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L30" i="24" s="1"/>
  <c r="C29" i="24"/>
  <c r="C28" i="24"/>
  <c r="C27" i="24"/>
  <c r="C26" i="24"/>
  <c r="C25" i="24"/>
  <c r="C24" i="24"/>
  <c r="C23" i="24"/>
  <c r="C22" i="24"/>
  <c r="L22" i="24" s="1"/>
  <c r="C21" i="24"/>
  <c r="C20" i="24"/>
  <c r="C19" i="24"/>
  <c r="C18" i="24"/>
  <c r="C17" i="24"/>
  <c r="C16" i="24"/>
  <c r="C15" i="24"/>
  <c r="C9" i="24"/>
  <c r="C8" i="24"/>
  <c r="C7" i="24"/>
  <c r="B39" i="24"/>
  <c r="B38" i="24"/>
  <c r="B37" i="24"/>
  <c r="B35" i="24"/>
  <c r="B34" i="24"/>
  <c r="B33" i="24"/>
  <c r="B32" i="24"/>
  <c r="D32" i="24" s="1"/>
  <c r="B31" i="24"/>
  <c r="B30" i="24"/>
  <c r="B29" i="24"/>
  <c r="B28" i="24"/>
  <c r="B27" i="24"/>
  <c r="B26" i="24"/>
  <c r="B25" i="24"/>
  <c r="B24" i="24"/>
  <c r="B23" i="24"/>
  <c r="B22" i="24"/>
  <c r="B21" i="24"/>
  <c r="B20" i="24"/>
  <c r="B19" i="24"/>
  <c r="B18" i="24"/>
  <c r="B17" i="24"/>
  <c r="B16" i="24"/>
  <c r="D16" i="24" s="1"/>
  <c r="B15" i="24"/>
  <c r="B9" i="24"/>
  <c r="B8" i="24"/>
  <c r="B7" i="24"/>
  <c r="K18" i="24" l="1"/>
  <c r="J18" i="24"/>
  <c r="H18" i="24"/>
  <c r="F18" i="24"/>
  <c r="D18" i="24"/>
  <c r="G17" i="24"/>
  <c r="M17" i="24"/>
  <c r="E17" i="24"/>
  <c r="L17" i="24"/>
  <c r="I17" i="24"/>
  <c r="F7" i="24"/>
  <c r="D7" i="24"/>
  <c r="J7" i="24"/>
  <c r="K7" i="24"/>
  <c r="H7" i="24"/>
  <c r="D38" i="24"/>
  <c r="K38" i="24"/>
  <c r="J38" i="24"/>
  <c r="H38" i="24"/>
  <c r="F38" i="24"/>
  <c r="G9" i="24"/>
  <c r="M9" i="24"/>
  <c r="E9" i="24"/>
  <c r="L9" i="24"/>
  <c r="I9" i="24"/>
  <c r="K26" i="24"/>
  <c r="J26" i="24"/>
  <c r="H26" i="24"/>
  <c r="F26" i="24"/>
  <c r="D26" i="24"/>
  <c r="K34" i="24"/>
  <c r="J34" i="24"/>
  <c r="H34" i="24"/>
  <c r="F34" i="24"/>
  <c r="D34" i="24"/>
  <c r="K8" i="24"/>
  <c r="J8" i="24"/>
  <c r="H8" i="24"/>
  <c r="F8" i="24"/>
  <c r="D8" i="24"/>
  <c r="F29" i="24"/>
  <c r="D29" i="24"/>
  <c r="J29" i="24"/>
  <c r="K29" i="24"/>
  <c r="H29" i="24"/>
  <c r="F9" i="24"/>
  <c r="D9" i="24"/>
  <c r="J9" i="24"/>
  <c r="K9" i="24"/>
  <c r="H9" i="24"/>
  <c r="B14" i="24"/>
  <c r="B6" i="24"/>
  <c r="F21" i="24"/>
  <c r="D21" i="24"/>
  <c r="J21" i="24"/>
  <c r="K21" i="24"/>
  <c r="H21" i="24"/>
  <c r="G21" i="24"/>
  <c r="M21" i="24"/>
  <c r="E21" i="24"/>
  <c r="L21" i="24"/>
  <c r="I21" i="24"/>
  <c r="I24" i="24"/>
  <c r="M24" i="24"/>
  <c r="E24" i="24"/>
  <c r="L24" i="24"/>
  <c r="G24" i="24"/>
  <c r="G27" i="24"/>
  <c r="M27" i="24"/>
  <c r="E27" i="24"/>
  <c r="L27" i="24"/>
  <c r="I27" i="24"/>
  <c r="M38" i="24"/>
  <c r="E38" i="24"/>
  <c r="L38" i="24"/>
  <c r="G38" i="24"/>
  <c r="I38" i="24"/>
  <c r="K20" i="24"/>
  <c r="J20" i="24"/>
  <c r="H20" i="24"/>
  <c r="F20" i="24"/>
  <c r="D20" i="24"/>
  <c r="I34" i="24"/>
  <c r="M34" i="24"/>
  <c r="E34" i="24"/>
  <c r="G34" i="24"/>
  <c r="K30" i="24"/>
  <c r="J30" i="24"/>
  <c r="H30" i="24"/>
  <c r="F30" i="24"/>
  <c r="D30" i="24"/>
  <c r="G15" i="24"/>
  <c r="M15" i="24"/>
  <c r="E15" i="24"/>
  <c r="L15" i="24"/>
  <c r="I15" i="24"/>
  <c r="I28" i="24"/>
  <c r="M28" i="24"/>
  <c r="E28" i="24"/>
  <c r="L28" i="24"/>
  <c r="G28" i="24"/>
  <c r="G31" i="24"/>
  <c r="M31" i="24"/>
  <c r="E31" i="24"/>
  <c r="L31" i="24"/>
  <c r="I31" i="24"/>
  <c r="L34" i="24"/>
  <c r="K53" i="24"/>
  <c r="J53" i="24"/>
  <c r="I53" i="24"/>
  <c r="F23" i="24"/>
  <c r="D23" i="24"/>
  <c r="J23" i="24"/>
  <c r="K23" i="24"/>
  <c r="H23" i="24"/>
  <c r="H37" i="24"/>
  <c r="F37" i="24"/>
  <c r="D37" i="24"/>
  <c r="K37" i="24"/>
  <c r="I18" i="24"/>
  <c r="M18" i="24"/>
  <c r="E18" i="24"/>
  <c r="G18" i="24"/>
  <c r="K24" i="24"/>
  <c r="J24" i="24"/>
  <c r="H24" i="24"/>
  <c r="F24" i="24"/>
  <c r="F27" i="24"/>
  <c r="D27" i="24"/>
  <c r="J27" i="24"/>
  <c r="K27" i="24"/>
  <c r="H27" i="24"/>
  <c r="G25" i="24"/>
  <c r="M25" i="24"/>
  <c r="E25" i="24"/>
  <c r="L25" i="24"/>
  <c r="I25" i="24"/>
  <c r="K69" i="24"/>
  <c r="J69" i="24"/>
  <c r="I69" i="24"/>
  <c r="F33" i="24"/>
  <c r="D33" i="24"/>
  <c r="J33" i="24"/>
  <c r="K33" i="24"/>
  <c r="H33" i="24"/>
  <c r="I16" i="24"/>
  <c r="M16" i="24"/>
  <c r="E16" i="24"/>
  <c r="L16" i="24"/>
  <c r="G16" i="24"/>
  <c r="G19" i="24"/>
  <c r="M19" i="24"/>
  <c r="E19" i="24"/>
  <c r="L19" i="24"/>
  <c r="I19" i="24"/>
  <c r="G29" i="24"/>
  <c r="M29" i="24"/>
  <c r="E29" i="24"/>
  <c r="L29" i="24"/>
  <c r="I29" i="24"/>
  <c r="I32" i="24"/>
  <c r="M32" i="24"/>
  <c r="E32" i="24"/>
  <c r="L32" i="24"/>
  <c r="G32" i="24"/>
  <c r="G35" i="24"/>
  <c r="M35" i="24"/>
  <c r="E35" i="24"/>
  <c r="L35" i="24"/>
  <c r="I35" i="24"/>
  <c r="L18" i="24"/>
  <c r="F17" i="24"/>
  <c r="D17" i="24"/>
  <c r="J17" i="24"/>
  <c r="K17" i="24"/>
  <c r="H17" i="24"/>
  <c r="F15" i="24"/>
  <c r="D15" i="24"/>
  <c r="J15" i="24"/>
  <c r="K15" i="24"/>
  <c r="H15" i="24"/>
  <c r="F25" i="24"/>
  <c r="D25" i="24"/>
  <c r="J25" i="24"/>
  <c r="K25" i="24"/>
  <c r="H25" i="24"/>
  <c r="K28" i="24"/>
  <c r="J28" i="24"/>
  <c r="H28" i="24"/>
  <c r="F28" i="24"/>
  <c r="D28" i="24"/>
  <c r="F31" i="24"/>
  <c r="D31" i="24"/>
  <c r="J31" i="24"/>
  <c r="K31" i="24"/>
  <c r="H31" i="24"/>
  <c r="I26" i="24"/>
  <c r="M26" i="24"/>
  <c r="E26" i="24"/>
  <c r="G26" i="24"/>
  <c r="J37" i="24"/>
  <c r="K22" i="24"/>
  <c r="J22" i="24"/>
  <c r="H22" i="24"/>
  <c r="F22" i="24"/>
  <c r="D22" i="24"/>
  <c r="H39" i="24"/>
  <c r="F39" i="24"/>
  <c r="D39" i="24"/>
  <c r="K39" i="24"/>
  <c r="J39" i="24"/>
  <c r="I8" i="24"/>
  <c r="M8" i="24"/>
  <c r="E8" i="24"/>
  <c r="L8" i="24"/>
  <c r="G8" i="24"/>
  <c r="I20" i="24"/>
  <c r="M20" i="24"/>
  <c r="E20" i="24"/>
  <c r="L20" i="24"/>
  <c r="G20" i="24"/>
  <c r="G23" i="24"/>
  <c r="M23" i="24"/>
  <c r="E23" i="24"/>
  <c r="L23" i="24"/>
  <c r="I23" i="24"/>
  <c r="I37" i="24"/>
  <c r="G37" i="24"/>
  <c r="L37" i="24"/>
  <c r="E37" i="24"/>
  <c r="M37" i="24"/>
  <c r="D24" i="24"/>
  <c r="B45" i="24"/>
  <c r="K61" i="24"/>
  <c r="J61" i="24"/>
  <c r="I61" i="24"/>
  <c r="K16" i="24"/>
  <c r="J16" i="24"/>
  <c r="H16" i="24"/>
  <c r="F16" i="24"/>
  <c r="F19" i="24"/>
  <c r="D19" i="24"/>
  <c r="J19" i="24"/>
  <c r="K19" i="24"/>
  <c r="H19" i="24"/>
  <c r="K32" i="24"/>
  <c r="J32" i="24"/>
  <c r="H32" i="24"/>
  <c r="F32" i="24"/>
  <c r="F35" i="24"/>
  <c r="D35" i="24"/>
  <c r="J35" i="24"/>
  <c r="K35" i="24"/>
  <c r="H35" i="24"/>
  <c r="G7" i="24"/>
  <c r="M7" i="24"/>
  <c r="E7" i="24"/>
  <c r="L7" i="24"/>
  <c r="I7" i="24"/>
  <c r="C14" i="24"/>
  <c r="C6" i="24"/>
  <c r="G33" i="24"/>
  <c r="M33" i="24"/>
  <c r="E33" i="24"/>
  <c r="L33" i="24"/>
  <c r="I33" i="24"/>
  <c r="L26" i="24"/>
  <c r="I79" i="24"/>
  <c r="K58" i="24"/>
  <c r="J58" i="24"/>
  <c r="K66" i="24"/>
  <c r="J66" i="24"/>
  <c r="K74" i="24"/>
  <c r="J74" i="24"/>
  <c r="K55" i="24"/>
  <c r="J55" i="24"/>
  <c r="K63" i="24"/>
  <c r="J63" i="24"/>
  <c r="K71" i="24"/>
  <c r="J71" i="24"/>
  <c r="G22" i="24"/>
  <c r="G30"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J77" i="24" s="1"/>
  <c r="I22" i="24"/>
  <c r="M22" i="24"/>
  <c r="E22" i="24"/>
  <c r="I30" i="24"/>
  <c r="M30" i="24"/>
  <c r="E30" i="24"/>
  <c r="C45" i="24"/>
  <c r="C39" i="24"/>
  <c r="H41" i="24"/>
  <c r="F41" i="24"/>
  <c r="D41" i="24"/>
  <c r="K41" i="24"/>
  <c r="K56" i="24"/>
  <c r="J56" i="24"/>
  <c r="K64" i="24"/>
  <c r="J64" i="24"/>
  <c r="K72" i="24"/>
  <c r="J72" i="24"/>
  <c r="G40" i="24"/>
  <c r="G42" i="24"/>
  <c r="G44" i="24"/>
  <c r="H40" i="24"/>
  <c r="L41" i="24"/>
  <c r="H42" i="24"/>
  <c r="L43" i="24"/>
  <c r="H44" i="24"/>
  <c r="J44" i="24"/>
  <c r="E40" i="24"/>
  <c r="E42" i="24"/>
  <c r="E44" i="24"/>
  <c r="I45" i="24" l="1"/>
  <c r="G45" i="24"/>
  <c r="M45" i="24"/>
  <c r="E45" i="24"/>
  <c r="L45" i="24"/>
  <c r="K77" i="24"/>
  <c r="I6" i="24"/>
  <c r="M6" i="24"/>
  <c r="E6" i="24"/>
  <c r="G6" i="24"/>
  <c r="L6" i="24"/>
  <c r="I14" i="24"/>
  <c r="M14" i="24"/>
  <c r="E14" i="24"/>
  <c r="L14" i="24"/>
  <c r="G14" i="24"/>
  <c r="K6" i="24"/>
  <c r="J6" i="24"/>
  <c r="H6" i="24"/>
  <c r="F6" i="24"/>
  <c r="D6" i="24"/>
  <c r="K14" i="24"/>
  <c r="J14" i="24"/>
  <c r="H14" i="24"/>
  <c r="F14" i="24"/>
  <c r="D14" i="24"/>
  <c r="I39" i="24"/>
  <c r="G39" i="24"/>
  <c r="L39" i="24"/>
  <c r="M39" i="24"/>
  <c r="E39" i="24"/>
  <c r="J79" i="24"/>
  <c r="H45" i="24"/>
  <c r="F45" i="24"/>
  <c r="D45" i="24"/>
  <c r="K45" i="24"/>
  <c r="J45" i="24"/>
  <c r="K79" i="24" l="1"/>
  <c r="K78" i="24"/>
  <c r="I78" i="24"/>
  <c r="J78" i="24"/>
  <c r="I83" i="24" l="1"/>
  <c r="I82" i="24"/>
  <c r="I81" i="24"/>
</calcChain>
</file>

<file path=xl/sharedStrings.xml><?xml version="1.0" encoding="utf-8"?>
<sst xmlns="http://schemas.openxmlformats.org/spreadsheetml/2006/main" count="1781" uniqueCount="521">
  <si>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</si>
  <si>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</si>
  <si>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</si>
  <si>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</si>
  <si>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</si>
  <si>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</si>
  <si>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</si>
  <si>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</si>
  <si>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</si>
  <si>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</si>
  <si>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</si>
  <si>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</si>
  <si>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</si>
  <si>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Bad Kissingen (09672)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</si>
  <si>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</si>
  <si>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</si>
  <si>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</si>
  <si>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</si>
  <si>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</si>
  <si>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</si>
  <si>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</si>
  <si>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</si>
  <si>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</si>
  <si>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</si>
  <si>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</si>
  <si>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</si>
  <si>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</si>
  <si>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</si>
  <si>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</si>
  <si>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</si>
  <si>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</si>
  <si>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</si>
  <si>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</si>
  <si>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</si>
  <si>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</si>
  <si>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</si>
  <si>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</si>
  <si>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</si>
  <si>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</si>
  <si>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</si>
  <si>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</si>
  <si>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</si>
  <si>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</si>
  <si>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</si>
  <si>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</si>
  <si>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</si>
  <si>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</si>
  <si>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</si>
  <si>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</si>
  <si>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</si>
  <si>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</si>
  <si>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</si>
  <si>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</si>
  <si>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</si>
  <si>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</si>
  <si>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</si>
  <si>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</si>
  <si>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</si>
  <si>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</si>
  <si>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</si>
  <si>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</si>
  <si>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</si>
  <si>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</si>
  <si>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</si>
  <si>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</si>
  <si>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</si>
  <si>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</si>
  <si>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</si>
  <si>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</si>
  <si>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</si>
  <si>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</si>
  <si>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</si>
  <si>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</si>
  <si>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</si>
  <si>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</si>
  <si>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</si>
  <si>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</si>
  <si>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</si>
  <si>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</si>
  <si>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</si>
  <si>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</si>
  <si>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</si>
  <si>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</si>
  <si>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</si>
  <si>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</si>
  <si>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</si>
  <si>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</si>
  <si>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</si>
  <si>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</si>
  <si>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</si>
  <si>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</si>
  <si>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</si>
  <si>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Bad Kissingen (09672);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</si>
  <si>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</si>
  <si>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</si>
  <si>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</si>
  <si>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</si>
  <si>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</si>
  <si>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</si>
  <si>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</si>
  <si>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</si>
  <si>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</si>
  <si>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</si>
  <si>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</si>
  <si>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</si>
  <si>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</si>
  <si>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</si>
  <si>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</si>
  <si>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</si>
  <si>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</si>
  <si>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</si>
  <si>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</si>
  <si>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</si>
  <si>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</si>
  <si>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</si>
  <si>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</si>
  <si>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</si>
  <si>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</si>
  <si>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</si>
  <si>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</si>
  <si>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</si>
  <si>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</si>
  <si>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</si>
  <si>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</si>
  <si>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</si>
  <si>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</si>
  <si>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</si>
  <si>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</si>
  <si>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</si>
  <si>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</si>
  <si>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</si>
  <si>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</si>
  <si>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</si>
  <si>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</si>
  <si>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</si>
  <si>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</si>
  <si>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</si>
  <si>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</si>
  <si>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</si>
  <si>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</si>
  <si>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</si>
  <si>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</si>
  <si>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</si>
  <si>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</si>
  <si>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</si>
  <si>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</si>
  <si>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</si>
  <si>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</si>
  <si>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</si>
  <si>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</si>
  <si>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</si>
  <si>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</si>
  <si>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</si>
  <si>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</si>
  <si>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</si>
  <si>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</si>
  <si>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</si>
  <si>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</si>
  <si>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</si>
  <si>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</si>
  <si>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</si>
  <si>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</si>
  <si>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</si>
  <si>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</si>
  <si>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</si>
  <si>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</si>
  <si>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</si>
  <si>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</si>
  <si>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</si>
  <si>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</si>
  <si>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</si>
  <si>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</si>
  <si>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</si>
  <si>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</si>
  <si>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</si>
  <si>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</si>
  <si>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</si>
  <si>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</si>
  <si>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</si>
  <si>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</si>
  <si>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</si>
  <si>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</si>
  <si>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</si>
  <si>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Bad Kissingen (09672)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</si>
  <si>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</si>
  <si>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</si>
  <si>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</si>
  <si>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</si>
  <si>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</si>
  <si>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</si>
  <si>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</si>
  <si>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</si>
  <si>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</si>
  <si>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</si>
  <si>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</si>
  <si>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</si>
  <si>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</si>
  <si>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</si>
  <si>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</si>
  <si>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</si>
  <si>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</si>
  <si>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</si>
  <si>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</si>
  <si>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</si>
  <si>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</si>
  <si>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</si>
  <si>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</si>
  <si>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</si>
  <si>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</si>
  <si>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</si>
  <si>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</si>
  <si>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</si>
  <si>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</si>
  <si>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</si>
  <si>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</si>
  <si>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</si>
  <si>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</si>
  <si>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</si>
  <si>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</si>
  <si>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</si>
  <si>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</si>
  <si>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</si>
  <si>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</si>
  <si>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</si>
  <si>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</si>
  <si>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</si>
  <si>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</si>
  <si>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</si>
  <si>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</si>
  <si>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</si>
  <si>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</si>
  <si>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</si>
  <si>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</si>
  <si>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</si>
  <si>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</si>
  <si>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</si>
  <si>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</si>
  <si>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</si>
  <si>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</si>
  <si>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</si>
  <si>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</si>
  <si>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</si>
  <si>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</si>
  <si>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</si>
  <si>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</si>
  <si>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</si>
  <si>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</si>
  <si>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</si>
  <si>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</si>
  <si>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</si>
  <si>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</si>
  <si>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</si>
  <si>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</si>
  <si>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</si>
  <si>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</si>
  <si>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</si>
  <si>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</si>
  <si>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</si>
  <si>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</si>
  <si>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</si>
  <si>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</si>
  <si>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</si>
  <si>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</si>
  <si>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</si>
  <si>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</si>
  <si>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</si>
  <si>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</si>
  <si>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</si>
  <si>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</si>
  <si>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</si>
  <si>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</si>
  <si>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</si>
  <si>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</si>
  <si>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</si>
  <si>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</si>
  <si>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</si>
  <si>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</si>
  <si>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</si>
  <si>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</si>
  <si>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</si>
  <si>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</si>
  <si>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</si>
  <si>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</si>
  <si>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</si>
  <si>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</si>
  <si>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</si>
  <si>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</si>
  <si>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</si>
  <si>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</si>
  <si>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</si>
  <si>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</si>
  <si>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</si>
  <si>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</si>
  <si>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</si>
  <si>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</si>
  <si>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</si>
  <si>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</si>
  <si>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</si>
  <si>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</si>
  <si>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</si>
  <si>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</si>
  <si>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</si>
  <si>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</si>
  <si>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</si>
  <si>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</si>
  <si>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</si>
  <si>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</si>
  <si>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</si>
  <si>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</si>
  <si>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</si>
  <si>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</si>
  <si>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</si>
  <si>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</si>
  <si>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</si>
  <si>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</si>
  <si>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</si>
  <si>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</si>
  <si>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</si>
  <si>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</si>
  <si>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</si>
  <si>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</si>
  <si>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</si>
  <si>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</si>
  <si>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</si>
  <si>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</si>
  <si>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</si>
  <si>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</si>
  <si>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</si>
  <si>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</si>
  <si>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</si>
  <si>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</si>
  <si>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</si>
  <si>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</si>
  <si>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</si>
  <si>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</si>
  <si>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</si>
  <si>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</si>
  <si>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</si>
  <si>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</si>
  <si>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</si>
  <si>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</si>
  <si>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</si>
  <si>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</si>
  <si>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</si>
  <si>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</si>
  <si>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</si>
  <si>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</si>
  <si>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</si>
  <si>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</si>
  <si>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</si>
  <si>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</si>
  <si>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</si>
  <si>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</si>
  <si>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</si>
  <si>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</si>
  <si>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</si>
  <si>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</si>
  <si>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</si>
  <si>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</si>
  <si>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</si>
  <si>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</si>
  <si>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</si>
  <si>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</si>
  <si>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</si>
  <si>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</si>
  <si>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</si>
  <si>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</si>
  <si>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</si>
  <si>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</si>
  <si>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</si>
  <si>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</si>
  <si>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</si>
  <si>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</si>
  <si>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Bad Kissingen (09672);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</si>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</sst>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{F3189DD4-A564-42D4-80D7-230147706B88}</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2537-4788-A5A1-1B5C135BCC0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{A14C12FD-03EB-48E1-B676-6A40F6752852}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2537-4788-A5A1-1B5C135BCC0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{44F2B4DE-E45F-416B-BEE6-C86B80AE5DE2}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537-4788-A5A1-1B5C135BCC0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{0949DEF2-A170-4CA4-B729-C3523DA09193}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537-4788-A5A1-1B5C135BCC0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-0.10719927781539156</c:v>
                </c:pt>
                <c:pt idx="1">
                  <c:v>1.0013227114154917</c:v>
                </c:pt>
                <c:pt idx="2">
                  <c:v>1.1186464311118853</c:v>
                </c:pt>
                <c:pt idx="3">
                  <c:v>1.0875687030768</c:v>
                </c:pt>
              </c:numCache>
            </c:numRef>
          </c:val>
          <c:extLst>
            <c:ext xmlns:c16="http://schemas.microsoft.com/office/drawing/2014/chart" uri="{C3380CC4-5D6E-409C-BE32-E72D297353CC}">
              <c16:uniqueId val="{00000004-2537-4788-A5A1-1B5C135BCC0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{F37331F5-C975-4A27-889B-CEE6AB780E50}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537-4788-A5A1-1B5C135BCC0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{DA8BDA5B-3409-42F2-BF02-6062BF144EB4}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537-4788-A5A1-1B5C135BCC0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{69707E4A-A2D9-440D-BEAD-FE72ABAA1922}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537-4788-A5A1-1B5C135BCC0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{80C94057-107A-4519-8AAA-9492F94C8945}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537-4788-A5A1-1B5C135BCC0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537-4788-A5A1-1B5C135BCC0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537-4788-A5A1-1B5C135BCC0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{F84DD47A-DB7F-4F34-AE96-24E94D2E8BE1}</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06C6-4491-AEF3-8F0D1A1054A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{25BBDE9C-A44D-477F-B796-0D8C7F35680C}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6C6-4491-AEF3-8F0D1A1054A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{7E18A6A7-387D-4359-AB8E-33EAD37B1989}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6C6-4491-AEF3-8F0D1A1054A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{4F5F6DDF-3544-4949-B8A1-7C2293675FD1}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6C6-4491-AEF3-8F0D1A1054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-1.0390367061565353</c:v>
                </c:pt>
                <c:pt idx="1">
                  <c:v>-1.8915068707011207</c:v>
                </c:pt>
                <c:pt idx="2">
                  <c:v>-2.7637010795899166</c:v>
                </c:pt>
                <c:pt idx="3">
                  <c:v>-2.8655893304673015</c:v>
                </c:pt>
              </c:numCache>
            </c:numRef>
          </c:val>
          <c:extLst>
            <c:ext xmlns:c16="http://schemas.microsoft.com/office/drawing/2014/chart" uri="{C3380CC4-5D6E-409C-BE32-E72D297353CC}">
              <c16:uniqueId val="{00000004-06C6-4491-AEF3-8F0D1A1054A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{52EB2E71-A7A8-4EDB-9660-60AA303ADCC8}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6C6-4491-AEF3-8F0D1A1054A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{55A453C3-1212-441D-8359-F9FDE9CEFE9C}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6C6-4491-AEF3-8F0D1A1054A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{F2F2B518-B0F0-42CB-9F93-21511D7A023C}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6C6-4491-AEF3-8F0D1A1054A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{47BC9C3D-2521-4CED-993D-FD5031504009}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6C6-4491-AEF3-8F0D1A1054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6C6-4491-AEF3-8F0D1A1054A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6C6-4491-AEF3-8F0D1A1054A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{B5DD1467-9699-4ABD-BBDA-320F0E1035FA}</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D660-46E1-B9A7-4DCDD5F49467}"/>
                </c:ext>
              </c:extLst>
            </c:dLbl>
            <c:dLbl>
              <c:idx val="1"/>
              <c:tx>
                <c:strRef>
                  <c:f>Daten_Diagramme!$D$15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{76840DA9-CBBB-4A6A-80B5-D8C5D84268D9}</c15:txfldGUID>
                      <c15:f>Daten_Diagramme!$D$15</c15:f>
                      <c15:dlblFieldTableCache>
                        <c:ptCount val="1"/>
                        <c:pt idx="0">
                          <c:v>1.9</c:v>
                        </c:pt>
                      </c15:dlblFieldTableCache>
                    </c15:dlblFTEntry>
                  </c15:dlblFieldTable>
                  <c15:showDataLabelsRange val="0"/>
                </c:ext>
                <c:ext xmlns:c16="http://schemas.microsoft.com/office/drawing/2014/chart" uri="{C3380CC4-5D6E-409C-BE32-E72D297353CC}">
                  <c16:uniqueId val="{00000001-D660-46E1-B9A7-4DCDD5F49467}"/>
                </c:ext>
              </c:extLst>
            </c:dLbl>
            <c:dLbl>
              <c:idx val="2"/>
              <c:tx>
                <c:strRef>
                  <c:f>Daten_Diagramme!$D$16</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{C399E10D-6D44-405D-989B-E0C9F9D459E5}</c15:txfldGUID>
                      <c15:f>Daten_Diagramme!$D$16</c15:f>
                      <c15:dlblFieldTableCache>
                        <c:ptCount val="1"/>
                        <c:pt idx="0">
                          <c:v>20.9</c:v>
                        </c:pt>
                      </c15:dlblFieldTableCache>
                    </c15:dlblFTEntry>
                  </c15:dlblFieldTable>
                  <c15:showDataLabelsRange val="0"/>
                </c:ext>
                <c:ext xmlns:c16="http://schemas.microsoft.com/office/drawing/2014/chart" uri="{C3380CC4-5D6E-409C-BE32-E72D297353CC}">
                  <c16:uniqueId val="{00000002-D660-46E1-B9A7-4DCDD5F49467}"/>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{02AE150D-416E-4C06-91C8-C70A537E5548}</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D660-46E1-B9A7-4DCDD5F49467}"/>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{12E5D72C-204E-4BEB-9FDB-68E4DEB5CB09}</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D660-46E1-B9A7-4DCDD5F49467}"/>
                </c:ext>
              </c:extLst>
            </c:dLbl>
            <c:dLbl>
              <c:idx val="5"/>
              <c:tx>
                <c:strRef>
                  <c:f>Daten_Diagramme!$D$19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{BF507A81-9844-4E8D-9FEA-64344C979269}</c15:txfldGUID>
                      <c15:f>Daten_Diagramme!$D$19</c15:f>
                      <c15:dlblFieldTableCache>
                        <c:ptCount val="1"/>
                        <c:pt idx="0">
                          <c:v>-5.1</c:v>
                        </c:pt>
                      </c15:dlblFieldTableCache>
                    </c15:dlblFTEntry>
                  </c15:dlblFieldTable>
                  <c15:showDataLabelsRange val="0"/>
                </c:ext>
                <c:ext xmlns:c16="http://schemas.microsoft.com/office/drawing/2014/chart" uri="{C3380CC4-5D6E-409C-BE32-E72D297353CC}">
                  <c16:uniqueId val="{00000005-D660-46E1-B9A7-4DCDD5F49467}"/>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{FE96883F-E5FD-439A-AD53-D6CFACCDD197}</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D660-46E1-B9A7-4DCDD5F49467}"/>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{3D9DBE28-19CD-4591-B3F4-C3049C60D940}</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D660-46E1-B9A7-4DCDD5F49467}"/>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{AD7F025A-8328-484E-ABD5-05726F0185B7}</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D660-46E1-B9A7-4DCDD5F49467}"/>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{6C1BE312-1573-4E53-B35F-67F9975446D1}</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D660-46E1-B9A7-4DCDD5F49467}"/>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{11ABFBD8-2321-4CD1-B9FB-7F107EC41030}</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D660-46E1-B9A7-4DCDD5F49467}"/>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{BADBD0CA-E0B7-4CDC-BDB1-20CD6F10951A}</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D660-46E1-B9A7-4DCDD5F49467}"/>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{96160C59-C410-4CDB-AE92-99AC1578B691}</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D660-46E1-B9A7-4DCDD5F49467}"/>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{F33A6718-D231-4B29-9E6D-350BF7F5F005}</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D660-46E1-B9A7-4DCDD5F49467}"/>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{11CD4E26-0A6F-4605-8BA9-B7E7314D9890}</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D660-46E1-B9A7-4DCDD5F49467}"/>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{40EA5452-8CC8-425B-BEB3-5DB6F1074305}</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D660-46E1-B9A7-4DCDD5F49467}"/>
                </c:ext>
              </c:extLst>
            </c:dLbl>
            <c:dLbl>
              <c:idx val="16"/>
              <c:tx>
                <c:strRef>
                  <c:f>Daten_Diagramme!$D$30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{0E6D8FA3-C5C2-4B22-A13D-80E76C36DA09}</c15:txfldGUID>
                      <c15:f>Daten_Diagramme!$D$30</c15:f>
                      <c15:dlblFieldTableCache>
                        <c:ptCount val="1"/>
                        <c:pt idx="0">
                          <c:v>4.1</c:v>
                        </c:pt>
                      </c15:dlblFieldTableCache>
                    </c15:dlblFTEntry>
                  </c15:dlblFieldTable>
                  <c15:showDataLabelsRange val="0"/>
                </c:ext>
                <c:ext xmlns:c16="http://schemas.microsoft.com/office/drawing/2014/chart" uri="{C3380CC4-5D6E-409C-BE32-E72D297353CC}">
                  <c16:uniqueId val="{00000010-D660-46E1-B9A7-4DCDD5F49467}"/>
                </c:ext>
              </c:extLst>
            </c:dLbl>
            <c:dLbl>
              <c:idx val="17"/>
              <c:tx>
                <c:strRef>
                  <c:f>Daten_Diagramme!$D$31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{895F391A-043E-4602-906E-124F14D04977}</c15:txfldGUID>
                      <c15:f>Daten_Diagramme!$D$31</c15:f>
                      <c15:dlblFieldTableCache>
                        <c:ptCount val="1"/>
                        <c:pt idx="0">
                          <c:v>-1.2</c:v>
                        </c:pt>
                      </c15:dlblFieldTableCache>
                    </c15:dlblFTEntry>
                  </c15:dlblFieldTable>
                  <c15:showDataLabelsRange val="0"/>
                </c:ext>
                <c:ext xmlns:c16="http://schemas.microsoft.com/office/drawing/2014/chart" uri="{C3380CC4-5D6E-409C-BE32-E72D297353CC}">
                  <c16:uniqueId val="{00000011-D660-46E1-B9A7-4DCDD5F49467}"/>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{76A2B394-8B08-4DFF-AE20-7FD03C76E3B4}</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D660-46E1-B9A7-4DCDD5F49467}"/>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{B5768965-BF73-491B-BAB4-4FEAB122563C}</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D660-46E1-B9A7-4DCDD5F49467}"/>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{8B1319B7-3D03-4DCD-8F91-D48487C6661F}</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D660-46E1-B9A7-4DCDD5F4946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{B243DD71-7DA3-4322-AC21-0F7F4A3F5188}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660-46E1-B9A7-4DCDD5F4946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{F7A9ECDA-A4B2-47AE-8922-8FB0C0F588B7}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660-46E1-B9A7-4DCDD5F49467}"/>
                </c:ext>
              </c:extLst>
            </c:dLbl>
            <c:dLbl>
              <c:idx val="23"/>
              <c:tx>
                <c:strRef>
                  <c:f>Daten_Diagramme!$D$37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{6CC94030-2B33-4719-8BE2-CA98CF221105}</c15:txfldGUID>
                      <c15:f>Daten_Diagramme!$D$37</c15:f>
                      <c15:dlblFieldTableCache>
                        <c:ptCount val="1"/>
                        <c:pt idx="0">
                          <c:v>1.9</c:v>
                        </c:pt>
                      </c15:dlblFieldTableCache>
                    </c15:dlblFTEntry>
                  </c15:dlblFieldTable>
                  <c15:showDataLabelsRange val="0"/>
                </c:ext>
                <c:ext xmlns:c16="http://schemas.microsoft.com/office/drawing/2014/chart" uri="{C3380CC4-5D6E-409C-BE32-E72D297353CC}">
                  <c16:uniqueId val="{00000017-D660-46E1-B9A7-4DCDD5F49467}"/>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{E7338B4B-6642-4239-B22B-1DF6913B6BE4}</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D660-46E1-B9A7-4DCDD5F49467}"/>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{3C311569-2B73-471C-AD2C-BF915C241776}</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D660-46E1-B9A7-4DCDD5F4946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{ED5C79D2-CD32-47EA-A10E-CAAC6B23A476}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660-46E1-B9A7-4DCDD5F4946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{BD9CC2B9-92F5-42E3-82D7-9763A9F9F035}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660-46E1-B9A7-4DCDD5F4946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{3E34EC1C-947D-4AA9-BF27-F3CAE9E28FB5}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660-46E1-B9A7-4DCDD5F4946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{8D6BE58A-16FA-4455-ADA8-4F27BA622EFD}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660-46E1-B9A7-4DCDD5F4946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{26BCCD7B-D9E1-4C34-96CC-8796E14C738E}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660-46E1-B9A7-4DCDD5F49467}"/>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{8B4273A4-74FC-4DE2-BBB2-1DDF4179482E}</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D660-46E1-B9A7-4DCDD5F494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-0.10719927781539156</c:v>
                </c:pt>
                <c:pt idx="1">
                  <c:v>1.8987341772151898</c:v>
                </c:pt>
                <c:pt idx="2">
                  <c:v>20.90909090909091</c:v>
                </c:pt>
                <c:pt idx="3">
                  <c:v>-1.7691798941798942</c:v>
                </c:pt>
                <c:pt idx="4">
                  <c:v>-8.0515297906602251E-2</c:v>
                </c:pt>
                <c:pt idx="5">
                  <c:v>-5.0847457627118642</c:v>
                </c:pt>
                <c:pt idx="6">
                  <c:v>1.1764705882352942</c:v>
                </c:pt>
                <c:pt idx="7">
                  <c:v>0.36549707602339182</c:v>
                </c:pt>
                <c:pt idx="8">
                  <c:v>-0.37076271186440679</c:v>
                </c:pt>
                <c:pt idx="9">
                  <c:v>-2.0798668885191347</c:v>
                </c:pt>
                <c:pt idx="10">
                  <c:v>-0.75093867334167708</c:v>
                </c:pt>
                <c:pt idx="11">
                  <c:v>0</c:v>
                </c:pt>
                <c:pt idx="12">
                  <c:v>-0.8221993833504625</c:v>
                </c:pt>
                <c:pt idx="13">
                  <c:v>2.347417840375587</c:v>
                </c:pt>
                <c:pt idx="14">
                  <c:v>1.1363636363636365</c:v>
                </c:pt>
                <c:pt idx="15">
                  <c:v>0</c:v>
                </c:pt>
                <c:pt idx="16">
                  <c:v>4.1476565740356701</c:v>
                </c:pt>
                <c:pt idx="17">
                  <c:v>-1.1904761904761905</c:v>
                </c:pt>
                <c:pt idx="18">
                  <c:v>-0.24292903001908728</c:v>
                </c:pt>
                <c:pt idx="19">
                  <c:v>1.0925976509150506</c:v>
                </c:pt>
                <c:pt idx="20">
                  <c:v>-1.7085427135678393</c:v>
                </c:pt>
                <c:pt idx="21">
                  <c:v>0</c:v>
                </c:pt>
                <c:pt idx="23">
                  <c:v>1.8987341772151898</c:v>
                </c:pt>
                <c:pt idx="24">
                  <c:v>-0.21942377408891434</c:v>
                </c:pt>
                <c:pt idx="25">
                  <c:v>-8.5192697768762676E-2</c:v>
                </c:pt>
              </c:numCache>
            </c:numRef>
          </c:val>
          <c:extLst>
            <c:ext xmlns:c16="http://schemas.microsoft.com/office/drawing/2014/chart" uri="{C3380CC4-5D6E-409C-BE32-E72D297353CC}">
              <c16:uniqueId val="{00000020-D660-46E1-B9A7-4DCDD5F4946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{BCEC245F-C726-49E8-B38B-CE2882EC9AEA}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660-46E1-B9A7-4DCDD5F4946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{CFB25AA2-1FD8-4F76-91CE-F7E17F00D022}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660-46E1-B9A7-4DCDD5F4946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{9F0F096A-96EF-4BF6-8B8B-0EA703FEE5EA}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660-46E1-B9A7-4DCDD5F4946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{A36249A5-E993-4AE4-B8C1-E677DE5BF544}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660-46E1-B9A7-4DCDD5F4946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{FBC351E6-E91C-4886-AAE8-1AD6BA482209}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660-46E1-B9A7-4DCDD5F4946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{940ED3B6-5F5F-4660-98A2-5E05E0098866}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660-46E1-B9A7-4DCDD5F4946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{9E5FF9E6-0045-4D86-9394-F7DDF37E35E7}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660-46E1-B9A7-4DCDD5F4946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{E42B09A1-D912-4E39-B3C1-286D4B8402F7}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660-46E1-B9A7-4DCDD5F4946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{A60AC6F6-EE9D-4DB1-88FC-5F182D68836B}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660-46E1-B9A7-4DCDD5F4946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{AB336427-A68A-48D3-936E-24CB6BAAB161}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660-46E1-B9A7-4DCDD5F4946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{150884D5-9B19-406A-BA01-D8EDE7979437}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660-46E1-B9A7-4DCDD5F4946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{D185A21E-6A66-47DA-B9FE-020F993BEE5C}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660-46E1-B9A7-4DCDD5F4946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{0134AC16-569D-4C28-BBEC-6C021388F614}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660-46E1-B9A7-4DCDD5F4946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{CAD3E944-9318-4768-ACAB-2EB2430D218B}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660-46E1-B9A7-4DCDD5F4946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{FBC37CBC-6245-4DBF-82BA-FBEBA3B4B7EB}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660-46E1-B9A7-4DCDD5F4946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{A516D98D-19FC-483A-A4DF-EC271F487E40}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660-46E1-B9A7-4DCDD5F4946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{8A1E5175-51F7-4380-88BB-C9FB7BE3C2A7}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660-46E1-B9A7-4DCDD5F4946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{E57F1CBE-A833-434E-823A-53885A536354}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660-46E1-B9A7-4DCDD5F4946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{40956CAF-DD0B-4F30-BFAD-6D4376DEF524}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660-46E1-B9A7-4DCDD5F4946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{FC8D7514-9FD2-4EE3-B8A3-CC6F895C80F3}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660-46E1-B9A7-4DCDD5F4946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{15C2E829-AD48-4202-9779-6D6BEBBACF3D}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660-46E1-B9A7-4DCDD5F4946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{F032A0FE-6945-4256-9472-48A3542AE560}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660-46E1-B9A7-4DCDD5F4946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{ADF59210-E5A5-43D9-92F6-2BA2CB248056}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660-46E1-B9A7-4DCDD5F4946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{411CC64E-955F-4E8D-835A-8CF924BF6F74}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660-46E1-B9A7-4DCDD5F4946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{1E9EE927-DC5C-4212-9009-74730C7A8875}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660-46E1-B9A7-4DCDD5F4946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{26668B64-6232-442C-9999-90129D49634A}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660-46E1-B9A7-4DCDD5F4946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{5AA29DC8-D9CD-4D77-A9F5-94AAB1E672CB}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660-46E1-B9A7-4DCDD5F4946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{657B3569-95E0-4E24-B670-929EB1A71550}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660-46E1-B9A7-4DCDD5F4946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{B86F5F45-4785-40F3-A3AD-685A6218B49E}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660-46E1-B9A7-4DCDD5F4946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{3D82AD43-2493-445C-A754-B649A6634EFD}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660-46E1-B9A7-4DCDD5F4946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{7C4EDE12-3347-47A6-A473-E705644AB1EF}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660-46E1-B9A7-4DCDD5F4946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{F78463A9-DA3F-434A-A750-F7DF0901348D}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660-46E1-B9A7-4DCDD5F494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660-46E1-B9A7-4DCDD5F4946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660-46E1-B9A7-4DCDD5F4946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{4202657E-B69B-42EE-A549-735BB22C47C0}</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6F3E-43B3-BB3D-F8B7FB55F7AE}"/>
                </c:ext>
              </c:extLst>
            </c:dLbl>
            <c:dLbl>
              <c:idx val="1"/>
              <c:tx>
                <c:strRef>
                  <c:f>Daten_Diagramme!$E$15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{01A02DAB-3791-4297-A7FC-614B7F81DFEA}</c15:txfldGUID>
                      <c15:f>Daten_Diagramme!$E$15</c15:f>
                      <c15:dlblFieldTableCache>
                        <c:ptCount val="1"/>
                        <c:pt idx="0">
                          <c:v>5.0</c:v>
                        </c:pt>
                      </c15:dlblFieldTableCache>
                    </c15:dlblFTEntry>
                  </c15:dlblFieldTable>
                  <c15:showDataLabelsRange val="0"/>
                </c:ext>
                <c:ext xmlns:c16="http://schemas.microsoft.com/office/drawing/2014/chart" uri="{C3380CC4-5D6E-409C-BE32-E72D297353CC}">
                  <c16:uniqueId val="{00000001-6F3E-43B3-BB3D-F8B7FB55F7AE}"/>
                </c:ext>
              </c:extLst>
            </c:dLbl>
            <c:dLbl>
              <c:idx val="2"/>
              <c:tx>
                <c:strRef>
                  <c:f>Daten_Diagramme!$E$16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{A360D176-2790-4BE2-9363-259DB72E0783}</c15:txfldGUID>
                      <c15:f>Daten_Diagramme!$E$16</c15:f>
                      <c15:dlblFieldTableCache>
                        <c:ptCount val="1"/>
                        <c:pt idx="0">
                          <c:v>-4.2</c:v>
                        </c:pt>
                      </c15:dlblFieldTableCache>
                    </c15:dlblFTEntry>
                  </c15:dlblFieldTable>
                  <c15:showDataLabelsRange val="0"/>
                </c:ext>
                <c:ext xmlns:c16="http://schemas.microsoft.com/office/drawing/2014/chart" uri="{C3380CC4-5D6E-409C-BE32-E72D297353CC}">
                  <c16:uniqueId val="{00000002-6F3E-43B3-BB3D-F8B7FB55F7AE}"/>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{F803C13D-F174-46A2-9703-ED0C925E3036}</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6F3E-43B3-BB3D-F8B7FB55F7AE}"/>
                </c:ext>
              </c:extLst>
            </c:dLbl>
            <c:dLbl>
              <c:idx val="4"/>
              <c:tx>
                <c:strRef>
                  <c:f>Daten_Diagramme!$E$18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{9DEB2853-63DF-4C23-B2C3-37A3859C32B8}</c15:txfldGUID>
                      <c15:f>Daten_Diagramme!$E$18</c15:f>
                      <c15:dlblFieldTableCache>
                        <c:ptCount val="1"/>
                        <c:pt idx="0">
                          <c:v>-7.1</c:v>
                        </c:pt>
                      </c15:dlblFieldTableCache>
                    </c15:dlblFTEntry>
                  </c15:dlblFieldTable>
                  <c15:showDataLabelsRange val="0"/>
                </c:ext>
                <c:ext xmlns:c16="http://schemas.microsoft.com/office/drawing/2014/chart" uri="{C3380CC4-5D6E-409C-BE32-E72D297353CC}">
                  <c16:uniqueId val="{00000004-6F3E-43B3-BB3D-F8B7FB55F7AE}"/>
                </c:ext>
              </c:extLst>
            </c:dLbl>
            <c:dLbl>
              <c:idx val="5"/>
              <c:tx>
                <c:strRef>
                  <c:f>Daten_Diagramme!$E$19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{4BAA2181-5C8C-4973-AD0D-5B33CFE77FB5}</c15:txfldGUID>
                      <c15:f>Daten_Diagramme!$E$19</c15:f>
                      <c15:dlblFieldTableCache>
                        <c:ptCount val="1"/>
                        <c:pt idx="0">
                          <c:v>-1.5</c:v>
                        </c:pt>
                      </c15:dlblFieldTableCache>
                    </c15:dlblFTEntry>
                  </c15:dlblFieldTable>
                  <c15:showDataLabelsRange val="0"/>
                </c:ext>
                <c:ext xmlns:c16="http://schemas.microsoft.com/office/drawing/2014/chart" uri="{C3380CC4-5D6E-409C-BE32-E72D297353CC}">
                  <c16:uniqueId val="{00000005-6F3E-43B3-BB3D-F8B7FB55F7AE}"/>
                </c:ext>
              </c:extLst>
            </c:dLbl>
            <c:dLbl>
              <c:idx val="6"/>
              <c:tx>
                <c:strRef>
                  <c:f>Daten_Diagramme!$E$20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{EAA17694-E6B2-4FED-A57F-E69F85009421}</c15:txfldGUID>
                      <c15:f>Daten_Diagramme!$E$20</c15:f>
                      <c15:dlblFieldTableCache>
                        <c:ptCount val="1"/>
                        <c:pt idx="0">
                          <c:v>-2.3</c:v>
                        </c:pt>
                      </c15:dlblFieldTableCache>
                    </c15:dlblFTEntry>
                  </c15:dlblFieldTable>
                  <c15:showDataLabelsRange val="0"/>
                </c:ext>
                <c:ext xmlns:c16="http://schemas.microsoft.com/office/drawing/2014/chart" uri="{C3380CC4-5D6E-409C-BE32-E72D297353CC}">
                  <c16:uniqueId val="{00000006-6F3E-43B3-BB3D-F8B7FB55F7AE}"/>
                </c:ext>
              </c:extLst>
            </c:dLbl>
            <c:dLbl>
              <c:idx val="7"/>
              <c:tx>
                <c:strRef>
                  <c:f>Daten_Diagramme!$E$21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{15A85046-3DDE-4230-A56B-9445D938A366}</c15:txfldGUID>
                      <c15:f>Daten_Diagramme!$E$21</c15:f>
                      <c15:dlblFieldTableCache>
                        <c:ptCount val="1"/>
                        <c:pt idx="0">
                          <c:v>3.8</c:v>
                        </c:pt>
                      </c15:dlblFieldTableCache>
                    </c15:dlblFTEntry>
                  </c15:dlblFieldTable>
                  <c15:showDataLabelsRange val="0"/>
                </c:ext>
                <c:ext xmlns:c16="http://schemas.microsoft.com/office/drawing/2014/chart" uri="{C3380CC4-5D6E-409C-BE32-E72D297353CC}">
                  <c16:uniqueId val="{00000007-6F3E-43B3-BB3D-F8B7FB55F7AE}"/>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{E9585BED-7A77-4147-B5E1-03D3DD65A589}</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6F3E-43B3-BB3D-F8B7FB55F7AE}"/>
                </c:ext>
              </c:extLst>
            </c:dLbl>
            <c:dLbl>
              <c:idx val="9"/>
              <c:tx>
                <c:strRef>
                  <c:f>Daten_Diagramme!$E$23</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{7D77E36B-CB4B-47E4-B782-75EBC98F6145}</c15:txfldGUID>
                      <c15:f>Daten_Diagramme!$E$23</c15:f>
                      <c15:dlblFieldTableCache>
                        <c:ptCount val="1"/>
                        <c:pt idx="0">
                          <c:v>-7.7</c:v>
                        </c:pt>
                      </c15:dlblFieldTableCache>
                    </c15:dlblFTEntry>
                  </c15:dlblFieldTable>
                  <c15:showDataLabelsRange val="0"/>
                </c:ext>
                <c:ext xmlns:c16="http://schemas.microsoft.com/office/drawing/2014/chart" uri="{C3380CC4-5D6E-409C-BE32-E72D297353CC}">
                  <c16:uniqueId val="{00000009-6F3E-43B3-BB3D-F8B7FB55F7AE}"/>
                </c:ext>
              </c:extLst>
            </c:dLbl>
            <c:dLbl>
              <c:idx val="10"/>
              <c:tx>
                <c:strRef>
                  <c:f>Daten_Diagramme!$E$24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{0E3DFCCA-A865-4C51-A119-C2E066BEDA6A}</c15:txfldGUID>
                      <c15:f>Daten_Diagramme!$E$24</c15:f>
                      <c15:dlblFieldTableCache>
                        <c:ptCount val="1"/>
                        <c:pt idx="0">
                          <c:v>-4.1</c:v>
                        </c:pt>
                      </c15:dlblFieldTableCache>
                    </c15:dlblFTEntry>
                  </c15:dlblFieldTable>
                  <c15:showDataLabelsRange val="0"/>
                </c:ext>
                <c:ext xmlns:c16="http://schemas.microsoft.com/office/drawing/2014/chart" uri="{C3380CC4-5D6E-409C-BE32-E72D297353CC}">
                  <c16:uniqueId val="{0000000A-6F3E-43B3-BB3D-F8B7FB55F7AE}"/>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{05AC0890-B321-4AD3-8B9C-456ABF5353BE}</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6F3E-43B3-BB3D-F8B7FB55F7AE}"/>
                </c:ext>
              </c:extLst>
            </c:dLbl>
            <c:dLbl>
              <c:idx val="12"/>
              <c:tx>
                <c:strRef>
                  <c:f>Daten_Diagramme!$E$26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{06362CCC-D2BA-4299-AF9D-149ABA2B5D8D}</c15:txfldGUID>
                      <c15:f>Daten_Diagramme!$E$26</c15:f>
                      <c15:dlblFieldTableCache>
                        <c:ptCount val="1"/>
                        <c:pt idx="0">
                          <c:v>3.0</c:v>
                        </c:pt>
                      </c15:dlblFieldTableCache>
                    </c15:dlblFTEntry>
                  </c15:dlblFieldTable>
                  <c15:showDataLabelsRange val="0"/>
                </c:ext>
                <c:ext xmlns:c16="http://schemas.microsoft.com/office/drawing/2014/chart" uri="{C3380CC4-5D6E-409C-BE32-E72D297353CC}">
                  <c16:uniqueId val="{0000000C-6F3E-43B3-BB3D-F8B7FB55F7AE}"/>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{5B0575D2-4482-48F7-A964-0FFC4813BCC8}</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6F3E-43B3-BB3D-F8B7FB55F7AE}"/>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{9B442E4D-CC51-425A-9934-29C142D27A3D}</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6F3E-43B3-BB3D-F8B7FB55F7AE}"/>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{4B1B31D3-7572-4AAF-AD92-B7EF9AF16830}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6F3E-43B3-BB3D-F8B7FB55F7AE}"/>
                </c:ext>
              </c:extLst>
            </c:dLbl>
            <c:dLbl>
              <c:idx val="16"/>
              <c:tx>
                <c:strRef>
                  <c:f>Daten_Diagramme!$E$30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{A6127B07-D034-4509-9DB0-878991A1E986}</c15:txfldGUID>
                      <c15:f>Daten_Diagramme!$E$30</c15:f>
                      <c15:dlblFieldTableCache>
                        <c:ptCount val="1"/>
                        <c:pt idx="0">
                          <c:v>-7.1</c:v>
                        </c:pt>
                      </c15:dlblFieldTableCache>
                    </c15:dlblFTEntry>
                  </c15:dlblFieldTable>
                  <c15:showDataLabelsRange val="0"/>
                </c:ext>
                <c:ext xmlns:c16="http://schemas.microsoft.com/office/drawing/2014/chart" uri="{C3380CC4-5D6E-409C-BE32-E72D297353CC}">
                  <c16:uniqueId val="{00000010-6F3E-43B3-BB3D-F8B7FB55F7AE}"/>
                </c:ext>
              </c:extLst>
            </c:dLbl>
            <c:dLbl>
              <c:idx val="17"/>
              <c:tx>
                <c:strRef>
                  <c:f>Daten_Diagramme!$E$31</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{1673C6C1-6F70-44D3-A67A-EA5DD7DB3AEB}</c15:txfldGUID>
                      <c15:f>Daten_Diagramme!$E$31</c15:f>
                      <c15:dlblFieldTableCache>
                        <c:ptCount val="1"/>
                        <c:pt idx="0">
                          <c:v>-11.2</c:v>
                        </c:pt>
                      </c15:dlblFieldTableCache>
                    </c15:dlblFTEntry>
                  </c15:dlblFieldTable>
                  <c15:showDataLabelsRange val="0"/>
                </c:ext>
                <c:ext xmlns:c16="http://schemas.microsoft.com/office/drawing/2014/chart" uri="{C3380CC4-5D6E-409C-BE32-E72D297353CC}">
                  <c16:uniqueId val="{00000011-6F3E-43B3-BB3D-F8B7FB55F7AE}"/>
                </c:ext>
              </c:extLst>
            </c:dLbl>
            <c:dLbl>
              <c:idx val="18"/>
              <c:tx>
                <c:strRef>
                  <c:f>Daten_Diagramme!$E$32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{BCEFF4AF-3D20-4A95-BE61-275036F3FDF6}</c15:txfldGUID>
                      <c15:f>Daten_Diagramme!$E$32</c15:f>
                      <c15:dlblFieldTableCache>
                        <c:ptCount val="1"/>
                        <c:pt idx="0">
                          <c:v>-5.5</c:v>
                        </c:pt>
                      </c15:dlblFieldTableCache>
                    </c15:dlblFTEntry>
                  </c15:dlblFieldTable>
                  <c15:showDataLabelsRange val="0"/>
                </c:ext>
                <c:ext xmlns:c16="http://schemas.microsoft.com/office/drawing/2014/chart" uri="{C3380CC4-5D6E-409C-BE32-E72D297353CC}">
                  <c16:uniqueId val="{00000012-6F3E-43B3-BB3D-F8B7FB55F7AE}"/>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{F675C39D-DF28-4CEF-9DE0-DFB77758D27F}</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6F3E-43B3-BB3D-F8B7FB55F7AE}"/>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{3A8F5F26-C55C-4F5A-B40E-214297B28D3F}</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6F3E-43B3-BB3D-F8B7FB55F7A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{239D9A81-DB1F-4EEF-ABC4-5141C2454A79}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F3E-43B3-BB3D-F8B7FB55F7A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{91BF7489-AE9D-46EF-B879-34262CADF7C1}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F3E-43B3-BB3D-F8B7FB55F7AE}"/>
                </c:ext>
              </c:extLst>
            </c:dLbl>
            <c:dLbl>
              <c:idx val="23"/>
              <c:tx>
                <c:strRef>
                  <c:f>Daten_Diagramme!$E$37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{B4260657-EB17-4370-A1DE-96DA9FFD9858}</c15:txfldGUID>
                      <c15:f>Daten_Diagramme!$E$37</c15:f>
                      <c15:dlblFieldTableCache>
                        <c:ptCount val="1"/>
                        <c:pt idx="0">
                          <c:v>5.0</c:v>
                        </c:pt>
                      </c15:dlblFieldTableCache>
                    </c15:dlblFTEntry>
                  </c15:dlblFieldTable>
                  <c15:showDataLabelsRange val="0"/>
                </c:ext>
                <c:ext xmlns:c16="http://schemas.microsoft.com/office/drawing/2014/chart" uri="{C3380CC4-5D6E-409C-BE32-E72D297353CC}">
                  <c16:uniqueId val="{00000017-6F3E-43B3-BB3D-F8B7FB55F7AE}"/>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{97407C53-0C8E-42F8-897A-8A1070E0C542}</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6F3E-43B3-BB3D-F8B7FB55F7AE}"/>
                </c:ext>
              </c:extLst>
            </c:dLbl>
            <c:dLbl>
              <c:idx val="25"/>
              <c:tx>
                <c:strRef>
                  <c:f>Daten_Diagramme!$E$39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{D82F9A3A-67A1-4CF3-80EB-615C0E7B2824}</c15:txfldGUID>
                      <c15:f>Daten_Diagramme!$E$39</c15:f>
                      <c15:dlblFieldTableCache>
                        <c:ptCount val="1"/>
                        <c:pt idx="0">
                          <c:v>-1.3</c:v>
                        </c:pt>
                      </c15:dlblFieldTableCache>
                    </c15:dlblFTEntry>
                  </c15:dlblFieldTable>
                  <c15:showDataLabelsRange val="0"/>
                </c:ext>
                <c:ext xmlns:c16="http://schemas.microsoft.com/office/drawing/2014/chart" uri="{C3380CC4-5D6E-409C-BE32-E72D297353CC}">
                  <c16:uniqueId val="{00000019-6F3E-43B3-BB3D-F8B7FB55F7A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{EA86A7E8-D4AF-46CA-8D7C-11B88E4FE4EF}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F3E-43B3-BB3D-F8B7FB55F7A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{A66ECF0E-42BF-423B-9807-B8E0BE6387E5}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F3E-43B3-BB3D-F8B7FB55F7A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{45218F68-875B-44C7-A0B0-09F300DAA2FB}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F3E-43B3-BB3D-F8B7FB55F7A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{43FF0053-9601-4C0D-9363-441CA69BC384}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F3E-43B3-BB3D-F8B7FB55F7A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{FF950C88-7976-4180-938D-E1CA3CDF9080}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F3E-43B3-BB3D-F8B7FB55F7AE}"/>
                </c:ext>
              </c:extLst>
            </c:dLbl>
            <c:dLbl>
              <c:idx val="31"/>
              <c:tx>
                <c:strRef>
                  <c:f>Daten_Diagramme!$E$45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{A4ECCB68-D8D8-4D57-9677-FD095953C41F}</c15:txfldGUID>
                      <c15:f>Daten_Diagramme!$E$45</c15:f>
                      <c15:dlblFieldTableCache>
                        <c:ptCount val="1"/>
                        <c:pt idx="0">
                          <c:v>-1.3</c:v>
                        </c:pt>
                      </c15:dlblFieldTableCache>
                    </c15:dlblFTEntry>
                  </c15:dlblFieldTable>
                  <c15:showDataLabelsRange val="0"/>
                </c:ext>
                <c:ext xmlns:c16="http://schemas.microsoft.com/office/drawing/2014/chart" uri="{C3380CC4-5D6E-409C-BE32-E72D297353CC}">
                  <c16:uniqueId val="{0000001F-6F3E-43B3-BB3D-F8B7FB55F7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-1.0390367061565353</c:v>
                </c:pt>
                <c:pt idx="1">
                  <c:v>4.9689440993788816</c:v>
                </c:pt>
                <c:pt idx="2">
                  <c:v>-4.166666666666667</c:v>
                </c:pt>
                <c:pt idx="3">
                  <c:v>-3.8461538461538463</c:v>
                </c:pt>
                <c:pt idx="4">
                  <c:v>-7.0921985815602833</c:v>
                </c:pt>
                <c:pt idx="5">
                  <c:v>-1.4814814814814814</c:v>
                </c:pt>
                <c:pt idx="6">
                  <c:v>-2.2727272727272729</c:v>
                </c:pt>
                <c:pt idx="7">
                  <c:v>3.7650602409638556</c:v>
                </c:pt>
                <c:pt idx="8">
                  <c:v>-1.408450704225352</c:v>
                </c:pt>
                <c:pt idx="9">
                  <c:v>-7.7306733167082298</c:v>
                </c:pt>
                <c:pt idx="10">
                  <c:v>-4.0939597315436238</c:v>
                </c:pt>
                <c:pt idx="11">
                  <c:v>0</c:v>
                </c:pt>
                <c:pt idx="12">
                  <c:v>3.0303030303030303</c:v>
                </c:pt>
                <c:pt idx="13">
                  <c:v>2.3529411764705883</c:v>
                </c:pt>
                <c:pt idx="14">
                  <c:v>5.9422750424448214</c:v>
                </c:pt>
                <c:pt idx="15">
                  <c:v>0</c:v>
                </c:pt>
                <c:pt idx="16">
                  <c:v>-7.0987654320987659</c:v>
                </c:pt>
                <c:pt idx="17">
                  <c:v>-11.160714285714286</c:v>
                </c:pt>
                <c:pt idx="18">
                  <c:v>-5.5143160127253443</c:v>
                </c:pt>
                <c:pt idx="19">
                  <c:v>2.3404255319148937</c:v>
                </c:pt>
                <c:pt idx="20">
                  <c:v>-1.0232558139534884</c:v>
                </c:pt>
                <c:pt idx="21">
                  <c:v>0</c:v>
                </c:pt>
                <c:pt idx="23">
                  <c:v>4.9689440993788816</c:v>
                </c:pt>
                <c:pt idx="24">
                  <c:v>-0.34722222222222221</c:v>
                </c:pt>
                <c:pt idx="25">
                  <c:v>-1.2649494020239191</c:v>
                </c:pt>
              </c:numCache>
            </c:numRef>
          </c:val>
          <c:extLst>
            <c:ext xmlns:c16="http://schemas.microsoft.com/office/drawing/2014/chart" uri="{C3380CC4-5D6E-409C-BE32-E72D297353CC}">
              <c16:uniqueId val="{00000020-6F3E-43B3-BB3D-F8B7FB55F7A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{74AE0DCB-3E69-4876-9AD8-033F23B51251}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F3E-43B3-BB3D-F8B7FB55F7A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{B777A81C-F72B-400F-85E3-8B423267BCC0}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F3E-43B3-BB3D-F8B7FB55F7A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{4D200779-442D-4B41-B55B-E9C61CB15A37}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F3E-43B3-BB3D-F8B7FB55F7A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{D22D070C-8A54-46D9-9697-C004E1A1A158}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F3E-43B3-BB3D-F8B7FB55F7A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{6240E546-2F77-4508-AEF0-BBC248783299}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F3E-43B3-BB3D-F8B7FB55F7A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{F31E4543-144A-436C-8061-C704B4416C0D}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F3E-43B3-BB3D-F8B7FB55F7A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{2AAEB08D-D698-4A73-851C-F727C24D6C34}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F3E-43B3-BB3D-F8B7FB55F7A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{612C6968-8D4E-435F-873F-D1B0E194B3E3}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F3E-43B3-BB3D-F8B7FB55F7A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{13147DE8-193D-4067-8136-855C356BF71B}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F3E-43B3-BB3D-F8B7FB55F7A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{D700ABC7-0FD0-4541-B649-F921351E0F12}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F3E-43B3-BB3D-F8B7FB55F7A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{DAA948AD-356B-4A33-A784-F90455464832}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F3E-43B3-BB3D-F8B7FB55F7A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{0A42520E-EB10-459A-8035-7B99674526BA}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F3E-43B3-BB3D-F8B7FB55F7A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{138F70E1-F368-497F-AEBB-8A7B958A6E0F}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F3E-43B3-BB3D-F8B7FB55F7A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{C6C6F005-6025-45E3-95CB-E8B824ABF1A6}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F3E-43B3-BB3D-F8B7FB55F7A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{978984AC-BD7F-4C32-8C99-71681A14898F}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F3E-43B3-BB3D-F8B7FB55F7A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{8C326B58-82BF-471E-B22B-9301DC79F334}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F3E-43B3-BB3D-F8B7FB55F7A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{C69F0116-3E07-4C23-B84B-E2E500CBDBDE}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F3E-43B3-BB3D-F8B7FB55F7A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{CFA5EEC3-CA33-4B3A-9B92-234E0B2E9283}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F3E-43B3-BB3D-F8B7FB55F7A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{60142855-D0B0-4868-9540-22041A6D8BC8}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F3E-43B3-BB3D-F8B7FB55F7A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{B468F032-294B-46B4-8A2E-E01F1CDB4126}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F3E-43B3-BB3D-F8B7FB55F7A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{D990CE05-D9D5-4D11-820A-BE9675CAF2AD}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F3E-43B3-BB3D-F8B7FB55F7A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{A7425681-9EC8-40C1-9380-1ECDAA560EEF}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F3E-43B3-BB3D-F8B7FB55F7A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{954AA2B5-7632-4AF9-A975-4F8585CF744C}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F3E-43B3-BB3D-F8B7FB55F7A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{6AD61883-9F6F-494E-A355-25A79ADF2F10}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F3E-43B3-BB3D-F8B7FB55F7A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{E25F5359-0F0D-49A5-A9D5-37DC4F818615}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F3E-43B3-BB3D-F8B7FB55F7A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{B31F8856-5DC5-41ED-BEA6-AC7BAED2DA00}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F3E-43B3-BB3D-F8B7FB55F7A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{4D4612D5-966A-4FA9-B713-B9F6F7AB17CB}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F3E-43B3-BB3D-F8B7FB55F7A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{7A31504E-4AF7-470B-B234-1F24717D3BBE}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F3E-43B3-BB3D-F8B7FB55F7A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{59DA0900-56D6-4502-8245-80072F2DA07A}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F3E-43B3-BB3D-F8B7FB55F7A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{788AEC92-18A8-4F38-8285-53472DF8BDC0}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F3E-43B3-BB3D-F8B7FB55F7A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{FC2412C5-41B7-4459-9BD3-1E70363380AD}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F3E-43B3-BB3D-F8B7FB55F7A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{74465A08-A2EA-4378-9A82-AEA6227B723F}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F3E-43B3-BB3D-F8B7FB55F7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F3E-43B3-BB3D-F8B7FB55F7A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F3E-43B3-BB3D-F8B7FB55F7A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{5A8FC7C5-CCA9-4661-811C-CB8B5CE0F502}</c15:txfldGUID>
                      <c15:f>Diagramm!$I$46</c15:f>
                      <c15:dlblFieldTableCache>
                        <c:ptCount val="1"/>
                      </c15:dlblFieldTableCache>
                    </c15:dlblFTEntry>
                  </c15:dlblFieldTable>
                  <c15:showDataLabelsRange val="0"/>
                </c:ext>
                <c:ext xmlns:c16="http://schemas.microsoft.com/office/drawing/2014/chart" uri="{C3380CC4-5D6E-409C-BE32-E72D297353CC}">
                  <c16:uniqueId val="{00000000-3180-43D0-A9EA-FA2CEDD48BF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{9CB79ED0-4FB4-4B95-A4F2-C7028A055BB5}</c15:txfldGUID>
                      <c15:f>Diagramm!$I$47</c15:f>
                      <c15:dlblFieldTableCache>
                        <c:ptCount val="1"/>
                      </c15:dlblFieldTableCache>
                    </c15:dlblFTEntry>
                  </c15:dlblFieldTable>
                  <c15:showDataLabelsRange val="0"/>
                </c:ext>
                <c:ext xmlns:c16="http://schemas.microsoft.com/office/drawing/2014/chart" uri="{C3380CC4-5D6E-409C-BE32-E72D297353CC}">
                  <c16:uniqueId val="{00000001-3180-43D0-A9EA-FA2CEDD48BF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{867B0EBA-6AEF-4A98-B1BC-D7D1886A2DBF}</c15:txfldGUID>
                      <c15:f>Diagramm!$I$48</c15:f>
                      <c15:dlblFieldTableCache>
                        <c:ptCount val="1"/>
                      </c15:dlblFieldTableCache>
                    </c15:dlblFTEntry>
                  </c15:dlblFieldTable>
                  <c15:showDataLabelsRange val="0"/>
                </c:ext>
                <c:ext xmlns:c16="http://schemas.microsoft.com/office/drawing/2014/chart" uri="{C3380CC4-5D6E-409C-BE32-E72D297353CC}">
                  <c16:uniqueId val="{00000002-3180-43D0-A9EA-FA2CEDD48BF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{757195D3-7A5B-4726-A124-41B9F35D5089}</c15:txfldGUID>
                      <c15:f>Diagramm!$I$49</c15:f>
                      <c15:dlblFieldTableCache>
                        <c:ptCount val="1"/>
                      </c15:dlblFieldTableCache>
                    </c15:dlblFTEntry>
                  </c15:dlblFieldTable>
                  <c15:showDataLabelsRange val="0"/>
                </c:ext>
                <c:ext xmlns:c16="http://schemas.microsoft.com/office/drawing/2014/chart" uri="{C3380CC4-5D6E-409C-BE32-E72D297353CC}">
                  <c16:uniqueId val="{00000003-3180-43D0-A9EA-FA2CEDD48BF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{75A20405-DD3D-42EA-BB56-83E29AA5CC84}</c15:txfldGUID>
                      <c15:f>Diagramm!$I$50</c15:f>
                      <c15:dlblFieldTableCache>
                        <c:ptCount val="1"/>
                      </c15:dlblFieldTableCache>
                    </c15:dlblFTEntry>
                  </c15:dlblFieldTable>
                  <c15:showDataLabelsRange val="0"/>
                </c:ext>
                <c:ext xmlns:c16="http://schemas.microsoft.com/office/drawing/2014/chart" uri="{C3380CC4-5D6E-409C-BE32-E72D297353CC}">
                  <c16:uniqueId val="{00000004-3180-43D0-A9EA-FA2CEDD48BF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{8DB70A1A-9767-4EF6-BB3E-9E76F357E03D}</c15:txfldGUID>
                      <c15:f>Diagramm!$I$51</c15:f>
                      <c15:dlblFieldTableCache>
                        <c:ptCount val="1"/>
                      </c15:dlblFieldTableCache>
                    </c15:dlblFTEntry>
                  </c15:dlblFieldTable>
                  <c15:showDataLabelsRange val="0"/>
                </c:ext>
                <c:ext xmlns:c16="http://schemas.microsoft.com/office/drawing/2014/chart" uri="{C3380CC4-5D6E-409C-BE32-E72D297353CC}">
                  <c16:uniqueId val="{00000005-3180-43D0-A9EA-FA2CEDD48BF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{6D4B6536-56B2-40D8-84AC-3992FD51EE15}</c15:txfldGUID>
                      <c15:f>Diagramm!$I$52</c15:f>
                      <c15:dlblFieldTableCache>
                        <c:ptCount val="1"/>
                      </c15:dlblFieldTableCache>
                    </c15:dlblFTEntry>
                  </c15:dlblFieldTable>
                  <c15:showDataLabelsRange val="0"/>
                </c:ext>
                <c:ext xmlns:c16="http://schemas.microsoft.com/office/drawing/2014/chart" uri="{C3380CC4-5D6E-409C-BE32-E72D297353CC}">
                  <c16:uniqueId val="{00000006-3180-43D0-A9EA-FA2CEDD48BF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{D17060B1-6F26-4D01-90BF-EBD0BCC9B14D}</c15:txfldGUID>
                      <c15:f>Diagramm!$I$53</c15:f>
                      <c15:dlblFieldTableCache>
                        <c:ptCount val="1"/>
                      </c15:dlblFieldTableCache>
                    </c15:dlblFTEntry>
                  </c15:dlblFieldTable>
                  <c15:showDataLabelsRange val="0"/>
                </c:ext>
                <c:ext xmlns:c16="http://schemas.microsoft.com/office/drawing/2014/chart" uri="{C3380CC4-5D6E-409C-BE32-E72D297353CC}">
                  <c16:uniqueId val="{00000007-3180-43D0-A9EA-FA2CEDD48BF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{40643A25-9179-4541-A8E6-36ED7E99C840}</c15:txfldGUID>
                      <c15:f>Diagramm!$I$54</c15:f>
                      <c15:dlblFieldTableCache>
                        <c:ptCount val="1"/>
                      </c15:dlblFieldTableCache>
                    </c15:dlblFTEntry>
                  </c15:dlblFieldTable>
                  <c15:showDataLabelsRange val="0"/>
                </c:ext>
                <c:ext xmlns:c16="http://schemas.microsoft.com/office/drawing/2014/chart" uri="{C3380CC4-5D6E-409C-BE32-E72D297353CC}">
                  <c16:uniqueId val="{00000008-3180-43D0-A9EA-FA2CEDD48BF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{39E2AF4B-EBD6-46F3-BECB-EBEC6AE93A8D}</c15:txfldGUID>
                      <c15:f>Diagramm!$I$55</c15:f>
                      <c15:dlblFieldTableCache>
                        <c:ptCount val="1"/>
                      </c15:dlblFieldTableCache>
                    </c15:dlblFTEntry>
                  </c15:dlblFieldTable>
                  <c15:showDataLabelsRange val="0"/>
                </c:ext>
                <c:ext xmlns:c16="http://schemas.microsoft.com/office/drawing/2014/chart" uri="{C3380CC4-5D6E-409C-BE32-E72D297353CC}">
                  <c16:uniqueId val="{00000009-3180-43D0-A9EA-FA2CEDD48BF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{612C0B86-79C3-4BA2-879E-A00860FE7AFF}</c15:txfldGUID>
                      <c15:f>Diagramm!$I$56</c15:f>
                      <c15:dlblFieldTableCache>
                        <c:ptCount val="1"/>
                      </c15:dlblFieldTableCache>
                    </c15:dlblFTEntry>
                  </c15:dlblFieldTable>
                  <c15:showDataLabelsRange val="0"/>
                </c:ext>
                <c:ext xmlns:c16="http://schemas.microsoft.com/office/drawing/2014/chart" uri="{C3380CC4-5D6E-409C-BE32-E72D297353CC}">
                  <c16:uniqueId val="{0000000A-3180-43D0-A9EA-FA2CEDD48BF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{6ED718F2-26BE-407F-BE92-CD78B2F861D8}</c15:txfldGUID>
                      <c15:f>Diagramm!$I$57</c15:f>
                      <c15:dlblFieldTableCache>
                        <c:ptCount val="1"/>
                      </c15:dlblFieldTableCache>
                    </c15:dlblFTEntry>
                  </c15:dlblFieldTable>
                  <c15:showDataLabelsRange val="0"/>
                </c:ext>
                <c:ext xmlns:c16="http://schemas.microsoft.com/office/drawing/2014/chart" uri="{C3380CC4-5D6E-409C-BE32-E72D297353CC}">
                  <c16:uniqueId val="{0000000B-3180-43D0-A9EA-FA2CEDD48BF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{80796940-0D0F-4227-8612-D6BEC05D3AF7}</c15:txfldGUID>
                      <c15:f>Diagramm!$I$58</c15:f>
                      <c15:dlblFieldTableCache>
                        <c:ptCount val="1"/>
                      </c15:dlblFieldTableCache>
                    </c15:dlblFTEntry>
                  </c15:dlblFieldTable>
                  <c15:showDataLabelsRange val="0"/>
                </c:ext>
                <c:ext xmlns:c16="http://schemas.microsoft.com/office/drawing/2014/chart" uri="{C3380CC4-5D6E-409C-BE32-E72D297353CC}">
                  <c16:uniqueId val="{0000000C-3180-43D0-A9EA-FA2CEDD48BF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{361009FB-F682-4188-9595-F3163E76E627}</c15:txfldGUID>
                      <c15:f>Diagramm!$I$59</c15:f>
                      <c15:dlblFieldTableCache>
                        <c:ptCount val="1"/>
                      </c15:dlblFieldTableCache>
                    </c15:dlblFTEntry>
                  </c15:dlblFieldTable>
                  <c15:showDataLabelsRange val="0"/>
                </c:ext>
                <c:ext xmlns:c16="http://schemas.microsoft.com/office/drawing/2014/chart" uri="{C3380CC4-5D6E-409C-BE32-E72D297353CC}">
                  <c16:uniqueId val="{0000000D-3180-43D0-A9EA-FA2CEDD48BF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{232AA801-8698-447D-823D-018FCBEA2DF3}</c15:txfldGUID>
                      <c15:f>Diagramm!$I$60</c15:f>
                      <c15:dlblFieldTableCache>
                        <c:ptCount val="1"/>
                      </c15:dlblFieldTableCache>
                    </c15:dlblFTEntry>
                  </c15:dlblFieldTable>
                  <c15:showDataLabelsRange val="0"/>
                </c:ext>
                <c:ext xmlns:c16="http://schemas.microsoft.com/office/drawing/2014/chart" uri="{C3380CC4-5D6E-409C-BE32-E72D297353CC}">
                  <c16:uniqueId val="{0000000E-3180-43D0-A9EA-FA2CEDD48BF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{6BC05B27-AB4C-4B56-A3AE-14525EB015A8}</c15:txfldGUID>
                      <c15:f>Diagramm!$I$61</c15:f>
                      <c15:dlblFieldTableCache>
                        <c:ptCount val="1"/>
                      </c15:dlblFieldTableCache>
                    </c15:dlblFTEntry>
                  </c15:dlblFieldTable>
                  <c15:showDataLabelsRange val="0"/>
                </c:ext>
                <c:ext xmlns:c16="http://schemas.microsoft.com/office/drawing/2014/chart" uri="{C3380CC4-5D6E-409C-BE32-E72D297353CC}">
                  <c16:uniqueId val="{0000000F-3180-43D0-A9EA-FA2CEDD48BF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{E958EE0B-2C79-4CFF-AFE3-7C6CDFAD3FBD}</c15:txfldGUID>
                      <c15:f>Diagramm!$I$62</c15:f>
                      <c15:dlblFieldTableCache>
                        <c:ptCount val="1"/>
                      </c15:dlblFieldTableCache>
                    </c15:dlblFTEntry>
                  </c15:dlblFieldTable>
                  <c15:showDataLabelsRange val="0"/>
                </c:ext>
                <c:ext xmlns:c16="http://schemas.microsoft.com/office/drawing/2014/chart" uri="{C3380CC4-5D6E-409C-BE32-E72D297353CC}">
                  <c16:uniqueId val="{00000010-3180-43D0-A9EA-FA2CEDD48BF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{510A44D9-FE82-4B3F-A1C2-967CC41C4301}</c15:txfldGUID>
                      <c15:f>Diagramm!$I$63</c15:f>
                      <c15:dlblFieldTableCache>
                        <c:ptCount val="1"/>
                      </c15:dlblFieldTableCache>
                    </c15:dlblFTEntry>
                  </c15:dlblFieldTable>
                  <c15:showDataLabelsRange val="0"/>
                </c:ext>
                <c:ext xmlns:c16="http://schemas.microsoft.com/office/drawing/2014/chart" uri="{C3380CC4-5D6E-409C-BE32-E72D297353CC}">
                  <c16:uniqueId val="{00000011-3180-43D0-A9EA-FA2CEDD48BF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{2158C09E-2B2A-4FCF-ACFB-AEB678DCAD4F}</c15:txfldGUID>
                      <c15:f>Diagramm!$I$64</c15:f>
                      <c15:dlblFieldTableCache>
                        <c:ptCount val="1"/>
                      </c15:dlblFieldTableCache>
                    </c15:dlblFTEntry>
                  </c15:dlblFieldTable>
                  <c15:showDataLabelsRange val="0"/>
                </c:ext>
                <c:ext xmlns:c16="http://schemas.microsoft.com/office/drawing/2014/chart" uri="{C3380CC4-5D6E-409C-BE32-E72D297353CC}">
                  <c16:uniqueId val="{00000012-3180-43D0-A9EA-FA2CEDD48BF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{001FE2BD-226E-4C19-A62F-258F30605B00}</c15:txfldGUID>
                      <c15:f>Diagramm!$I$65</c15:f>
                      <c15:dlblFieldTableCache>
                        <c:ptCount val="1"/>
                      </c15:dlblFieldTableCache>
                    </c15:dlblFTEntry>
                  </c15:dlblFieldTable>
                  <c15:showDataLabelsRange val="0"/>
                </c:ext>
                <c:ext xmlns:c16="http://schemas.microsoft.com/office/drawing/2014/chart" uri="{C3380CC4-5D6E-409C-BE32-E72D297353CC}">
                  <c16:uniqueId val="{00000013-3180-43D0-A9EA-FA2CEDD48BF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{4138C288-C66D-40C2-BF61-838C5A9A0C9E}</c15:txfldGUID>
                      <c15:f>Diagramm!$I$66</c15:f>
                      <c15:dlblFieldTableCache>
                        <c:ptCount val="1"/>
                      </c15:dlblFieldTableCache>
                    </c15:dlblFTEntry>
                  </c15:dlblFieldTable>
                  <c15:showDataLabelsRange val="0"/>
                </c:ext>
                <c:ext xmlns:c16="http://schemas.microsoft.com/office/drawing/2014/chart" uri="{C3380CC4-5D6E-409C-BE32-E72D297353CC}">
                  <c16:uniqueId val="{00000014-3180-43D0-A9EA-FA2CEDD48BF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{4059E5F1-A785-4CEB-957F-50358DBC6005}</c15:txfldGUID>
                      <c15:f>Diagramm!$I$67</c15:f>
                      <c15:dlblFieldTableCache>
                        <c:ptCount val="1"/>
                      </c15:dlblFieldTableCache>
                    </c15:dlblFTEntry>
                  </c15:dlblFieldTable>
                  <c15:showDataLabelsRange val="0"/>
                </c:ext>
                <c:ext xmlns:c16="http://schemas.microsoft.com/office/drawing/2014/chart" uri="{C3380CC4-5D6E-409C-BE32-E72D297353CC}">
                  <c16:uniqueId val="{00000015-3180-43D0-A9EA-FA2CEDD48B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180-43D0-A9EA-FA2CEDD48BF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{98F7BF76-A7B7-4E2E-AB67-CD0F15D75698}</c15:txfldGUID>
                      <c15:f>Diagramm!$K$46</c15:f>
                      <c15:dlblFieldTableCache>
                        <c:ptCount val="1"/>
                      </c15:dlblFieldTableCache>
                    </c15:dlblFTEntry>
                  </c15:dlblFieldTable>
                  <c15:showDataLabelsRange val="0"/>
                </c:ext>
                <c:ext xmlns:c16="http://schemas.microsoft.com/office/drawing/2014/chart" uri="{C3380CC4-5D6E-409C-BE32-E72D297353CC}">
                  <c16:uniqueId val="{00000017-3180-43D0-A9EA-FA2CEDD48BF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{3C394911-EA1C-427D-83B1-7E800AE3F81C}</c15:txfldGUID>
                      <c15:f>Diagramm!$K$47</c15:f>
                      <c15:dlblFieldTableCache>
                        <c:ptCount val="1"/>
                      </c15:dlblFieldTableCache>
                    </c15:dlblFTEntry>
                  </c15:dlblFieldTable>
                  <c15:showDataLabelsRange val="0"/>
                </c:ext>
                <c:ext xmlns:c16="http://schemas.microsoft.com/office/drawing/2014/chart" uri="{C3380CC4-5D6E-409C-BE32-E72D297353CC}">
                  <c16:uniqueId val="{00000018-3180-43D0-A9EA-FA2CEDD48BF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{123BFC05-C57C-4D67-8618-5C320BD551EF}</c15:txfldGUID>
                      <c15:f>Diagramm!$K$48</c15:f>
                      <c15:dlblFieldTableCache>
                        <c:ptCount val="1"/>
                      </c15:dlblFieldTableCache>
                    </c15:dlblFTEntry>
                  </c15:dlblFieldTable>
                  <c15:showDataLabelsRange val="0"/>
                </c:ext>
                <c:ext xmlns:c16="http://schemas.microsoft.com/office/drawing/2014/chart" uri="{C3380CC4-5D6E-409C-BE32-E72D297353CC}">
                  <c16:uniqueId val="{00000019-3180-43D0-A9EA-FA2CEDD48BF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{BFDCFB76-FDB4-41A0-AD75-9C05FB8B2094}</c15:txfldGUID>
                      <c15:f>Diagramm!$K$49</c15:f>
                      <c15:dlblFieldTableCache>
                        <c:ptCount val="1"/>
                      </c15:dlblFieldTableCache>
                    </c15:dlblFTEntry>
                  </c15:dlblFieldTable>
                  <c15:showDataLabelsRange val="0"/>
                </c:ext>
                <c:ext xmlns:c16="http://schemas.microsoft.com/office/drawing/2014/chart" uri="{C3380CC4-5D6E-409C-BE32-E72D297353CC}">
                  <c16:uniqueId val="{0000001A-3180-43D0-A9EA-FA2CEDD48BF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{5B7D5540-50D0-46A4-88D1-A00E6BF44782}</c15:txfldGUID>
                      <c15:f>Diagramm!$K$50</c15:f>
                      <c15:dlblFieldTableCache>
                        <c:ptCount val="1"/>
                      </c15:dlblFieldTableCache>
                    </c15:dlblFTEntry>
                  </c15:dlblFieldTable>
                  <c15:showDataLabelsRange val="0"/>
                </c:ext>
                <c:ext xmlns:c16="http://schemas.microsoft.com/office/drawing/2014/chart" uri="{C3380CC4-5D6E-409C-BE32-E72D297353CC}">
                  <c16:uniqueId val="{0000001B-3180-43D0-A9EA-FA2CEDD48BF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{D3655C9E-12EC-446F-BB78-6722F8E28C9D}</c15:txfldGUID>
                      <c15:f>Diagramm!$K$51</c15:f>
                      <c15:dlblFieldTableCache>
                        <c:ptCount val="1"/>
                      </c15:dlblFieldTableCache>
                    </c15:dlblFTEntry>
                  </c15:dlblFieldTable>
                  <c15:showDataLabelsRange val="0"/>
                </c:ext>
                <c:ext xmlns:c16="http://schemas.microsoft.com/office/drawing/2014/chart" uri="{C3380CC4-5D6E-409C-BE32-E72D297353CC}">
                  <c16:uniqueId val="{0000001C-3180-43D0-A9EA-FA2CEDD48BF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{250972F6-FAEB-4550-9809-200201AB9AF4}</c15:txfldGUID>
                      <c15:f>Diagramm!$K$52</c15:f>
                      <c15:dlblFieldTableCache>
                        <c:ptCount val="1"/>
                      </c15:dlblFieldTableCache>
                    </c15:dlblFTEntry>
                  </c15:dlblFieldTable>
                  <c15:showDataLabelsRange val="0"/>
                </c:ext>
                <c:ext xmlns:c16="http://schemas.microsoft.com/office/drawing/2014/chart" uri="{C3380CC4-5D6E-409C-BE32-E72D297353CC}">
                  <c16:uniqueId val="{0000001D-3180-43D0-A9EA-FA2CEDD48BF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{E7F1804B-EDB9-48BA-B7C5-6F595E720E29}</c15:txfldGUID>
                      <c15:f>Diagramm!$K$53</c15:f>
                      <c15:dlblFieldTableCache>
                        <c:ptCount val="1"/>
                      </c15:dlblFieldTableCache>
                    </c15:dlblFTEntry>
                  </c15:dlblFieldTable>
                  <c15:showDataLabelsRange val="0"/>
                </c:ext>
                <c:ext xmlns:c16="http://schemas.microsoft.com/office/drawing/2014/chart" uri="{C3380CC4-5D6E-409C-BE32-E72D297353CC}">
                  <c16:uniqueId val="{0000001E-3180-43D0-A9EA-FA2CEDD48BF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{3A661253-53FB-4D98-8D80-3CBD3B296574}</c15:txfldGUID>
                      <c15:f>Diagramm!$K$54</c15:f>
                      <c15:dlblFieldTableCache>
                        <c:ptCount val="1"/>
                      </c15:dlblFieldTableCache>
                    </c15:dlblFTEntry>
                  </c15:dlblFieldTable>
                  <c15:showDataLabelsRange val="0"/>
                </c:ext>
                <c:ext xmlns:c16="http://schemas.microsoft.com/office/drawing/2014/chart" uri="{C3380CC4-5D6E-409C-BE32-E72D297353CC}">
                  <c16:uniqueId val="{0000001F-3180-43D0-A9EA-FA2CEDD48BF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{D34BF280-1D50-43CB-9310-6191B38FAE24}</c15:txfldGUID>
                      <c15:f>Diagramm!$K$55</c15:f>
                      <c15:dlblFieldTableCache>
                        <c:ptCount val="1"/>
                      </c15:dlblFieldTableCache>
                    </c15:dlblFTEntry>
                  </c15:dlblFieldTable>
                  <c15:showDataLabelsRange val="0"/>
                </c:ext>
                <c:ext xmlns:c16="http://schemas.microsoft.com/office/drawing/2014/chart" uri="{C3380CC4-5D6E-409C-BE32-E72D297353CC}">
                  <c16:uniqueId val="{00000020-3180-43D0-A9EA-FA2CEDD48BF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{8A800D0D-EB43-49FC-86A6-E14900A82D4F}</c15:txfldGUID>
                      <c15:f>Diagramm!$K$56</c15:f>
                      <c15:dlblFieldTableCache>
                        <c:ptCount val="1"/>
                      </c15:dlblFieldTableCache>
                    </c15:dlblFTEntry>
                  </c15:dlblFieldTable>
                  <c15:showDataLabelsRange val="0"/>
                </c:ext>
                <c:ext xmlns:c16="http://schemas.microsoft.com/office/drawing/2014/chart" uri="{C3380CC4-5D6E-409C-BE32-E72D297353CC}">
                  <c16:uniqueId val="{00000021-3180-43D0-A9EA-FA2CEDD48BF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{21F68D71-17B6-460A-B89C-4277E22A966D}</c15:txfldGUID>
                      <c15:f>Diagramm!$K$57</c15:f>
                      <c15:dlblFieldTableCache>
                        <c:ptCount val="1"/>
                      </c15:dlblFieldTableCache>
                    </c15:dlblFTEntry>
                  </c15:dlblFieldTable>
                  <c15:showDataLabelsRange val="0"/>
                </c:ext>
                <c:ext xmlns:c16="http://schemas.microsoft.com/office/drawing/2014/chart" uri="{C3380CC4-5D6E-409C-BE32-E72D297353CC}">
                  <c16:uniqueId val="{00000022-3180-43D0-A9EA-FA2CEDD48BF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{37887352-EB0B-4470-9A50-6BD92B69A2F8}</c15:txfldGUID>
                      <c15:f>Diagramm!$K$58</c15:f>
                      <c15:dlblFieldTableCache>
                        <c:ptCount val="1"/>
                      </c15:dlblFieldTableCache>
                    </c15:dlblFTEntry>
                  </c15:dlblFieldTable>
                  <c15:showDataLabelsRange val="0"/>
                </c:ext>
                <c:ext xmlns:c16="http://schemas.microsoft.com/office/drawing/2014/chart" uri="{C3380CC4-5D6E-409C-BE32-E72D297353CC}">
                  <c16:uniqueId val="{00000023-3180-43D0-A9EA-FA2CEDD48BF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{830FC6A2-7CC5-47C1-AE7E-4889EEB71EE7}</c15:txfldGUID>
                      <c15:f>Diagramm!$K$59</c15:f>
                      <c15:dlblFieldTableCache>
                        <c:ptCount val="1"/>
                      </c15:dlblFieldTableCache>
                    </c15:dlblFTEntry>
                  </c15:dlblFieldTable>
                  <c15:showDataLabelsRange val="0"/>
                </c:ext>
                <c:ext xmlns:c16="http://schemas.microsoft.com/office/drawing/2014/chart" uri="{C3380CC4-5D6E-409C-BE32-E72D297353CC}">
                  <c16:uniqueId val="{00000024-3180-43D0-A9EA-FA2CEDD48BF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{9B0A0130-F342-4C5F-A6AC-5EBF7EF95FDE}</c15:txfldGUID>
                      <c15:f>Diagramm!$K$60</c15:f>
                      <c15:dlblFieldTableCache>
                        <c:ptCount val="1"/>
                      </c15:dlblFieldTableCache>
                    </c15:dlblFTEntry>
                  </c15:dlblFieldTable>
                  <c15:showDataLabelsRange val="0"/>
                </c:ext>
                <c:ext xmlns:c16="http://schemas.microsoft.com/office/drawing/2014/chart" uri="{C3380CC4-5D6E-409C-BE32-E72D297353CC}">
                  <c16:uniqueId val="{00000025-3180-43D0-A9EA-FA2CEDD48BF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{F34C170B-15E6-4AC9-94FB-30D13127897A}</c15:txfldGUID>
                      <c15:f>Diagramm!$K$61</c15:f>
                      <c15:dlblFieldTableCache>
                        <c:ptCount val="1"/>
                      </c15:dlblFieldTableCache>
                    </c15:dlblFTEntry>
                  </c15:dlblFieldTable>
                  <c15:showDataLabelsRange val="0"/>
                </c:ext>
                <c:ext xmlns:c16="http://schemas.microsoft.com/office/drawing/2014/chart" uri="{C3380CC4-5D6E-409C-BE32-E72D297353CC}">
                  <c16:uniqueId val="{00000026-3180-43D0-A9EA-FA2CEDD48BF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{AFEBBAF0-5FCB-4EB7-B4D0-EA5765F2B739}</c15:txfldGUID>
                      <c15:f>Diagramm!$K$62</c15:f>
                      <c15:dlblFieldTableCache>
                        <c:ptCount val="1"/>
                      </c15:dlblFieldTableCache>
                    </c15:dlblFTEntry>
                  </c15:dlblFieldTable>
                  <c15:showDataLabelsRange val="0"/>
                </c:ext>
                <c:ext xmlns:c16="http://schemas.microsoft.com/office/drawing/2014/chart" uri="{C3380CC4-5D6E-409C-BE32-E72D297353CC}">
                  <c16:uniqueId val="{00000027-3180-43D0-A9EA-FA2CEDD48BF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{180527AD-9FB3-4714-8F67-64B025D93A7F}</c15:txfldGUID>
                      <c15:f>Diagramm!$K$63</c15:f>
                      <c15:dlblFieldTableCache>
                        <c:ptCount val="1"/>
                      </c15:dlblFieldTableCache>
                    </c15:dlblFTEntry>
                  </c15:dlblFieldTable>
                  <c15:showDataLabelsRange val="0"/>
                </c:ext>
                <c:ext xmlns:c16="http://schemas.microsoft.com/office/drawing/2014/chart" uri="{C3380CC4-5D6E-409C-BE32-E72D297353CC}">
                  <c16:uniqueId val="{00000028-3180-43D0-A9EA-FA2CEDD48BF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{9680DD4C-58A0-4FEC-B4C9-83E89423C360}</c15:txfldGUID>
                      <c15:f>Diagramm!$K$64</c15:f>
                      <c15:dlblFieldTableCache>
                        <c:ptCount val="1"/>
                      </c15:dlblFieldTableCache>
                    </c15:dlblFTEntry>
                  </c15:dlblFieldTable>
                  <c15:showDataLabelsRange val="0"/>
                </c:ext>
                <c:ext xmlns:c16="http://schemas.microsoft.com/office/drawing/2014/chart" uri="{C3380CC4-5D6E-409C-BE32-E72D297353CC}">
                  <c16:uniqueId val="{00000029-3180-43D0-A9EA-FA2CEDD48BF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{9517D1FE-5CF5-4057-A1B4-8A63212F884A}</c15:txfldGUID>
                      <c15:f>Diagramm!$K$65</c15:f>
                      <c15:dlblFieldTableCache>
                        <c:ptCount val="1"/>
                      </c15:dlblFieldTableCache>
                    </c15:dlblFTEntry>
                  </c15:dlblFieldTable>
                  <c15:showDataLabelsRange val="0"/>
                </c:ext>
                <c:ext xmlns:c16="http://schemas.microsoft.com/office/drawing/2014/chart" uri="{C3380CC4-5D6E-409C-BE32-E72D297353CC}">
                  <c16:uniqueId val="{0000002A-3180-43D0-A9EA-FA2CEDD48BF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{91384818-09BE-4444-AB81-4BE93B6F3F04}</c15:txfldGUID>
                      <c15:f>Diagramm!$K$66</c15:f>
                      <c15:dlblFieldTableCache>
                        <c:ptCount val="1"/>
                      </c15:dlblFieldTableCache>
                    </c15:dlblFTEntry>
                  </c15:dlblFieldTable>
                  <c15:showDataLabelsRange val="0"/>
                </c:ext>
                <c:ext xmlns:c16="http://schemas.microsoft.com/office/drawing/2014/chart" uri="{C3380CC4-5D6E-409C-BE32-E72D297353CC}">
                  <c16:uniqueId val="{0000002B-3180-43D0-A9EA-FA2CEDD48BF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{A86303F6-FF5B-4E56-936A-80FB2272F9F3}</c15:txfldGUID>
                      <c15:f>Diagramm!$K$67</c15:f>
                      <c15:dlblFieldTableCache>
                        <c:ptCount val="1"/>
                      </c15:dlblFieldTableCache>
                    </c15:dlblFTEntry>
                  </c15:dlblFieldTable>
                  <c15:showDataLabelsRange val="0"/>
                </c:ext>
                <c:ext xmlns:c16="http://schemas.microsoft.com/office/drawing/2014/chart" uri="{C3380CC4-5D6E-409C-BE32-E72D297353CC}">
                  <c16:uniqueId val="{0000002C-3180-43D0-A9EA-FA2CEDD48BF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180-43D0-A9EA-FA2CEDD48BF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{A7E0E284-E3AD-4AB2-B7F7-99635F700F34}</c15:txfldGUID>
                      <c15:f>Diagramm!$J$46</c15:f>
                      <c15:dlblFieldTableCache>
                        <c:ptCount val="1"/>
                      </c15:dlblFieldTableCache>
                    </c15:dlblFTEntry>
                  </c15:dlblFieldTable>
                  <c15:showDataLabelsRange val="0"/>
                </c:ext>
                <c:ext xmlns:c16="http://schemas.microsoft.com/office/drawing/2014/chart" uri="{C3380CC4-5D6E-409C-BE32-E72D297353CC}">
                  <c16:uniqueId val="{0000002E-3180-43D0-A9EA-FA2CEDD48BF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{82D8FCD5-A7F5-406D-AE97-15974A2B61C3}</c15:txfldGUID>
                      <c15:f>Diagramm!$J$47</c15:f>
                      <c15:dlblFieldTableCache>
                        <c:ptCount val="1"/>
                      </c15:dlblFieldTableCache>
                    </c15:dlblFTEntry>
                  </c15:dlblFieldTable>
                  <c15:showDataLabelsRange val="0"/>
                </c:ext>
                <c:ext xmlns:c16="http://schemas.microsoft.com/office/drawing/2014/chart" uri="{C3380CC4-5D6E-409C-BE32-E72D297353CC}">
                  <c16:uniqueId val="{0000002F-3180-43D0-A9EA-FA2CEDD48BF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{C583F517-E069-4858-8B8F-3F94E7856B86}</c15:txfldGUID>
                      <c15:f>Diagramm!$J$48</c15:f>
                      <c15:dlblFieldTableCache>
                        <c:ptCount val="1"/>
                      </c15:dlblFieldTableCache>
                    </c15:dlblFTEntry>
                  </c15:dlblFieldTable>
                  <c15:showDataLabelsRange val="0"/>
                </c:ext>
                <c:ext xmlns:c16="http://schemas.microsoft.com/office/drawing/2014/chart" uri="{C3380CC4-5D6E-409C-BE32-E72D297353CC}">
                  <c16:uniqueId val="{00000030-3180-43D0-A9EA-FA2CEDD48BF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{4C3400CD-7950-48B8-B0CB-110EA4835DEF}</c15:txfldGUID>
                      <c15:f>Diagramm!$J$49</c15:f>
                      <c15:dlblFieldTableCache>
                        <c:ptCount val="1"/>
                      </c15:dlblFieldTableCache>
                    </c15:dlblFTEntry>
                  </c15:dlblFieldTable>
                  <c15:showDataLabelsRange val="0"/>
                </c:ext>
                <c:ext xmlns:c16="http://schemas.microsoft.com/office/drawing/2014/chart" uri="{C3380CC4-5D6E-409C-BE32-E72D297353CC}">
                  <c16:uniqueId val="{00000031-3180-43D0-A9EA-FA2CEDD48BF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{B658AF67-1AAA-43F0-950B-90210CAFA2F1}</c15:txfldGUID>
                      <c15:f>Diagramm!$J$50</c15:f>
                      <c15:dlblFieldTableCache>
                        <c:ptCount val="1"/>
                      </c15:dlblFieldTableCache>
                    </c15:dlblFTEntry>
                  </c15:dlblFieldTable>
                  <c15:showDataLabelsRange val="0"/>
                </c:ext>
                <c:ext xmlns:c16="http://schemas.microsoft.com/office/drawing/2014/chart" uri="{C3380CC4-5D6E-409C-BE32-E72D297353CC}">
                  <c16:uniqueId val="{00000032-3180-43D0-A9EA-FA2CEDD48BF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{89A9B1DC-A5D1-435F-9E81-5EFBC08C2CDB}</c15:txfldGUID>
                      <c15:f>Diagramm!$J$51</c15:f>
                      <c15:dlblFieldTableCache>
                        <c:ptCount val="1"/>
                      </c15:dlblFieldTableCache>
                    </c15:dlblFTEntry>
                  </c15:dlblFieldTable>
                  <c15:showDataLabelsRange val="0"/>
                </c:ext>
                <c:ext xmlns:c16="http://schemas.microsoft.com/office/drawing/2014/chart" uri="{C3380CC4-5D6E-409C-BE32-E72D297353CC}">
                  <c16:uniqueId val="{00000033-3180-43D0-A9EA-FA2CEDD48BF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{7F0A6F24-D091-4C3C-A93B-CF116545807F}</c15:txfldGUID>
                      <c15:f>Diagramm!$J$52</c15:f>
                      <c15:dlblFieldTableCache>
                        <c:ptCount val="1"/>
                      </c15:dlblFieldTableCache>
                    </c15:dlblFTEntry>
                  </c15:dlblFieldTable>
                  <c15:showDataLabelsRange val="0"/>
                </c:ext>
                <c:ext xmlns:c16="http://schemas.microsoft.com/office/drawing/2014/chart" uri="{C3380CC4-5D6E-409C-BE32-E72D297353CC}">
                  <c16:uniqueId val="{00000034-3180-43D0-A9EA-FA2CEDD48BF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{9F131B08-DEF2-464D-BCE1-839A5315C35B}</c15:txfldGUID>
                      <c15:f>Diagramm!$J$53</c15:f>
                      <c15:dlblFieldTableCache>
                        <c:ptCount val="1"/>
                      </c15:dlblFieldTableCache>
                    </c15:dlblFTEntry>
                  </c15:dlblFieldTable>
                  <c15:showDataLabelsRange val="0"/>
                </c:ext>
                <c:ext xmlns:c16="http://schemas.microsoft.com/office/drawing/2014/chart" uri="{C3380CC4-5D6E-409C-BE32-E72D297353CC}">
                  <c16:uniqueId val="{00000035-3180-43D0-A9EA-FA2CEDD48BF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{70609C92-2D7D-4F41-84AD-3DEFC80DD625}</c15:txfldGUID>
                      <c15:f>Diagramm!$J$54</c15:f>
                      <c15:dlblFieldTableCache>
                        <c:ptCount val="1"/>
                      </c15:dlblFieldTableCache>
                    </c15:dlblFTEntry>
                  </c15:dlblFieldTable>
                  <c15:showDataLabelsRange val="0"/>
                </c:ext>
                <c:ext xmlns:c16="http://schemas.microsoft.com/office/drawing/2014/chart" uri="{C3380CC4-5D6E-409C-BE32-E72D297353CC}">
                  <c16:uniqueId val="{00000036-3180-43D0-A9EA-FA2CEDD48BF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{5F63899C-5C6D-4F06-883C-16DCE591D383}</c15:txfldGUID>
                      <c15:f>Diagramm!$J$55</c15:f>
                      <c15:dlblFieldTableCache>
                        <c:ptCount val="1"/>
                      </c15:dlblFieldTableCache>
                    </c15:dlblFTEntry>
                  </c15:dlblFieldTable>
                  <c15:showDataLabelsRange val="0"/>
                </c:ext>
                <c:ext xmlns:c16="http://schemas.microsoft.com/office/drawing/2014/chart" uri="{C3380CC4-5D6E-409C-BE32-E72D297353CC}">
                  <c16:uniqueId val="{00000037-3180-43D0-A9EA-FA2CEDD48BF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{F3D7441E-D27F-4E7F-B877-A821F6320769}</c15:txfldGUID>
                      <c15:f>Diagramm!$J$56</c15:f>
                      <c15:dlblFieldTableCache>
                        <c:ptCount val="1"/>
                      </c15:dlblFieldTableCache>
                    </c15:dlblFTEntry>
                  </c15:dlblFieldTable>
                  <c15:showDataLabelsRange val="0"/>
                </c:ext>
                <c:ext xmlns:c16="http://schemas.microsoft.com/office/drawing/2014/chart" uri="{C3380CC4-5D6E-409C-BE32-E72D297353CC}">
                  <c16:uniqueId val="{00000038-3180-43D0-A9EA-FA2CEDD48BF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{3F99EB9E-E8FC-48BA-9D6C-1ACF6C4E5DAD}</c15:txfldGUID>
                      <c15:f>Diagramm!$J$57</c15:f>
                      <c15:dlblFieldTableCache>
                        <c:ptCount val="1"/>
                      </c15:dlblFieldTableCache>
                    </c15:dlblFTEntry>
                  </c15:dlblFieldTable>
                  <c15:showDataLabelsRange val="0"/>
                </c:ext>
                <c:ext xmlns:c16="http://schemas.microsoft.com/office/drawing/2014/chart" uri="{C3380CC4-5D6E-409C-BE32-E72D297353CC}">
                  <c16:uniqueId val="{00000039-3180-43D0-A9EA-FA2CEDD48BF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{046A2A7A-84D3-49D1-A086-6667632420EA}</c15:txfldGUID>
                      <c15:f>Diagramm!$J$58</c15:f>
                      <c15:dlblFieldTableCache>
                        <c:ptCount val="1"/>
                      </c15:dlblFieldTableCache>
                    </c15:dlblFTEntry>
                  </c15:dlblFieldTable>
                  <c15:showDataLabelsRange val="0"/>
                </c:ext>
                <c:ext xmlns:c16="http://schemas.microsoft.com/office/drawing/2014/chart" uri="{C3380CC4-5D6E-409C-BE32-E72D297353CC}">
                  <c16:uniqueId val="{0000003A-3180-43D0-A9EA-FA2CEDD48BF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{E1E58AE4-28B7-4327-98CD-5490AB31C648}</c15:txfldGUID>
                      <c15:f>Diagramm!$J$59</c15:f>
                      <c15:dlblFieldTableCache>
                        <c:ptCount val="1"/>
                      </c15:dlblFieldTableCache>
                    </c15:dlblFTEntry>
                  </c15:dlblFieldTable>
                  <c15:showDataLabelsRange val="0"/>
                </c:ext>
                <c:ext xmlns:c16="http://schemas.microsoft.com/office/drawing/2014/chart" uri="{C3380CC4-5D6E-409C-BE32-E72D297353CC}">
                  <c16:uniqueId val="{0000003B-3180-43D0-A9EA-FA2CEDD48BF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{425666C7-F9D0-4D52-9EEF-FCB8067516DB}</c15:txfldGUID>
                      <c15:f>Diagramm!$J$60</c15:f>
                      <c15:dlblFieldTableCache>
                        <c:ptCount val="1"/>
                      </c15:dlblFieldTableCache>
                    </c15:dlblFTEntry>
                  </c15:dlblFieldTable>
                  <c15:showDataLabelsRange val="0"/>
                </c:ext>
                <c:ext xmlns:c16="http://schemas.microsoft.com/office/drawing/2014/chart" uri="{C3380CC4-5D6E-409C-BE32-E72D297353CC}">
                  <c16:uniqueId val="{0000003C-3180-43D0-A9EA-FA2CEDD48BF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{1981BF57-505A-41F6-B36E-17BD13ABB2AD}</c15:txfldGUID>
                      <c15:f>Diagramm!$J$61</c15:f>
                      <c15:dlblFieldTableCache>
                        <c:ptCount val="1"/>
                      </c15:dlblFieldTableCache>
                    </c15:dlblFTEntry>
                  </c15:dlblFieldTable>
                  <c15:showDataLabelsRange val="0"/>
                </c:ext>
                <c:ext xmlns:c16="http://schemas.microsoft.com/office/drawing/2014/chart" uri="{C3380CC4-5D6E-409C-BE32-E72D297353CC}">
                  <c16:uniqueId val="{0000003D-3180-43D0-A9EA-FA2CEDD48BF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{5D0339CA-CDFE-40C3-953C-8D5D154C8C0C}</c15:txfldGUID>
                      <c15:f>Diagramm!$J$62</c15:f>
                      <c15:dlblFieldTableCache>
                        <c:ptCount val="1"/>
                      </c15:dlblFieldTableCache>
                    </c15:dlblFTEntry>
                  </c15:dlblFieldTable>
                  <c15:showDataLabelsRange val="0"/>
                </c:ext>
                <c:ext xmlns:c16="http://schemas.microsoft.com/office/drawing/2014/chart" uri="{C3380CC4-5D6E-409C-BE32-E72D297353CC}">
                  <c16:uniqueId val="{0000003E-3180-43D0-A9EA-FA2CEDD48BF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{830654F8-5E99-44CA-8FB5-D027DE2FA5B0}</c15:txfldGUID>
                      <c15:f>Diagramm!$J$63</c15:f>
                      <c15:dlblFieldTableCache>
                        <c:ptCount val="1"/>
                      </c15:dlblFieldTableCache>
                    </c15:dlblFTEntry>
                  </c15:dlblFieldTable>
                  <c15:showDataLabelsRange val="0"/>
                </c:ext>
                <c:ext xmlns:c16="http://schemas.microsoft.com/office/drawing/2014/chart" uri="{C3380CC4-5D6E-409C-BE32-E72D297353CC}">
                  <c16:uniqueId val="{0000003F-3180-43D0-A9EA-FA2CEDD48BF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{B5B08DD3-3FC5-42FF-A87A-511E4D40C565}</c15:txfldGUID>
                      <c15:f>Diagramm!$J$64</c15:f>
                      <c15:dlblFieldTableCache>
                        <c:ptCount val="1"/>
                      </c15:dlblFieldTableCache>
                    </c15:dlblFTEntry>
                  </c15:dlblFieldTable>
                  <c15:showDataLabelsRange val="0"/>
                </c:ext>
                <c:ext xmlns:c16="http://schemas.microsoft.com/office/drawing/2014/chart" uri="{C3380CC4-5D6E-409C-BE32-E72D297353CC}">
                  <c16:uniqueId val="{00000040-3180-43D0-A9EA-FA2CEDD48BF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{E7CAD4BA-D61B-4A08-A789-15D708ED6E9F}</c15:txfldGUID>
                      <c15:f>Diagramm!$J$65</c15:f>
                      <c15:dlblFieldTableCache>
                        <c:ptCount val="1"/>
                      </c15:dlblFieldTableCache>
                    </c15:dlblFTEntry>
                  </c15:dlblFieldTable>
                  <c15:showDataLabelsRange val="0"/>
                </c:ext>
                <c:ext xmlns:c16="http://schemas.microsoft.com/office/drawing/2014/chart" uri="{C3380CC4-5D6E-409C-BE32-E72D297353CC}">
                  <c16:uniqueId val="{00000041-3180-43D0-A9EA-FA2CEDD48BF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{FEE73C38-69B1-4873-AA84-324D700AC3EA}</c15:txfldGUID>
                      <c15:f>Diagramm!$J$66</c15:f>
                      <c15:dlblFieldTableCache>
                        <c:ptCount val="1"/>
                      </c15:dlblFieldTableCache>
                    </c15:dlblFTEntry>
                  </c15:dlblFieldTable>
                  <c15:showDataLabelsRange val="0"/>
                </c:ext>
                <c:ext xmlns:c16="http://schemas.microsoft.com/office/drawing/2014/chart" uri="{C3380CC4-5D6E-409C-BE32-E72D297353CC}">
                  <c16:uniqueId val="{00000042-3180-43D0-A9EA-FA2CEDD48BF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{FDB375FA-21F7-4170-8459-4F158E9A9178}</c15:txfldGUID>
                      <c15:f>Diagramm!$J$67</c15:f>
                      <c15:dlblFieldTableCache>
                        <c:ptCount val="1"/>
                      </c15:dlblFieldTableCache>
                    </c15:dlblFTEntry>
                  </c15:dlblFieldTable>
                  <c15:showDataLabelsRange val="0"/>
                </c:ext>
                <c:ext xmlns:c16="http://schemas.microsoft.com/office/drawing/2014/chart" uri="{C3380CC4-5D6E-409C-BE32-E72D297353CC}">
                  <c16:uniqueId val="{00000043-3180-43D0-A9EA-FA2CEDD48B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180-43D0-A9EA-FA2CEDD48BF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C9-48F7-AFA6-75939E3B5C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C9-48F7-AFA6-75939E3B5C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C9-48F7-AFA6-75939E3B5C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C9-48F7-AFA6-75939E3B5C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C9-48F7-AFA6-75939E3B5C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C9-48F7-AFA6-75939E3B5C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C9-48F7-AFA6-75939E3B5C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C9-48F7-AFA6-75939E3B5C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C9-48F7-AFA6-75939E3B5C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C9-48F7-AFA6-75939E3B5C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C9-48F7-AFA6-75939E3B5C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C9-48F7-AFA6-75939E3B5C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C9-48F7-AFA6-75939E3B5C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C9-48F7-AFA6-75939E3B5C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7C9-48F7-AFA6-75939E3B5C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C9-48F7-AFA6-75939E3B5C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C9-48F7-AFA6-75939E3B5C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C9-48F7-AFA6-75939E3B5C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7C9-48F7-AFA6-75939E3B5C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C9-48F7-AFA6-75939E3B5C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7C9-48F7-AFA6-75939E3B5C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C9-48F7-AFA6-75939E3B5C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7C9-48F7-AFA6-75939E3B5C0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C9-48F7-AFA6-75939E3B5C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7C9-48F7-AFA6-75939E3B5C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7C9-48F7-AFA6-75939E3B5C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7C9-48F7-AFA6-75939E3B5C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7C9-48F7-AFA6-75939E3B5C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7C9-48F7-AFA6-75939E3B5C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7C9-48F7-AFA6-75939E3B5C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7C9-48F7-AFA6-75939E3B5C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7C9-48F7-AFA6-75939E3B5C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7C9-48F7-AFA6-75939E3B5C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7C9-48F7-AFA6-75939E3B5C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7C9-48F7-AFA6-75939E3B5C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7C9-48F7-AFA6-75939E3B5C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7C9-48F7-AFA6-75939E3B5C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7C9-48F7-AFA6-75939E3B5C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7C9-48F7-AFA6-75939E3B5C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7C9-48F7-AFA6-75939E3B5C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7C9-48F7-AFA6-75939E3B5C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7C9-48F7-AFA6-75939E3B5C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7C9-48F7-AFA6-75939E3B5C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7C9-48F7-AFA6-75939E3B5C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7C9-48F7-AFA6-75939E3B5C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7C9-48F7-AFA6-75939E3B5C0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7C9-48F7-AFA6-75939E3B5C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7C9-48F7-AFA6-75939E3B5C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7C9-48F7-AFA6-75939E3B5C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7C9-48F7-AFA6-75939E3B5C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7C9-48F7-AFA6-75939E3B5C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7C9-48F7-AFA6-75939E3B5C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7C9-48F7-AFA6-75939E3B5C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7C9-48F7-AFA6-75939E3B5C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7C9-48F7-AFA6-75939E3B5C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7C9-48F7-AFA6-75939E3B5C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7C9-48F7-AFA6-75939E3B5C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7C9-48F7-AFA6-75939E3B5C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7C9-48F7-AFA6-75939E3B5C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7C9-48F7-AFA6-75939E3B5C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7C9-48F7-AFA6-75939E3B5C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7C9-48F7-AFA6-75939E3B5C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7C9-48F7-AFA6-75939E3B5C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7C9-48F7-AFA6-75939E3B5C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7C9-48F7-AFA6-75939E3B5C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7C9-48F7-AFA6-75939E3B5C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7C9-48F7-AFA6-75939E3B5C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7C9-48F7-AFA6-75939E3B5C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7C9-48F7-AFA6-75939E3B5C0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100.56712561832445</c:v>
                </c:pt>
                <c:pt idx="2">
                  <c:v>102.38192759696273</c:v>
                </c:pt>
                <c:pt idx="3">
                  <c:v>101.59425312706765</c:v>
                </c:pt>
                <c:pt idx="4">
                  <c:v>101.6824726676959</c:v>
                </c:pt>
                <c:pt idx="5">
                  <c:v>103.19795834777403</c:v>
                </c:pt>
                <c:pt idx="6">
                  <c:v>104.82371845363747</c:v>
                </c:pt>
                <c:pt idx="7">
                  <c:v>103.8596049024859</c:v>
                </c:pt>
                <c:pt idx="8">
                  <c:v>104.50864866567943</c:v>
                </c:pt>
                <c:pt idx="9">
                  <c:v>105.14508963735467</c:v>
                </c:pt>
                <c:pt idx="10">
                  <c:v>107.65934654525977</c:v>
                </c:pt>
                <c:pt idx="11">
                  <c:v>107.04811115662119</c:v>
                </c:pt>
                <c:pt idx="12">
                  <c:v>107.08276883329657</c:v>
                </c:pt>
                <c:pt idx="13">
                  <c:v>107.58057909827026</c:v>
                </c:pt>
                <c:pt idx="14">
                  <c:v>110.33113834714389</c:v>
                </c:pt>
                <c:pt idx="15">
                  <c:v>109.12757175714421</c:v>
                </c:pt>
                <c:pt idx="16">
                  <c:v>109.08661268470968</c:v>
                </c:pt>
                <c:pt idx="17">
                  <c:v>110.2334667128769</c:v>
                </c:pt>
                <c:pt idx="18">
                  <c:v>112.3160780112795</c:v>
                </c:pt>
                <c:pt idx="19">
                  <c:v>111.66703424808595</c:v>
                </c:pt>
                <c:pt idx="20">
                  <c:v>111.68593843536343</c:v>
                </c:pt>
                <c:pt idx="21">
                  <c:v>112.10183055546803</c:v>
                </c:pt>
                <c:pt idx="22">
                  <c:v>113.31169854122689</c:v>
                </c:pt>
                <c:pt idx="23">
                  <c:v>112.12073474274551</c:v>
                </c:pt>
                <c:pt idx="24">
                  <c:v>111.56621191593939</c:v>
                </c:pt>
              </c:numCache>
            </c:numRef>
          </c:val>
          <c:smooth val="0"/>
          <c:extLst>
            <c:ext xmlns:c16="http://schemas.microsoft.com/office/drawing/2014/chart" uri="{C3380CC4-5D6E-409C-BE32-E72D297353CC}">
              <c16:uniqueId val="{00000000-536D-435B-9CEC-C095B2C2E33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101.77690029615005</c:v>
                </c:pt>
                <c:pt idx="2">
                  <c:v>105.19907864429088</c:v>
                </c:pt>
                <c:pt idx="3">
                  <c:v>104.63968410661401</c:v>
                </c:pt>
                <c:pt idx="4">
                  <c:v>102.73116156630471</c:v>
                </c:pt>
                <c:pt idx="5">
                  <c:v>107.27212898979927</c:v>
                </c:pt>
                <c:pt idx="6">
                  <c:v>112.10924646265219</c:v>
                </c:pt>
                <c:pt idx="7">
                  <c:v>109.67423494570583</c:v>
                </c:pt>
                <c:pt idx="8">
                  <c:v>110.6943073379401</c:v>
                </c:pt>
                <c:pt idx="9">
                  <c:v>114.93912471207635</c:v>
                </c:pt>
                <c:pt idx="10">
                  <c:v>120.13820335636723</c:v>
                </c:pt>
                <c:pt idx="11">
                  <c:v>120.86212569924317</c:v>
                </c:pt>
                <c:pt idx="12">
                  <c:v>119.90786442908852</c:v>
                </c:pt>
                <c:pt idx="13">
                  <c:v>124.21849292530437</c:v>
                </c:pt>
                <c:pt idx="14">
                  <c:v>126.5876933201711</c:v>
                </c:pt>
                <c:pt idx="15">
                  <c:v>124.61335965778217</c:v>
                </c:pt>
                <c:pt idx="16">
                  <c:v>126.71931556433039</c:v>
                </c:pt>
                <c:pt idx="17">
                  <c:v>129.38466600855546</c:v>
                </c:pt>
                <c:pt idx="18">
                  <c:v>130.40473840078974</c:v>
                </c:pt>
                <c:pt idx="19">
                  <c:v>130.50345508390916</c:v>
                </c:pt>
                <c:pt idx="20">
                  <c:v>130.93122737742681</c:v>
                </c:pt>
                <c:pt idx="21">
                  <c:v>133.59657782165186</c:v>
                </c:pt>
                <c:pt idx="22">
                  <c:v>136.22902270483712</c:v>
                </c:pt>
                <c:pt idx="23">
                  <c:v>134.78117801908522</c:v>
                </c:pt>
                <c:pt idx="24">
                  <c:v>131.26028298782495</c:v>
                </c:pt>
              </c:numCache>
            </c:numRef>
          </c:val>
          <c:smooth val="0"/>
          <c:extLst>
            <c:ext xmlns:c16="http://schemas.microsoft.com/office/drawing/2014/chart" uri="{C3380CC4-5D6E-409C-BE32-E72D297353CC}">
              <c16:uniqueId val="{00000001-536D-435B-9CEC-C095B2C2E33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99.560163367891931</c:v>
                </c:pt>
                <c:pt idx="2">
                  <c:v>100.80113100848256</c:v>
                </c:pt>
                <c:pt idx="3">
                  <c:v>101.02104932453659</c:v>
                </c:pt>
                <c:pt idx="4">
                  <c:v>97.706566132579326</c:v>
                </c:pt>
                <c:pt idx="5">
                  <c:v>99.293119698397732</c:v>
                </c:pt>
                <c:pt idx="6">
                  <c:v>101.99497329563305</c:v>
                </c:pt>
                <c:pt idx="7">
                  <c:v>104.85391140433553</c:v>
                </c:pt>
                <c:pt idx="8">
                  <c:v>105.68645931511153</c:v>
                </c:pt>
                <c:pt idx="9">
                  <c:v>107.47722274583727</c:v>
                </c:pt>
                <c:pt idx="10">
                  <c:v>106.51900722588752</c:v>
                </c:pt>
                <c:pt idx="11">
                  <c:v>107.22588752748979</c:v>
                </c:pt>
                <c:pt idx="12">
                  <c:v>106.18912975180648</c:v>
                </c:pt>
                <c:pt idx="13">
                  <c:v>108.21551994973295</c:v>
                </c:pt>
                <c:pt idx="14">
                  <c:v>103.78573672635878</c:v>
                </c:pt>
                <c:pt idx="15">
                  <c:v>99.575871819038639</c:v>
                </c:pt>
                <c:pt idx="16">
                  <c:v>99.387370405278048</c:v>
                </c:pt>
                <c:pt idx="17">
                  <c:v>101.64938737040528</c:v>
                </c:pt>
                <c:pt idx="18">
                  <c:v>99.167452089224</c:v>
                </c:pt>
                <c:pt idx="19">
                  <c:v>99.937166195413127</c:v>
                </c:pt>
                <c:pt idx="20">
                  <c:v>99.261702796104302</c:v>
                </c:pt>
                <c:pt idx="21">
                  <c:v>101.55513666352498</c:v>
                </c:pt>
                <c:pt idx="22">
                  <c:v>100</c:v>
                </c:pt>
                <c:pt idx="23">
                  <c:v>101.08388312912346</c:v>
                </c:pt>
                <c:pt idx="24">
                  <c:v>97.423814011938418</c:v>
                </c:pt>
              </c:numCache>
            </c:numRef>
          </c:val>
          <c:smooth val="0"/>
          <c:extLst>
            <c:ext xmlns:c16="http://schemas.microsoft.com/office/drawing/2014/chart" uri="{C3380CC4-5D6E-409C-BE32-E72D297353CC}">
              <c16:uniqueId val="{00000002-536D-435B-9CEC-C095B2C2E33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36D-435B-9CEC-C095B2C2E337}"/>
                </c:ext>
              </c:extLst>
            </c:dLbl>
            <c:dLbl>
              <c:idx val="1"/>
              <c:delete val="1"/>
              <c:extLst>
                <c:ext xmlns:c15="http://schemas.microsoft.com/office/drawing/2012/chart" uri="{CE6537A1-D6FC-4f65-9D91-7224C49458BB}"/>
                <c:ext xmlns:c16="http://schemas.microsoft.com/office/drawing/2014/chart" uri="{C3380CC4-5D6E-409C-BE32-E72D297353CC}">
                  <c16:uniqueId val="{00000004-536D-435B-9CEC-C095B2C2E337}"/>
                </c:ext>
              </c:extLst>
            </c:dLbl>
            <c:dLbl>
              <c:idx val="2"/>
              <c:delete val="1"/>
              <c:extLst>
                <c:ext xmlns:c15="http://schemas.microsoft.com/office/drawing/2012/chart" uri="{CE6537A1-D6FC-4f65-9D91-7224C49458BB}"/>
                <c:ext xmlns:c16="http://schemas.microsoft.com/office/drawing/2014/chart" uri="{C3380CC4-5D6E-409C-BE32-E72D297353CC}">
                  <c16:uniqueId val="{00000005-536D-435B-9CEC-C095B2C2E337}"/>
                </c:ext>
              </c:extLst>
            </c:dLbl>
            <c:dLbl>
              <c:idx val="3"/>
              <c:delete val="1"/>
              <c:extLst>
                <c:ext xmlns:c15="http://schemas.microsoft.com/office/drawing/2012/chart" uri="{CE6537A1-D6FC-4f65-9D91-7224C49458BB}"/>
                <c:ext xmlns:c16="http://schemas.microsoft.com/office/drawing/2014/chart" uri="{C3380CC4-5D6E-409C-BE32-E72D297353CC}">
                  <c16:uniqueId val="{00000006-536D-435B-9CEC-C095B2C2E337}"/>
                </c:ext>
              </c:extLst>
            </c:dLbl>
            <c:dLbl>
              <c:idx val="4"/>
              <c:delete val="1"/>
              <c:extLst>
                <c:ext xmlns:c15="http://schemas.microsoft.com/office/drawing/2012/chart" uri="{CE6537A1-D6FC-4f65-9D91-7224C49458BB}"/>
                <c:ext xmlns:c16="http://schemas.microsoft.com/office/drawing/2014/chart" uri="{C3380CC4-5D6E-409C-BE32-E72D297353CC}">
                  <c16:uniqueId val="{00000007-536D-435B-9CEC-C095B2C2E337}"/>
                </c:ext>
              </c:extLst>
            </c:dLbl>
            <c:dLbl>
              <c:idx val="5"/>
              <c:delete val="1"/>
              <c:extLst>
                <c:ext xmlns:c15="http://schemas.microsoft.com/office/drawing/2012/chart" uri="{CE6537A1-D6FC-4f65-9D91-7224C49458BB}"/>
                <c:ext xmlns:c16="http://schemas.microsoft.com/office/drawing/2014/chart" uri="{C3380CC4-5D6E-409C-BE32-E72D297353CC}">
                  <c16:uniqueId val="{00000008-536D-435B-9CEC-C095B2C2E337}"/>
                </c:ext>
              </c:extLst>
            </c:dLbl>
            <c:dLbl>
              <c:idx val="6"/>
              <c:delete val="1"/>
              <c:extLst>
                <c:ext xmlns:c15="http://schemas.microsoft.com/office/drawing/2012/chart" uri="{CE6537A1-D6FC-4f65-9D91-7224C49458BB}"/>
                <c:ext xmlns:c16="http://schemas.microsoft.com/office/drawing/2014/chart" uri="{C3380CC4-5D6E-409C-BE32-E72D297353CC}">
                  <c16:uniqueId val="{00000009-536D-435B-9CEC-C095B2C2E337}"/>
                </c:ext>
              </c:extLst>
            </c:dLbl>
            <c:dLbl>
              <c:idx val="7"/>
              <c:delete val="1"/>
              <c:extLst>
                <c:ext xmlns:c15="http://schemas.microsoft.com/office/drawing/2012/chart" uri="{CE6537A1-D6FC-4f65-9D91-7224C49458BB}"/>
                <c:ext xmlns:c16="http://schemas.microsoft.com/office/drawing/2014/chart" uri="{C3380CC4-5D6E-409C-BE32-E72D297353CC}">
                  <c16:uniqueId val="{0000000A-536D-435B-9CEC-C095B2C2E337}"/>
                </c:ext>
              </c:extLst>
            </c:dLbl>
            <c:dLbl>
              <c:idx val="8"/>
              <c:delete val="1"/>
              <c:extLst>
                <c:ext xmlns:c15="http://schemas.microsoft.com/office/drawing/2012/chart" uri="{CE6537A1-D6FC-4f65-9D91-7224C49458BB}"/>
                <c:ext xmlns:c16="http://schemas.microsoft.com/office/drawing/2014/chart" uri="{C3380CC4-5D6E-409C-BE32-E72D297353CC}">
                  <c16:uniqueId val="{0000000B-536D-435B-9CEC-C095B2C2E337}"/>
                </c:ext>
              </c:extLst>
            </c:dLbl>
            <c:dLbl>
              <c:idx val="9"/>
              <c:delete val="1"/>
              <c:extLst>
                <c:ext xmlns:c15="http://schemas.microsoft.com/office/drawing/2012/chart" uri="{CE6537A1-D6FC-4f65-9D91-7224C49458BB}"/>
                <c:ext xmlns:c16="http://schemas.microsoft.com/office/drawing/2014/chart" uri="{C3380CC4-5D6E-409C-BE32-E72D297353CC}">
                  <c16:uniqueId val="{0000000C-536D-435B-9CEC-C095B2C2E337}"/>
                </c:ext>
              </c:extLst>
            </c:dLbl>
            <c:dLbl>
              <c:idx val="10"/>
              <c:delete val="1"/>
              <c:extLst>
                <c:ext xmlns:c15="http://schemas.microsoft.com/office/drawing/2012/chart" uri="{CE6537A1-D6FC-4f65-9D91-7224C49458BB}"/>
                <c:ext xmlns:c16="http://schemas.microsoft.com/office/drawing/2014/chart" uri="{C3380CC4-5D6E-409C-BE32-E72D297353CC}">
                  <c16:uniqueId val="{0000000D-536D-435B-9CEC-C095B2C2E337}"/>
                </c:ext>
              </c:extLst>
            </c:dLbl>
            <c:dLbl>
              <c:idx val="11"/>
              <c:delete val="1"/>
              <c:extLst>
                <c:ext xmlns:c15="http://schemas.microsoft.com/office/drawing/2012/chart" uri="{CE6537A1-D6FC-4f65-9D91-7224C49458BB}"/>
                <c:ext xmlns:c16="http://schemas.microsoft.com/office/drawing/2014/chart" uri="{C3380CC4-5D6E-409C-BE32-E72D297353CC}">
                  <c16:uniqueId val="{0000000E-536D-435B-9CEC-C095B2C2E337}"/>
                </c:ext>
              </c:extLst>
            </c:dLbl>
            <c:dLbl>
              <c:idx val="12"/>
              <c:delete val="1"/>
              <c:extLst>
                <c:ext xmlns:c15="http://schemas.microsoft.com/office/drawing/2012/chart" uri="{CE6537A1-D6FC-4f65-9D91-7224C49458BB}"/>
                <c:ext xmlns:c16="http://schemas.microsoft.com/office/drawing/2014/chart" uri="{C3380CC4-5D6E-409C-BE32-E72D297353CC}">
                  <c16:uniqueId val="{0000000F-536D-435B-9CEC-C095B2C2E33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6D-435B-9CEC-C095B2C2E337}"/>
                </c:ext>
              </c:extLst>
            </c:dLbl>
            <c:dLbl>
              <c:idx val="14"/>
              <c:delete val="1"/>
              <c:extLst>
                <c:ext xmlns:c15="http://schemas.microsoft.com/office/drawing/2012/chart" uri="{CE6537A1-D6FC-4f65-9D91-7224C49458BB}"/>
                <c:ext xmlns:c16="http://schemas.microsoft.com/office/drawing/2014/chart" uri="{C3380CC4-5D6E-409C-BE32-E72D297353CC}">
                  <c16:uniqueId val="{00000011-536D-435B-9CEC-C095B2C2E337}"/>
                </c:ext>
              </c:extLst>
            </c:dLbl>
            <c:dLbl>
              <c:idx val="15"/>
              <c:delete val="1"/>
              <c:extLst>
                <c:ext xmlns:c15="http://schemas.microsoft.com/office/drawing/2012/chart" uri="{CE6537A1-D6FC-4f65-9D91-7224C49458BB}"/>
                <c:ext xmlns:c16="http://schemas.microsoft.com/office/drawing/2014/chart" uri="{C3380CC4-5D6E-409C-BE32-E72D297353CC}">
                  <c16:uniqueId val="{00000012-536D-435B-9CEC-C095B2C2E337}"/>
                </c:ext>
              </c:extLst>
            </c:dLbl>
            <c:dLbl>
              <c:idx val="16"/>
              <c:delete val="1"/>
              <c:extLst>
                <c:ext xmlns:c15="http://schemas.microsoft.com/office/drawing/2012/chart" uri="{CE6537A1-D6FC-4f65-9D91-7224C49458BB}"/>
                <c:ext xmlns:c16="http://schemas.microsoft.com/office/drawing/2014/chart" uri="{C3380CC4-5D6E-409C-BE32-E72D297353CC}">
                  <c16:uniqueId val="{00000013-536D-435B-9CEC-C095B2C2E337}"/>
                </c:ext>
              </c:extLst>
            </c:dLbl>
            <c:dLbl>
              <c:idx val="17"/>
              <c:delete val="1"/>
              <c:extLst>
                <c:ext xmlns:c15="http://schemas.microsoft.com/office/drawing/2012/chart" uri="{CE6537A1-D6FC-4f65-9D91-7224C49458BB}"/>
                <c:ext xmlns:c16="http://schemas.microsoft.com/office/drawing/2014/chart" uri="{C3380CC4-5D6E-409C-BE32-E72D297353CC}">
                  <c16:uniqueId val="{00000014-536D-435B-9CEC-C095B2C2E337}"/>
                </c:ext>
              </c:extLst>
            </c:dLbl>
            <c:dLbl>
              <c:idx val="18"/>
              <c:delete val="1"/>
              <c:extLst>
                <c:ext xmlns:c15="http://schemas.microsoft.com/office/drawing/2012/chart" uri="{CE6537A1-D6FC-4f65-9D91-7224C49458BB}"/>
                <c:ext xmlns:c16="http://schemas.microsoft.com/office/drawing/2014/chart" uri="{C3380CC4-5D6E-409C-BE32-E72D297353CC}">
                  <c16:uniqueId val="{00000015-536D-435B-9CEC-C095B2C2E337}"/>
                </c:ext>
              </c:extLst>
            </c:dLbl>
            <c:dLbl>
              <c:idx val="19"/>
              <c:delete val="1"/>
              <c:extLst>
                <c:ext xmlns:c15="http://schemas.microsoft.com/office/drawing/2012/chart" uri="{CE6537A1-D6FC-4f65-9D91-7224C49458BB}"/>
                <c:ext xmlns:c16="http://schemas.microsoft.com/office/drawing/2014/chart" uri="{C3380CC4-5D6E-409C-BE32-E72D297353CC}">
                  <c16:uniqueId val="{00000016-536D-435B-9CEC-C095B2C2E337}"/>
                </c:ext>
              </c:extLst>
            </c:dLbl>
            <c:dLbl>
              <c:idx val="20"/>
              <c:delete val="1"/>
              <c:extLst>
                <c:ext xmlns:c15="http://schemas.microsoft.com/office/drawing/2012/chart" uri="{CE6537A1-D6FC-4f65-9D91-7224C49458BB}"/>
                <c:ext xmlns:c16="http://schemas.microsoft.com/office/drawing/2014/chart" uri="{C3380CC4-5D6E-409C-BE32-E72D297353CC}">
                  <c16:uniqueId val="{00000017-536D-435B-9CEC-C095B2C2E337}"/>
                </c:ext>
              </c:extLst>
            </c:dLbl>
            <c:dLbl>
              <c:idx val="21"/>
              <c:delete val="1"/>
              <c:extLst>
                <c:ext xmlns:c15="http://schemas.microsoft.com/office/drawing/2012/chart" uri="{CE6537A1-D6FC-4f65-9D91-7224C49458BB}"/>
                <c:ext xmlns:c16="http://schemas.microsoft.com/office/drawing/2014/chart" uri="{C3380CC4-5D6E-409C-BE32-E72D297353CC}">
                  <c16:uniqueId val="{00000018-536D-435B-9CEC-C095B2C2E337}"/>
                </c:ext>
              </c:extLst>
            </c:dLbl>
            <c:dLbl>
              <c:idx val="22"/>
              <c:delete val="1"/>
              <c:extLst>
                <c:ext xmlns:c15="http://schemas.microsoft.com/office/drawing/2012/chart" uri="{CE6537A1-D6FC-4f65-9D91-7224C49458BB}"/>
                <c:ext xmlns:c16="http://schemas.microsoft.com/office/drawing/2014/chart" uri="{C3380CC4-5D6E-409C-BE32-E72D297353CC}">
                  <c16:uniqueId val="{00000019-536D-435B-9CEC-C095B2C2E337}"/>
                </c:ext>
              </c:extLst>
            </c:dLbl>
            <c:dLbl>
              <c:idx val="23"/>
              <c:delete val="1"/>
              <c:extLst>
                <c:ext xmlns:c15="http://schemas.microsoft.com/office/drawing/2012/chart" uri="{CE6537A1-D6FC-4f65-9D91-7224C49458BB}"/>
                <c:ext xmlns:c16="http://schemas.microsoft.com/office/drawing/2014/chart" uri="{C3380CC4-5D6E-409C-BE32-E72D297353CC}">
                  <c16:uniqueId val="{0000001A-536D-435B-9CEC-C095B2C2E337}"/>
                </c:ext>
              </c:extLst>
            </c:dLbl>
            <c:dLbl>
              <c:idx val="24"/>
              <c:delete val="1"/>
              <c:extLst>
                <c:ext xmlns:c15="http://schemas.microsoft.com/office/drawing/2012/chart" uri="{CE6537A1-D6FC-4f65-9D91-7224C49458BB}"/>
                <c:ext xmlns:c16="http://schemas.microsoft.com/office/drawing/2014/chart" uri="{C3380CC4-5D6E-409C-BE32-E72D297353CC}">
                  <c16:uniqueId val="{0000001B-536D-435B-9CEC-C095B2C2E33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36D-435B-9CEC-C095B2C2E33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Bad Kissingen (09672)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35410</v>
      </c>
      <c r="F11" s="238">
        <v>35586</v>
      </c>
      <c r="G11" s="238">
        <v>35964</v>
      </c>
      <c r="H11" s="238">
        <v>35580</v>
      </c>
      <c r="I11" s="265">
        <v>35448</v>
      </c>
      <c r="J11" s="263">
        <v>-38</v>
      </c>
      <c r="K11" s="266">
        <v>-0.10719927781539156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17.82829709121717</v>
      </c>
      <c r="E13" s="115">
        <v>6313</v>
      </c>
      <c r="F13" s="114">
        <v>6340</v>
      </c>
      <c r="G13" s="114">
        <v>6474</v>
      </c>
      <c r="H13" s="114">
        <v>6493</v>
      </c>
      <c r="I13" s="140">
        <v>6387</v>
      </c>
      <c r="J13" s="115">
        <v>-74</v>
      </c>
      <c r="K13" s="116">
        <v>-1.1586034131830281</v>
      </c>
    </row>
    <row r="14" spans="1:255" ht="14.1" customHeight="1" x14ac:dyDescent="0.2">
      <c r="A14" s="306" t="s">
        <v>230</v>
      </c>
      <c r="B14" s="307"/>
      <c r="C14" s="308"/>
      <c r="D14" s="113">
        <v>63.242022027675795</v>
      </c>
      <c r="E14" s="115">
        <v>22394</v>
      </c>
      <c r="F14" s="114">
        <v>22562</v>
      </c>
      <c r="G14" s="114">
        <v>22821</v>
      </c>
      <c r="H14" s="114">
        <v>22458</v>
      </c>
      <c r="I14" s="140">
        <v>22425</v>
      </c>
      <c r="J14" s="115">
        <v>-31</v>
      </c>
      <c r="K14" s="116">
        <v>-0.13823857302118173</v>
      </c>
    </row>
    <row r="15" spans="1:255" ht="14.1" customHeight="1" x14ac:dyDescent="0.2">
      <c r="A15" s="306" t="s">
        <v>231</v>
      </c>
      <c r="B15" s="307"/>
      <c r="C15" s="308"/>
      <c r="D15" s="113">
        <v>10.299350465970065</v>
      </c>
      <c r="E15" s="115">
        <v>3647</v>
      </c>
      <c r="F15" s="114">
        <v>3642</v>
      </c>
      <c r="G15" s="114">
        <v>3631</v>
      </c>
      <c r="H15" s="114">
        <v>3595</v>
      </c>
      <c r="I15" s="140">
        <v>3586</v>
      </c>
      <c r="J15" s="115">
        <v>61</v>
      </c>
      <c r="K15" s="116">
        <v>1.7010596765197992</v>
      </c>
    </row>
    <row r="16" spans="1:255" ht="14.1" customHeight="1" x14ac:dyDescent="0.2">
      <c r="A16" s="306" t="s">
        <v>232</v>
      </c>
      <c r="B16" s="307"/>
      <c r="C16" s="308"/>
      <c r="D16" s="113">
        <v>7.9186670432081332</v>
      </c>
      <c r="E16" s="115">
        <v>2804</v>
      </c>
      <c r="F16" s="114">
        <v>2796</v>
      </c>
      <c r="G16" s="114">
        <v>2774</v>
      </c>
      <c r="H16" s="114">
        <v>2782</v>
      </c>
      <c r="I16" s="140">
        <v>2796</v>
      </c>
      <c r="J16" s="115">
        <v>8</v>
      </c>
      <c r="K16" s="116">
        <v>0.28612303290414881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0.98559728890144027</v>
      </c>
      <c r="E18" s="115">
        <v>349</v>
      </c>
      <c r="F18" s="114">
        <v>335</v>
      </c>
      <c r="G18" s="114">
        <v>346</v>
      </c>
      <c r="H18" s="114">
        <v>345</v>
      </c>
      <c r="I18" s="140">
        <v>343</v>
      </c>
      <c r="J18" s="115">
        <v>6</v>
      </c>
      <c r="K18" s="116">
        <v>1.749271137026239</v>
      </c>
    </row>
    <row r="19" spans="1:255" ht="14.1" customHeight="1" x14ac:dyDescent="0.2">
      <c r="A19" s="306" t="s">
        <v>235</v>
      </c>
      <c r="B19" s="307" t="s">
        <v>236</v>
      </c>
      <c r="C19" s="308"/>
      <c r="D19" s="113">
        <v>0.38407229596159276</v>
      </c>
      <c r="E19" s="115">
        <v>136</v>
      </c>
      <c r="F19" s="114">
        <v>130</v>
      </c>
      <c r="G19" s="114">
        <v>136</v>
      </c>
      <c r="H19" s="114">
        <v>139</v>
      </c>
      <c r="I19" s="140">
        <v>138</v>
      </c>
      <c r="J19" s="115">
        <v>-2</v>
      </c>
      <c r="K19" s="116">
        <v>-1.4492753623188406</v>
      </c>
    </row>
    <row r="20" spans="1:255" ht="14.1" customHeight="1" x14ac:dyDescent="0.2">
      <c r="A20" s="306">
        <v>12</v>
      </c>
      <c r="B20" s="307" t="s">
        <v>237</v>
      </c>
      <c r="C20" s="308"/>
      <c r="D20" s="113">
        <v>0.82462581191753737</v>
      </c>
      <c r="E20" s="115">
        <v>292</v>
      </c>
      <c r="F20" s="114">
        <v>279</v>
      </c>
      <c r="G20" s="114">
        <v>301</v>
      </c>
      <c r="H20" s="114">
        <v>298</v>
      </c>
      <c r="I20" s="140">
        <v>289</v>
      </c>
      <c r="J20" s="115">
        <v>3</v>
      </c>
      <c r="K20" s="116">
        <v>1.0380622837370241</v>
      </c>
    </row>
    <row r="21" spans="1:255" ht="14.1" customHeight="1" x14ac:dyDescent="0.2">
      <c r="A21" s="306">
        <v>21</v>
      </c>
      <c r="B21" s="307" t="s">
        <v>238</v>
      </c>
      <c r="C21" s="308"/>
      <c r="D21" s="113">
        <v>0.6975430669302457</v>
      </c>
      <c r="E21" s="115">
        <v>247</v>
      </c>
      <c r="F21" s="114">
        <v>244</v>
      </c>
      <c r="G21" s="114">
        <v>245</v>
      </c>
      <c r="H21" s="114">
        <v>249</v>
      </c>
      <c r="I21" s="140">
        <v>244</v>
      </c>
      <c r="J21" s="115">
        <v>3</v>
      </c>
      <c r="K21" s="116">
        <v>1.2295081967213115</v>
      </c>
    </row>
    <row r="22" spans="1:255" ht="14.1" customHeight="1" x14ac:dyDescent="0.2">
      <c r="A22" s="306">
        <v>22</v>
      </c>
      <c r="B22" s="307" t="s">
        <v>239</v>
      </c>
      <c r="C22" s="308"/>
      <c r="D22" s="113">
        <v>2.8268850607173115</v>
      </c>
      <c r="E22" s="115">
        <v>1001</v>
      </c>
      <c r="F22" s="114">
        <v>1009</v>
      </c>
      <c r="G22" s="114">
        <v>1021</v>
      </c>
      <c r="H22" s="114">
        <v>1032</v>
      </c>
      <c r="I22" s="140">
        <v>1045</v>
      </c>
      <c r="J22" s="115">
        <v>-44</v>
      </c>
      <c r="K22" s="116">
        <v>-4.2105263157894735</v>
      </c>
    </row>
    <row r="23" spans="1:255" ht="14.1" customHeight="1" x14ac:dyDescent="0.2">
      <c r="A23" s="306">
        <v>23</v>
      </c>
      <c r="B23" s="307" t="s">
        <v>240</v>
      </c>
      <c r="C23" s="308"/>
      <c r="D23" s="113">
        <v>1.3668455238633155</v>
      </c>
      <c r="E23" s="115">
        <v>484</v>
      </c>
      <c r="F23" s="114">
        <v>481</v>
      </c>
      <c r="G23" s="114">
        <v>492</v>
      </c>
      <c r="H23" s="114">
        <v>496</v>
      </c>
      <c r="I23" s="140">
        <v>503</v>
      </c>
      <c r="J23" s="115">
        <v>-19</v>
      </c>
      <c r="K23" s="116">
        <v>-3.7773359840954273</v>
      </c>
    </row>
    <row r="24" spans="1:255" ht="14.1" customHeight="1" x14ac:dyDescent="0.2">
      <c r="A24" s="306">
        <v>24</v>
      </c>
      <c r="B24" s="307" t="s">
        <v>241</v>
      </c>
      <c r="C24" s="308"/>
      <c r="D24" s="113">
        <v>3.1544761366845524</v>
      </c>
      <c r="E24" s="115">
        <v>1117</v>
      </c>
      <c r="F24" s="114">
        <v>1174</v>
      </c>
      <c r="G24" s="114">
        <v>1209</v>
      </c>
      <c r="H24" s="114">
        <v>1225</v>
      </c>
      <c r="I24" s="140">
        <v>1242</v>
      </c>
      <c r="J24" s="115">
        <v>-125</v>
      </c>
      <c r="K24" s="116">
        <v>-10.064412238325282</v>
      </c>
    </row>
    <row r="25" spans="1:255" ht="14.1" customHeight="1" x14ac:dyDescent="0.2">
      <c r="A25" s="306">
        <v>25</v>
      </c>
      <c r="B25" s="307" t="s">
        <v>242</v>
      </c>
      <c r="C25" s="308"/>
      <c r="D25" s="113">
        <v>4.0271109855972886</v>
      </c>
      <c r="E25" s="115">
        <v>1426</v>
      </c>
      <c r="F25" s="114">
        <v>1448</v>
      </c>
      <c r="G25" s="114">
        <v>1440</v>
      </c>
      <c r="H25" s="114">
        <v>1377</v>
      </c>
      <c r="I25" s="140">
        <v>1353</v>
      </c>
      <c r="J25" s="115">
        <v>73</v>
      </c>
      <c r="K25" s="116">
        <v>5.3954175905395418</v>
      </c>
    </row>
    <row r="26" spans="1:255" ht="14.1" customHeight="1" x14ac:dyDescent="0.2">
      <c r="A26" s="306">
        <v>26</v>
      </c>
      <c r="B26" s="307" t="s">
        <v>243</v>
      </c>
      <c r="C26" s="308"/>
      <c r="D26" s="113">
        <v>2.0304998587969498</v>
      </c>
      <c r="E26" s="115">
        <v>719</v>
      </c>
      <c r="F26" s="114">
        <v>732</v>
      </c>
      <c r="G26" s="114">
        <v>733</v>
      </c>
      <c r="H26" s="114">
        <v>703</v>
      </c>
      <c r="I26" s="140">
        <v>712</v>
      </c>
      <c r="J26" s="115">
        <v>7</v>
      </c>
      <c r="K26" s="116">
        <v>0.9831460674157303</v>
      </c>
    </row>
    <row r="27" spans="1:255" ht="14.1" customHeight="1" x14ac:dyDescent="0.2">
      <c r="A27" s="306">
        <v>27</v>
      </c>
      <c r="B27" s="307" t="s">
        <v>244</v>
      </c>
      <c r="C27" s="308"/>
      <c r="D27" s="113">
        <v>2.2677209827732279</v>
      </c>
      <c r="E27" s="115">
        <v>803</v>
      </c>
      <c r="F27" s="114">
        <v>809</v>
      </c>
      <c r="G27" s="114">
        <v>812</v>
      </c>
      <c r="H27" s="114">
        <v>782</v>
      </c>
      <c r="I27" s="140">
        <v>791</v>
      </c>
      <c r="J27" s="115">
        <v>12</v>
      </c>
      <c r="K27" s="116">
        <v>1.5170670037926675</v>
      </c>
    </row>
    <row r="28" spans="1:255" ht="14.1" customHeight="1" x14ac:dyDescent="0.2">
      <c r="A28" s="306">
        <v>28</v>
      </c>
      <c r="B28" s="307" t="s">
        <v>245</v>
      </c>
      <c r="C28" s="308"/>
      <c r="D28" s="113">
        <v>0.18073990398192602</v>
      </c>
      <c r="E28" s="115">
        <v>64</v>
      </c>
      <c r="F28" s="114">
        <v>64</v>
      </c>
      <c r="G28" s="114">
        <v>61</v>
      </c>
      <c r="H28" s="114">
        <v>64</v>
      </c>
      <c r="I28" s="140">
        <v>64</v>
      </c>
      <c r="J28" s="115">
        <v>0</v>
      </c>
      <c r="K28" s="116">
        <v>0</v>
      </c>
    </row>
    <row r="29" spans="1:255" ht="14.1" customHeight="1" x14ac:dyDescent="0.2">
      <c r="A29" s="306">
        <v>29</v>
      </c>
      <c r="B29" s="307" t="s">
        <v>246</v>
      </c>
      <c r="C29" s="308"/>
      <c r="D29" s="113">
        <v>3.637390567636261</v>
      </c>
      <c r="E29" s="115">
        <v>1288</v>
      </c>
      <c r="F29" s="114">
        <v>1303</v>
      </c>
      <c r="G29" s="114">
        <v>1314</v>
      </c>
      <c r="H29" s="114">
        <v>1314</v>
      </c>
      <c r="I29" s="140">
        <v>1300</v>
      </c>
      <c r="J29" s="115">
        <v>-12</v>
      </c>
      <c r="K29" s="116">
        <v>-0.92307692307692313</v>
      </c>
    </row>
    <row r="30" spans="1:255" ht="14.1" customHeight="1" x14ac:dyDescent="0.2">
      <c r="A30" s="306" t="s">
        <v>247</v>
      </c>
      <c r="B30" s="307" t="s">
        <v>248</v>
      </c>
      <c r="C30" s="308"/>
      <c r="D30" s="113">
        <v>0.80203332391979665</v>
      </c>
      <c r="E30" s="115">
        <v>284</v>
      </c>
      <c r="F30" s="114">
        <v>285</v>
      </c>
      <c r="G30" s="114">
        <v>279</v>
      </c>
      <c r="H30" s="114">
        <v>294</v>
      </c>
      <c r="I30" s="140">
        <v>292</v>
      </c>
      <c r="J30" s="115">
        <v>-8</v>
      </c>
      <c r="K30" s="116">
        <v>-2.7397260273972601</v>
      </c>
    </row>
    <row r="31" spans="1:255" ht="14.1" customHeight="1" x14ac:dyDescent="0.2">
      <c r="A31" s="306" t="s">
        <v>249</v>
      </c>
      <c r="B31" s="307" t="s">
        <v>250</v>
      </c>
      <c r="C31" s="308"/>
      <c r="D31" s="113">
        <v>2.6941541937305846</v>
      </c>
      <c r="E31" s="115">
        <v>954</v>
      </c>
      <c r="F31" s="114">
        <v>965</v>
      </c>
      <c r="G31" s="114">
        <v>986</v>
      </c>
      <c r="H31" s="114">
        <v>973</v>
      </c>
      <c r="I31" s="140">
        <v>961</v>
      </c>
      <c r="J31" s="115">
        <v>-7</v>
      </c>
      <c r="K31" s="116">
        <v>-0.72840790842872005</v>
      </c>
    </row>
    <row r="32" spans="1:255" ht="14.1" customHeight="1" x14ac:dyDescent="0.2">
      <c r="A32" s="306">
        <v>31</v>
      </c>
      <c r="B32" s="307" t="s">
        <v>251</v>
      </c>
      <c r="C32" s="308"/>
      <c r="D32" s="113">
        <v>0.78226489692177348</v>
      </c>
      <c r="E32" s="115">
        <v>277</v>
      </c>
      <c r="F32" s="114">
        <v>272</v>
      </c>
      <c r="G32" s="114">
        <v>269</v>
      </c>
      <c r="H32" s="114">
        <v>271</v>
      </c>
      <c r="I32" s="140">
        <v>269</v>
      </c>
      <c r="J32" s="115">
        <v>8</v>
      </c>
      <c r="K32" s="116">
        <v>2.9739776951672861</v>
      </c>
    </row>
    <row r="33" spans="1:11" ht="14.1" customHeight="1" x14ac:dyDescent="0.2">
      <c r="A33" s="306">
        <v>32</v>
      </c>
      <c r="B33" s="307" t="s">
        <v>252</v>
      </c>
      <c r="C33" s="308"/>
      <c r="D33" s="113">
        <v>3.7164642756283537</v>
      </c>
      <c r="E33" s="115">
        <v>1316</v>
      </c>
      <c r="F33" s="114">
        <v>1283</v>
      </c>
      <c r="G33" s="114">
        <v>1319</v>
      </c>
      <c r="H33" s="114">
        <v>1296</v>
      </c>
      <c r="I33" s="140">
        <v>1279</v>
      </c>
      <c r="J33" s="115">
        <v>37</v>
      </c>
      <c r="K33" s="116">
        <v>2.8928850664581702</v>
      </c>
    </row>
    <row r="34" spans="1:11" ht="14.1" customHeight="1" x14ac:dyDescent="0.2">
      <c r="A34" s="306">
        <v>33</v>
      </c>
      <c r="B34" s="307" t="s">
        <v>253</v>
      </c>
      <c r="C34" s="308"/>
      <c r="D34" s="113">
        <v>3.3662807116633719</v>
      </c>
      <c r="E34" s="115">
        <v>1192</v>
      </c>
      <c r="F34" s="114">
        <v>1197</v>
      </c>
      <c r="G34" s="114">
        <v>1231</v>
      </c>
      <c r="H34" s="114">
        <v>1227</v>
      </c>
      <c r="I34" s="140">
        <v>1214</v>
      </c>
      <c r="J34" s="115">
        <v>-22</v>
      </c>
      <c r="K34" s="116">
        <v>-1.812191103789127</v>
      </c>
    </row>
    <row r="35" spans="1:11" ht="14.1" customHeight="1" x14ac:dyDescent="0.2">
      <c r="A35" s="306">
        <v>34</v>
      </c>
      <c r="B35" s="307" t="s">
        <v>254</v>
      </c>
      <c r="C35" s="308"/>
      <c r="D35" s="113">
        <v>3.2843829426715616</v>
      </c>
      <c r="E35" s="115">
        <v>1163</v>
      </c>
      <c r="F35" s="114">
        <v>1162</v>
      </c>
      <c r="G35" s="114">
        <v>1170</v>
      </c>
      <c r="H35" s="114">
        <v>1150</v>
      </c>
      <c r="I35" s="140">
        <v>1146</v>
      </c>
      <c r="J35" s="115">
        <v>17</v>
      </c>
      <c r="K35" s="116">
        <v>1.4834205933682374</v>
      </c>
    </row>
    <row r="36" spans="1:11" ht="14.1" customHeight="1" x14ac:dyDescent="0.2">
      <c r="A36" s="306">
        <v>41</v>
      </c>
      <c r="B36" s="307" t="s">
        <v>255</v>
      </c>
      <c r="C36" s="308"/>
      <c r="D36" s="113">
        <v>1.9231855408076814</v>
      </c>
      <c r="E36" s="115">
        <v>681</v>
      </c>
      <c r="F36" s="114">
        <v>681</v>
      </c>
      <c r="G36" s="114">
        <v>681</v>
      </c>
      <c r="H36" s="114">
        <v>631</v>
      </c>
      <c r="I36" s="140">
        <v>627</v>
      </c>
      <c r="J36" s="115">
        <v>54</v>
      </c>
      <c r="K36" s="116">
        <v>8.6124401913875595</v>
      </c>
    </row>
    <row r="37" spans="1:11" ht="14.1" customHeight="1" x14ac:dyDescent="0.2">
      <c r="A37" s="306">
        <v>42</v>
      </c>
      <c r="B37" s="307" t="s">
        <v>256</v>
      </c>
      <c r="C37" s="308"/>
      <c r="D37" s="113">
        <v>0.14120304998587971</v>
      </c>
      <c r="E37" s="115">
        <v>50</v>
      </c>
      <c r="F37" s="114">
        <v>50</v>
      </c>
      <c r="G37" s="114">
        <v>50</v>
      </c>
      <c r="H37" s="114">
        <v>43</v>
      </c>
      <c r="I37" s="140">
        <v>46</v>
      </c>
      <c r="J37" s="115">
        <v>4</v>
      </c>
      <c r="K37" s="116">
        <v>8.695652173913043</v>
      </c>
    </row>
    <row r="38" spans="1:11" ht="14.1" customHeight="1" x14ac:dyDescent="0.2">
      <c r="A38" s="306">
        <v>43</v>
      </c>
      <c r="B38" s="307" t="s">
        <v>257</v>
      </c>
      <c r="C38" s="308"/>
      <c r="D38" s="113">
        <v>0.82744987291725502</v>
      </c>
      <c r="E38" s="115">
        <v>293</v>
      </c>
      <c r="F38" s="114">
        <v>290</v>
      </c>
      <c r="G38" s="114">
        <v>283</v>
      </c>
      <c r="H38" s="114">
        <v>260</v>
      </c>
      <c r="I38" s="140">
        <v>260</v>
      </c>
      <c r="J38" s="115">
        <v>33</v>
      </c>
      <c r="K38" s="116">
        <v>12.692307692307692</v>
      </c>
    </row>
    <row r="39" spans="1:11" ht="14.1" customHeight="1" x14ac:dyDescent="0.2">
      <c r="A39" s="306">
        <v>51</v>
      </c>
      <c r="B39" s="307" t="s">
        <v>258</v>
      </c>
      <c r="C39" s="308"/>
      <c r="D39" s="113">
        <v>3.0528099406947189</v>
      </c>
      <c r="E39" s="115">
        <v>1081</v>
      </c>
      <c r="F39" s="114">
        <v>1087</v>
      </c>
      <c r="G39" s="114">
        <v>1100</v>
      </c>
      <c r="H39" s="114">
        <v>1074</v>
      </c>
      <c r="I39" s="140">
        <v>1071</v>
      </c>
      <c r="J39" s="115">
        <v>10</v>
      </c>
      <c r="K39" s="116">
        <v>0.93370681605975725</v>
      </c>
    </row>
    <row r="40" spans="1:11" ht="14.1" customHeight="1" x14ac:dyDescent="0.2">
      <c r="A40" s="306" t="s">
        <v>259</v>
      </c>
      <c r="B40" s="307" t="s">
        <v>260</v>
      </c>
      <c r="C40" s="308"/>
      <c r="D40" s="113">
        <v>2.4541090087545889</v>
      </c>
      <c r="E40" s="115">
        <v>869</v>
      </c>
      <c r="F40" s="114">
        <v>876</v>
      </c>
      <c r="G40" s="114">
        <v>882</v>
      </c>
      <c r="H40" s="114">
        <v>868</v>
      </c>
      <c r="I40" s="140">
        <v>861</v>
      </c>
      <c r="J40" s="115">
        <v>8</v>
      </c>
      <c r="K40" s="116">
        <v>0.92915214866434381</v>
      </c>
    </row>
    <row r="41" spans="1:11" ht="14.1" customHeight="1" x14ac:dyDescent="0.2">
      <c r="A41" s="306"/>
      <c r="B41" s="307" t="s">
        <v>261</v>
      </c>
      <c r="C41" s="308"/>
      <c r="D41" s="113">
        <v>1.9062411748093759</v>
      </c>
      <c r="E41" s="115">
        <v>675</v>
      </c>
      <c r="F41" s="114">
        <v>683</v>
      </c>
      <c r="G41" s="114">
        <v>696</v>
      </c>
      <c r="H41" s="114">
        <v>688</v>
      </c>
      <c r="I41" s="140">
        <v>677</v>
      </c>
      <c r="J41" s="115">
        <v>-2</v>
      </c>
      <c r="K41" s="116">
        <v>-0.29542097488921715</v>
      </c>
    </row>
    <row r="42" spans="1:11" ht="14.1" customHeight="1" x14ac:dyDescent="0.2">
      <c r="A42" s="306">
        <v>52</v>
      </c>
      <c r="B42" s="307" t="s">
        <v>262</v>
      </c>
      <c r="C42" s="308"/>
      <c r="D42" s="113">
        <v>3.9706297656029372</v>
      </c>
      <c r="E42" s="115">
        <v>1406</v>
      </c>
      <c r="F42" s="114">
        <v>1418</v>
      </c>
      <c r="G42" s="114">
        <v>1473</v>
      </c>
      <c r="H42" s="114">
        <v>1452</v>
      </c>
      <c r="I42" s="140">
        <v>1409</v>
      </c>
      <c r="J42" s="115">
        <v>-3</v>
      </c>
      <c r="K42" s="116">
        <v>-0.21291696238466998</v>
      </c>
    </row>
    <row r="43" spans="1:11" ht="14.1" customHeight="1" x14ac:dyDescent="0.2">
      <c r="A43" s="306" t="s">
        <v>263</v>
      </c>
      <c r="B43" s="307" t="s">
        <v>264</v>
      </c>
      <c r="C43" s="308"/>
      <c r="D43" s="113">
        <v>3.1431798926856822</v>
      </c>
      <c r="E43" s="115">
        <v>1113</v>
      </c>
      <c r="F43" s="114">
        <v>1117</v>
      </c>
      <c r="G43" s="114">
        <v>1164</v>
      </c>
      <c r="H43" s="114">
        <v>1150</v>
      </c>
      <c r="I43" s="140">
        <v>1114</v>
      </c>
      <c r="J43" s="115">
        <v>-1</v>
      </c>
      <c r="K43" s="116">
        <v>-8.9766606822262118E-2</v>
      </c>
    </row>
    <row r="44" spans="1:11" ht="14.1" customHeight="1" x14ac:dyDescent="0.2">
      <c r="A44" s="306">
        <v>53</v>
      </c>
      <c r="B44" s="307" t="s">
        <v>265</v>
      </c>
      <c r="C44" s="308"/>
      <c r="D44" s="113">
        <v>1.1296243998870377</v>
      </c>
      <c r="E44" s="115">
        <v>400</v>
      </c>
      <c r="F44" s="114">
        <v>402</v>
      </c>
      <c r="G44" s="114">
        <v>404</v>
      </c>
      <c r="H44" s="114">
        <v>402</v>
      </c>
      <c r="I44" s="140">
        <v>397</v>
      </c>
      <c r="J44" s="115">
        <v>3</v>
      </c>
      <c r="K44" s="116">
        <v>0.75566750629722923</v>
      </c>
    </row>
    <row r="45" spans="1:11" ht="14.1" customHeight="1" x14ac:dyDescent="0.2">
      <c r="A45" s="306" t="s">
        <v>266</v>
      </c>
      <c r="B45" s="307" t="s">
        <v>267</v>
      </c>
      <c r="C45" s="308"/>
      <c r="D45" s="113">
        <v>1.0957356678904264</v>
      </c>
      <c r="E45" s="115">
        <v>388</v>
      </c>
      <c r="F45" s="114">
        <v>391</v>
      </c>
      <c r="G45" s="114">
        <v>395</v>
      </c>
      <c r="H45" s="114">
        <v>393</v>
      </c>
      <c r="I45" s="140">
        <v>386</v>
      </c>
      <c r="J45" s="115">
        <v>2</v>
      </c>
      <c r="K45" s="116">
        <v>0.51813471502590669</v>
      </c>
    </row>
    <row r="46" spans="1:11" ht="14.1" customHeight="1" x14ac:dyDescent="0.2">
      <c r="A46" s="306">
        <v>54</v>
      </c>
      <c r="B46" s="307" t="s">
        <v>268</v>
      </c>
      <c r="C46" s="308"/>
      <c r="D46" s="113">
        <v>2.7732279017226773</v>
      </c>
      <c r="E46" s="115">
        <v>982</v>
      </c>
      <c r="F46" s="114">
        <v>1000</v>
      </c>
      <c r="G46" s="114">
        <v>1003</v>
      </c>
      <c r="H46" s="114">
        <v>992</v>
      </c>
      <c r="I46" s="140">
        <v>992</v>
      </c>
      <c r="J46" s="115">
        <v>-10</v>
      </c>
      <c r="K46" s="116">
        <v>-1.0080645161290323</v>
      </c>
    </row>
    <row r="47" spans="1:11" ht="14.1" customHeight="1" x14ac:dyDescent="0.2">
      <c r="A47" s="306">
        <v>61</v>
      </c>
      <c r="B47" s="307" t="s">
        <v>269</v>
      </c>
      <c r="C47" s="308"/>
      <c r="D47" s="113">
        <v>1.5334651228466536</v>
      </c>
      <c r="E47" s="115">
        <v>543</v>
      </c>
      <c r="F47" s="114">
        <v>540</v>
      </c>
      <c r="G47" s="114">
        <v>544</v>
      </c>
      <c r="H47" s="114">
        <v>538</v>
      </c>
      <c r="I47" s="140">
        <v>538</v>
      </c>
      <c r="J47" s="115">
        <v>5</v>
      </c>
      <c r="K47" s="116">
        <v>0.92936802973977695</v>
      </c>
    </row>
    <row r="48" spans="1:11" ht="14.1" customHeight="1" x14ac:dyDescent="0.2">
      <c r="A48" s="306">
        <v>62</v>
      </c>
      <c r="B48" s="307" t="s">
        <v>270</v>
      </c>
      <c r="C48" s="308"/>
      <c r="D48" s="113">
        <v>6.2270545043772945</v>
      </c>
      <c r="E48" s="115">
        <v>2205</v>
      </c>
      <c r="F48" s="114">
        <v>2231</v>
      </c>
      <c r="G48" s="114">
        <v>2264</v>
      </c>
      <c r="H48" s="114">
        <v>2253</v>
      </c>
      <c r="I48" s="140">
        <v>2245</v>
      </c>
      <c r="J48" s="115">
        <v>-40</v>
      </c>
      <c r="K48" s="116">
        <v>-1.7817371937639199</v>
      </c>
    </row>
    <row r="49" spans="1:11" ht="14.1" customHeight="1" x14ac:dyDescent="0.2">
      <c r="A49" s="306">
        <v>63</v>
      </c>
      <c r="B49" s="307" t="s">
        <v>271</v>
      </c>
      <c r="C49" s="308"/>
      <c r="D49" s="113">
        <v>4.3603501835639653</v>
      </c>
      <c r="E49" s="115">
        <v>1544</v>
      </c>
      <c r="F49" s="114">
        <v>1592</v>
      </c>
      <c r="G49" s="114">
        <v>1646</v>
      </c>
      <c r="H49" s="114">
        <v>1644</v>
      </c>
      <c r="I49" s="140">
        <v>1576</v>
      </c>
      <c r="J49" s="115">
        <v>-32</v>
      </c>
      <c r="K49" s="116">
        <v>-2.030456852791878</v>
      </c>
    </row>
    <row r="50" spans="1:11" ht="14.1" customHeight="1" x14ac:dyDescent="0.2">
      <c r="A50" s="306" t="s">
        <v>272</v>
      </c>
      <c r="B50" s="307" t="s">
        <v>273</v>
      </c>
      <c r="C50" s="308"/>
      <c r="D50" s="113">
        <v>1.9429539678057046</v>
      </c>
      <c r="E50" s="115">
        <v>688</v>
      </c>
      <c r="F50" s="114">
        <v>708</v>
      </c>
      <c r="G50" s="114">
        <v>717</v>
      </c>
      <c r="H50" s="114">
        <v>712</v>
      </c>
      <c r="I50" s="140">
        <v>673</v>
      </c>
      <c r="J50" s="115">
        <v>15</v>
      </c>
      <c r="K50" s="116">
        <v>2.2288261515601784</v>
      </c>
    </row>
    <row r="51" spans="1:11" ht="14.1" customHeight="1" x14ac:dyDescent="0.2">
      <c r="A51" s="306" t="s">
        <v>274</v>
      </c>
      <c r="B51" s="307" t="s">
        <v>275</v>
      </c>
      <c r="C51" s="308"/>
      <c r="D51" s="113">
        <v>2.0559164077944083</v>
      </c>
      <c r="E51" s="115">
        <v>728</v>
      </c>
      <c r="F51" s="114">
        <v>750</v>
      </c>
      <c r="G51" s="114">
        <v>793</v>
      </c>
      <c r="H51" s="114">
        <v>804</v>
      </c>
      <c r="I51" s="140">
        <v>777</v>
      </c>
      <c r="J51" s="115">
        <v>-49</v>
      </c>
      <c r="K51" s="116">
        <v>-6.3063063063063067</v>
      </c>
    </row>
    <row r="52" spans="1:11" ht="14.1" customHeight="1" x14ac:dyDescent="0.2">
      <c r="A52" s="306">
        <v>71</v>
      </c>
      <c r="B52" s="307" t="s">
        <v>276</v>
      </c>
      <c r="C52" s="308"/>
      <c r="D52" s="113">
        <v>8.8506071731149394</v>
      </c>
      <c r="E52" s="115">
        <v>3134</v>
      </c>
      <c r="F52" s="114">
        <v>3131</v>
      </c>
      <c r="G52" s="114">
        <v>3125</v>
      </c>
      <c r="H52" s="114">
        <v>3093</v>
      </c>
      <c r="I52" s="140">
        <v>3109</v>
      </c>
      <c r="J52" s="115">
        <v>25</v>
      </c>
      <c r="K52" s="116">
        <v>0.80411707944676747</v>
      </c>
    </row>
    <row r="53" spans="1:11" ht="14.1" customHeight="1" x14ac:dyDescent="0.2">
      <c r="A53" s="306" t="s">
        <v>277</v>
      </c>
      <c r="B53" s="307" t="s">
        <v>278</v>
      </c>
      <c r="C53" s="308"/>
      <c r="D53" s="113">
        <v>2.2620728607737925</v>
      </c>
      <c r="E53" s="115">
        <v>801</v>
      </c>
      <c r="F53" s="114">
        <v>811</v>
      </c>
      <c r="G53" s="114">
        <v>808</v>
      </c>
      <c r="H53" s="114">
        <v>751</v>
      </c>
      <c r="I53" s="140">
        <v>745</v>
      </c>
      <c r="J53" s="115">
        <v>56</v>
      </c>
      <c r="K53" s="116">
        <v>7.5167785234899327</v>
      </c>
    </row>
    <row r="54" spans="1:11" ht="14.1" customHeight="1" x14ac:dyDescent="0.2">
      <c r="A54" s="306" t="s">
        <v>279</v>
      </c>
      <c r="B54" s="307" t="s">
        <v>280</v>
      </c>
      <c r="C54" s="308"/>
      <c r="D54" s="113">
        <v>5.823213781417679</v>
      </c>
      <c r="E54" s="115">
        <v>2062</v>
      </c>
      <c r="F54" s="114">
        <v>2054</v>
      </c>
      <c r="G54" s="114">
        <v>2064</v>
      </c>
      <c r="H54" s="114">
        <v>2094</v>
      </c>
      <c r="I54" s="140">
        <v>2118</v>
      </c>
      <c r="J54" s="115">
        <v>-56</v>
      </c>
      <c r="K54" s="116">
        <v>-2.644003777148253</v>
      </c>
    </row>
    <row r="55" spans="1:11" ht="14.1" customHeight="1" x14ac:dyDescent="0.2">
      <c r="A55" s="306">
        <v>72</v>
      </c>
      <c r="B55" s="307" t="s">
        <v>281</v>
      </c>
      <c r="C55" s="308"/>
      <c r="D55" s="113">
        <v>3.6853996046314599</v>
      </c>
      <c r="E55" s="115">
        <v>1305</v>
      </c>
      <c r="F55" s="114">
        <v>1323</v>
      </c>
      <c r="G55" s="114">
        <v>1336</v>
      </c>
      <c r="H55" s="114">
        <v>1317</v>
      </c>
      <c r="I55" s="140">
        <v>1326</v>
      </c>
      <c r="J55" s="115">
        <v>-21</v>
      </c>
      <c r="K55" s="116">
        <v>-1.5837104072398189</v>
      </c>
    </row>
    <row r="56" spans="1:11" ht="14.1" customHeight="1" x14ac:dyDescent="0.2">
      <c r="A56" s="306" t="s">
        <v>282</v>
      </c>
      <c r="B56" s="307" t="s">
        <v>283</v>
      </c>
      <c r="C56" s="308"/>
      <c r="D56" s="113">
        <v>1.9570742728042925</v>
      </c>
      <c r="E56" s="115">
        <v>693</v>
      </c>
      <c r="F56" s="114">
        <v>700</v>
      </c>
      <c r="G56" s="114">
        <v>704</v>
      </c>
      <c r="H56" s="114">
        <v>693</v>
      </c>
      <c r="I56" s="140">
        <v>702</v>
      </c>
      <c r="J56" s="115">
        <v>-9</v>
      </c>
      <c r="K56" s="116">
        <v>-1.2820512820512822</v>
      </c>
    </row>
    <row r="57" spans="1:11" ht="14.1" customHeight="1" x14ac:dyDescent="0.2">
      <c r="A57" s="306" t="s">
        <v>284</v>
      </c>
      <c r="B57" s="307" t="s">
        <v>285</v>
      </c>
      <c r="C57" s="308"/>
      <c r="D57" s="113">
        <v>1.1352725218864728</v>
      </c>
      <c r="E57" s="115">
        <v>402</v>
      </c>
      <c r="F57" s="114">
        <v>403</v>
      </c>
      <c r="G57" s="114">
        <v>406</v>
      </c>
      <c r="H57" s="114">
        <v>408</v>
      </c>
      <c r="I57" s="140">
        <v>409</v>
      </c>
      <c r="J57" s="115">
        <v>-7</v>
      </c>
      <c r="K57" s="116">
        <v>-1.7114914425427872</v>
      </c>
    </row>
    <row r="58" spans="1:11" ht="14.1" customHeight="1" x14ac:dyDescent="0.2">
      <c r="A58" s="306">
        <v>73</v>
      </c>
      <c r="B58" s="307" t="s">
        <v>286</v>
      </c>
      <c r="C58" s="308"/>
      <c r="D58" s="113">
        <v>3.5752612256424738</v>
      </c>
      <c r="E58" s="115">
        <v>1266</v>
      </c>
      <c r="F58" s="114">
        <v>1249</v>
      </c>
      <c r="G58" s="114">
        <v>1261</v>
      </c>
      <c r="H58" s="114">
        <v>1213</v>
      </c>
      <c r="I58" s="140">
        <v>1224</v>
      </c>
      <c r="J58" s="115">
        <v>42</v>
      </c>
      <c r="K58" s="116">
        <v>3.4313725490196076</v>
      </c>
    </row>
    <row r="59" spans="1:11" ht="14.1" customHeight="1" x14ac:dyDescent="0.2">
      <c r="A59" s="306" t="s">
        <v>287</v>
      </c>
      <c r="B59" s="307" t="s">
        <v>288</v>
      </c>
      <c r="C59" s="308"/>
      <c r="D59" s="113">
        <v>3.3436882236656311</v>
      </c>
      <c r="E59" s="115">
        <v>1184</v>
      </c>
      <c r="F59" s="114">
        <v>1170</v>
      </c>
      <c r="G59" s="114">
        <v>1178</v>
      </c>
      <c r="H59" s="114">
        <v>1133</v>
      </c>
      <c r="I59" s="140">
        <v>1142</v>
      </c>
      <c r="J59" s="115">
        <v>42</v>
      </c>
      <c r="K59" s="116">
        <v>3.6777583187390541</v>
      </c>
    </row>
    <row r="60" spans="1:11" ht="14.1" customHeight="1" x14ac:dyDescent="0.2">
      <c r="A60" s="306">
        <v>81</v>
      </c>
      <c r="B60" s="307" t="s">
        <v>289</v>
      </c>
      <c r="C60" s="308"/>
      <c r="D60" s="113">
        <v>12.112397627788761</v>
      </c>
      <c r="E60" s="115">
        <v>4289</v>
      </c>
      <c r="F60" s="114">
        <v>4334</v>
      </c>
      <c r="G60" s="114">
        <v>4327</v>
      </c>
      <c r="H60" s="114">
        <v>4317</v>
      </c>
      <c r="I60" s="140">
        <v>4303</v>
      </c>
      <c r="J60" s="115">
        <v>-14</v>
      </c>
      <c r="K60" s="116">
        <v>-0.32535440390425285</v>
      </c>
    </row>
    <row r="61" spans="1:11" ht="14.1" customHeight="1" x14ac:dyDescent="0.2">
      <c r="A61" s="306" t="s">
        <v>290</v>
      </c>
      <c r="B61" s="307" t="s">
        <v>291</v>
      </c>
      <c r="C61" s="308"/>
      <c r="D61" s="113">
        <v>3.0979949166902006</v>
      </c>
      <c r="E61" s="115">
        <v>1097</v>
      </c>
      <c r="F61" s="114">
        <v>1104</v>
      </c>
      <c r="G61" s="114">
        <v>1125</v>
      </c>
      <c r="H61" s="114">
        <v>1116</v>
      </c>
      <c r="I61" s="140">
        <v>1111</v>
      </c>
      <c r="J61" s="115">
        <v>-14</v>
      </c>
      <c r="K61" s="116">
        <v>-1.2601260126012601</v>
      </c>
    </row>
    <row r="62" spans="1:11" ht="14.1" customHeight="1" x14ac:dyDescent="0.2">
      <c r="A62" s="306" t="s">
        <v>292</v>
      </c>
      <c r="B62" s="307" t="s">
        <v>293</v>
      </c>
      <c r="C62" s="308"/>
      <c r="D62" s="113">
        <v>4.185258401581474</v>
      </c>
      <c r="E62" s="115">
        <v>1482</v>
      </c>
      <c r="F62" s="114">
        <v>1497</v>
      </c>
      <c r="G62" s="114">
        <v>1489</v>
      </c>
      <c r="H62" s="114">
        <v>1496</v>
      </c>
      <c r="I62" s="140">
        <v>1492</v>
      </c>
      <c r="J62" s="115">
        <v>-10</v>
      </c>
      <c r="K62" s="116">
        <v>-0.67024128686327078</v>
      </c>
    </row>
    <row r="63" spans="1:11" ht="14.1" customHeight="1" x14ac:dyDescent="0.2">
      <c r="A63" s="306"/>
      <c r="B63" s="307" t="s">
        <v>294</v>
      </c>
      <c r="C63" s="308"/>
      <c r="D63" s="113">
        <v>3.6571589946342842</v>
      </c>
      <c r="E63" s="115">
        <v>1295</v>
      </c>
      <c r="F63" s="114">
        <v>1312</v>
      </c>
      <c r="G63" s="114">
        <v>1306</v>
      </c>
      <c r="H63" s="114">
        <v>1311</v>
      </c>
      <c r="I63" s="140">
        <v>1301</v>
      </c>
      <c r="J63" s="115">
        <v>-6</v>
      </c>
      <c r="K63" s="116">
        <v>-0.46118370484242888</v>
      </c>
    </row>
    <row r="64" spans="1:11" ht="14.1" customHeight="1" x14ac:dyDescent="0.2">
      <c r="A64" s="306" t="s">
        <v>295</v>
      </c>
      <c r="B64" s="307" t="s">
        <v>296</v>
      </c>
      <c r="C64" s="308"/>
      <c r="D64" s="113">
        <v>1.2341146568765886</v>
      </c>
      <c r="E64" s="115">
        <v>437</v>
      </c>
      <c r="F64" s="114">
        <v>449</v>
      </c>
      <c r="G64" s="114">
        <v>450</v>
      </c>
      <c r="H64" s="114">
        <v>432</v>
      </c>
      <c r="I64" s="140">
        <v>436</v>
      </c>
      <c r="J64" s="115">
        <v>1</v>
      </c>
      <c r="K64" s="116">
        <v>0.22935779816513763</v>
      </c>
    </row>
    <row r="65" spans="1:11" ht="14.1" customHeight="1" x14ac:dyDescent="0.2">
      <c r="A65" s="306" t="s">
        <v>297</v>
      </c>
      <c r="B65" s="307" t="s">
        <v>298</v>
      </c>
      <c r="C65" s="308"/>
      <c r="D65" s="113">
        <v>1.9260096018073991</v>
      </c>
      <c r="E65" s="115">
        <v>682</v>
      </c>
      <c r="F65" s="114">
        <v>684</v>
      </c>
      <c r="G65" s="114">
        <v>675</v>
      </c>
      <c r="H65" s="114">
        <v>687</v>
      </c>
      <c r="I65" s="140">
        <v>684</v>
      </c>
      <c r="J65" s="115">
        <v>-2</v>
      </c>
      <c r="K65" s="116">
        <v>-0.29239766081871343</v>
      </c>
    </row>
    <row r="66" spans="1:11" ht="14.1" customHeight="1" x14ac:dyDescent="0.2">
      <c r="A66" s="306">
        <v>82</v>
      </c>
      <c r="B66" s="307" t="s">
        <v>299</v>
      </c>
      <c r="C66" s="308"/>
      <c r="D66" s="113">
        <v>3.8633154476136684</v>
      </c>
      <c r="E66" s="115">
        <v>1368</v>
      </c>
      <c r="F66" s="114">
        <v>1355</v>
      </c>
      <c r="G66" s="114">
        <v>1375</v>
      </c>
      <c r="H66" s="114">
        <v>1345</v>
      </c>
      <c r="I66" s="140">
        <v>1364</v>
      </c>
      <c r="J66" s="115">
        <v>4</v>
      </c>
      <c r="K66" s="116">
        <v>0.2932551319648094</v>
      </c>
    </row>
    <row r="67" spans="1:11" ht="14.1" customHeight="1" x14ac:dyDescent="0.2">
      <c r="A67" s="306" t="s">
        <v>300</v>
      </c>
      <c r="B67" s="307" t="s">
        <v>301</v>
      </c>
      <c r="C67" s="308"/>
      <c r="D67" s="113">
        <v>2.4399887037560011</v>
      </c>
      <c r="E67" s="115">
        <v>864</v>
      </c>
      <c r="F67" s="114">
        <v>845</v>
      </c>
      <c r="G67" s="114">
        <v>864</v>
      </c>
      <c r="H67" s="114">
        <v>850</v>
      </c>
      <c r="I67" s="140">
        <v>865</v>
      </c>
      <c r="J67" s="115">
        <v>-1</v>
      </c>
      <c r="K67" s="116">
        <v>-0.11560693641618497</v>
      </c>
    </row>
    <row r="68" spans="1:11" ht="14.1" customHeight="1" x14ac:dyDescent="0.2">
      <c r="A68" s="306" t="s">
        <v>302</v>
      </c>
      <c r="B68" s="307" t="s">
        <v>303</v>
      </c>
      <c r="C68" s="308"/>
      <c r="D68" s="113">
        <v>0.60434905393956506</v>
      </c>
      <c r="E68" s="115">
        <v>214</v>
      </c>
      <c r="F68" s="114">
        <v>219</v>
      </c>
      <c r="G68" s="114">
        <v>223</v>
      </c>
      <c r="H68" s="114">
        <v>220</v>
      </c>
      <c r="I68" s="140">
        <v>225</v>
      </c>
      <c r="J68" s="115">
        <v>-11</v>
      </c>
      <c r="K68" s="116">
        <v>-4.8888888888888893</v>
      </c>
    </row>
    <row r="69" spans="1:11" ht="14.1" customHeight="1" x14ac:dyDescent="0.2">
      <c r="A69" s="306">
        <v>83</v>
      </c>
      <c r="B69" s="307" t="s">
        <v>304</v>
      </c>
      <c r="C69" s="308"/>
      <c r="D69" s="113">
        <v>6.1027958203897201</v>
      </c>
      <c r="E69" s="115">
        <v>2161</v>
      </c>
      <c r="F69" s="114">
        <v>2185</v>
      </c>
      <c r="G69" s="114">
        <v>2186</v>
      </c>
      <c r="H69" s="114">
        <v>2146</v>
      </c>
      <c r="I69" s="140">
        <v>2125</v>
      </c>
      <c r="J69" s="115">
        <v>36</v>
      </c>
      <c r="K69" s="116">
        <v>1.6941176470588235</v>
      </c>
    </row>
    <row r="70" spans="1:11" ht="14.1" customHeight="1" x14ac:dyDescent="0.2">
      <c r="A70" s="306" t="s">
        <v>305</v>
      </c>
      <c r="B70" s="307" t="s">
        <v>306</v>
      </c>
      <c r="C70" s="308"/>
      <c r="D70" s="113">
        <v>5.0833097994916692</v>
      </c>
      <c r="E70" s="115">
        <v>1800</v>
      </c>
      <c r="F70" s="114">
        <v>1820</v>
      </c>
      <c r="G70" s="114">
        <v>1820</v>
      </c>
      <c r="H70" s="114">
        <v>1787</v>
      </c>
      <c r="I70" s="140">
        <v>1763</v>
      </c>
      <c r="J70" s="115">
        <v>37</v>
      </c>
      <c r="K70" s="116">
        <v>2.0986954055587068</v>
      </c>
    </row>
    <row r="71" spans="1:11" ht="14.1" customHeight="1" x14ac:dyDescent="0.2">
      <c r="A71" s="306"/>
      <c r="B71" s="307" t="s">
        <v>307</v>
      </c>
      <c r="C71" s="308"/>
      <c r="D71" s="113">
        <v>2.9144309517085567</v>
      </c>
      <c r="E71" s="115">
        <v>1032</v>
      </c>
      <c r="F71" s="114">
        <v>1036</v>
      </c>
      <c r="G71" s="114">
        <v>1042</v>
      </c>
      <c r="H71" s="114">
        <v>1035</v>
      </c>
      <c r="I71" s="140">
        <v>1022</v>
      </c>
      <c r="J71" s="115">
        <v>10</v>
      </c>
      <c r="K71" s="116">
        <v>0.97847358121330719</v>
      </c>
    </row>
    <row r="72" spans="1:11" ht="14.1" customHeight="1" x14ac:dyDescent="0.2">
      <c r="A72" s="306">
        <v>84</v>
      </c>
      <c r="B72" s="307" t="s">
        <v>308</v>
      </c>
      <c r="C72" s="308"/>
      <c r="D72" s="113">
        <v>0.83874611691612544</v>
      </c>
      <c r="E72" s="115">
        <v>297</v>
      </c>
      <c r="F72" s="114">
        <v>281</v>
      </c>
      <c r="G72" s="114">
        <v>278</v>
      </c>
      <c r="H72" s="114">
        <v>311</v>
      </c>
      <c r="I72" s="140">
        <v>314</v>
      </c>
      <c r="J72" s="115">
        <v>-17</v>
      </c>
      <c r="K72" s="116">
        <v>-5.4140127388535033</v>
      </c>
    </row>
    <row r="73" spans="1:11" ht="14.1" customHeight="1" x14ac:dyDescent="0.2">
      <c r="A73" s="306" t="s">
        <v>309</v>
      </c>
      <c r="B73" s="307" t="s">
        <v>310</v>
      </c>
      <c r="C73" s="308"/>
      <c r="D73" s="113">
        <v>0.24004518497599547</v>
      </c>
      <c r="E73" s="115">
        <v>85</v>
      </c>
      <c r="F73" s="114">
        <v>77</v>
      </c>
      <c r="G73" s="114">
        <v>75</v>
      </c>
      <c r="H73" s="114">
        <v>106</v>
      </c>
      <c r="I73" s="140">
        <v>105</v>
      </c>
      <c r="J73" s="115">
        <v>-20</v>
      </c>
      <c r="K73" s="116">
        <v>-19.047619047619047</v>
      </c>
    </row>
    <row r="74" spans="1:11" ht="14.1" customHeight="1" x14ac:dyDescent="0.2">
      <c r="A74" s="306" t="s">
        <v>311</v>
      </c>
      <c r="B74" s="307" t="s">
        <v>312</v>
      </c>
      <c r="C74" s="308"/>
      <c r="D74" s="113">
        <v>0.23439706297656029</v>
      </c>
      <c r="E74" s="115">
        <v>83</v>
      </c>
      <c r="F74" s="114">
        <v>85</v>
      </c>
      <c r="G74" s="114">
        <v>82</v>
      </c>
      <c r="H74" s="114">
        <v>83</v>
      </c>
      <c r="I74" s="140">
        <v>84</v>
      </c>
      <c r="J74" s="115">
        <v>-1</v>
      </c>
      <c r="K74" s="116">
        <v>-1.1904761904761905</v>
      </c>
    </row>
    <row r="75" spans="1:11" ht="14.1" customHeight="1" x14ac:dyDescent="0.2">
      <c r="A75" s="306" t="s">
        <v>313</v>
      </c>
      <c r="B75" s="307" t="s">
        <v>314</v>
      </c>
      <c r="C75" s="308"/>
      <c r="D75" s="113">
        <v>3.3888731996611125E-2</v>
      </c>
      <c r="E75" s="115">
        <v>12</v>
      </c>
      <c r="F75" s="114">
        <v>7</v>
      </c>
      <c r="G75" s="114">
        <v>5</v>
      </c>
      <c r="H75" s="114">
        <v>6</v>
      </c>
      <c r="I75" s="140">
        <v>7</v>
      </c>
      <c r="J75" s="115">
        <v>5</v>
      </c>
      <c r="K75" s="116">
        <v>71.428571428571431</v>
      </c>
    </row>
    <row r="76" spans="1:11" ht="14.1" customHeight="1" x14ac:dyDescent="0.2">
      <c r="A76" s="306">
        <v>91</v>
      </c>
      <c r="B76" s="307" t="s">
        <v>315</v>
      </c>
      <c r="C76" s="308"/>
      <c r="D76" s="113">
        <v>5.6481219994351878E-2</v>
      </c>
      <c r="E76" s="115">
        <v>20</v>
      </c>
      <c r="F76" s="114">
        <v>18</v>
      </c>
      <c r="G76" s="114">
        <v>17</v>
      </c>
      <c r="H76" s="114">
        <v>17</v>
      </c>
      <c r="I76" s="140">
        <v>16</v>
      </c>
      <c r="J76" s="115">
        <v>4</v>
      </c>
      <c r="K76" s="116">
        <v>25</v>
      </c>
    </row>
    <row r="77" spans="1:11" ht="14.1" customHeight="1" x14ac:dyDescent="0.2">
      <c r="A77" s="306">
        <v>92</v>
      </c>
      <c r="B77" s="307" t="s">
        <v>316</v>
      </c>
      <c r="C77" s="308"/>
      <c r="D77" s="113">
        <v>0.64953402993504661</v>
      </c>
      <c r="E77" s="115">
        <v>230</v>
      </c>
      <c r="F77" s="114">
        <v>226</v>
      </c>
      <c r="G77" s="114">
        <v>223</v>
      </c>
      <c r="H77" s="114">
        <v>291</v>
      </c>
      <c r="I77" s="140">
        <v>295</v>
      </c>
      <c r="J77" s="115">
        <v>-65</v>
      </c>
      <c r="K77" s="116">
        <v>-22.033898305084747</v>
      </c>
    </row>
    <row r="78" spans="1:11" ht="14.1" customHeight="1" x14ac:dyDescent="0.2">
      <c r="A78" s="306">
        <v>93</v>
      </c>
      <c r="B78" s="307" t="s">
        <v>317</v>
      </c>
      <c r="C78" s="308"/>
      <c r="D78" s="113">
        <v>0.18073990398192602</v>
      </c>
      <c r="E78" s="115">
        <v>64</v>
      </c>
      <c r="F78" s="114">
        <v>58</v>
      </c>
      <c r="G78" s="114">
        <v>61</v>
      </c>
      <c r="H78" s="114">
        <v>58</v>
      </c>
      <c r="I78" s="140">
        <v>62</v>
      </c>
      <c r="J78" s="115">
        <v>2</v>
      </c>
      <c r="K78" s="116">
        <v>3.225806451612903</v>
      </c>
    </row>
    <row r="79" spans="1:11" ht="14.1" customHeight="1" x14ac:dyDescent="0.2">
      <c r="A79" s="306">
        <v>94</v>
      </c>
      <c r="B79" s="307" t="s">
        <v>318</v>
      </c>
      <c r="C79" s="308"/>
      <c r="D79" s="113">
        <v>0.27675797797232421</v>
      </c>
      <c r="E79" s="115">
        <v>98</v>
      </c>
      <c r="F79" s="114">
        <v>93</v>
      </c>
      <c r="G79" s="114">
        <v>96</v>
      </c>
      <c r="H79" s="114">
        <v>98</v>
      </c>
      <c r="I79" s="140">
        <v>97</v>
      </c>
      <c r="J79" s="115">
        <v>1</v>
      </c>
      <c r="K79" s="116">
        <v>1.0309278350515463</v>
      </c>
    </row>
    <row r="80" spans="1:11" ht="14.1" customHeight="1" x14ac:dyDescent="0.2">
      <c r="A80" s="306" t="s">
        <v>319</v>
      </c>
      <c r="B80" s="307" t="s">
        <v>320</v>
      </c>
      <c r="C80" s="308"/>
      <c r="D80" s="113">
        <v>8.4721829991527813E-3</v>
      </c>
      <c r="E80" s="115">
        <v>3</v>
      </c>
      <c r="F80" s="114">
        <v>4</v>
      </c>
      <c r="G80" s="114">
        <v>4</v>
      </c>
      <c r="H80" s="114">
        <v>4</v>
      </c>
      <c r="I80" s="140">
        <v>4</v>
      </c>
      <c r="J80" s="115">
        <v>-1</v>
      </c>
      <c r="K80" s="116">
        <v>-25</v>
      </c>
    </row>
    <row r="81" spans="1:11" ht="14.1" customHeight="1" x14ac:dyDescent="0.2">
      <c r="A81" s="310" t="s">
        <v>321</v>
      </c>
      <c r="B81" s="311" t="s">
        <v>224</v>
      </c>
      <c r="C81" s="312"/>
      <c r="D81" s="125">
        <v>0.71166337192883367</v>
      </c>
      <c r="E81" s="143">
        <v>252</v>
      </c>
      <c r="F81" s="144">
        <v>246</v>
      </c>
      <c r="G81" s="144">
        <v>264</v>
      </c>
      <c r="H81" s="144">
        <v>252</v>
      </c>
      <c r="I81" s="145">
        <v>254</v>
      </c>
      <c r="J81" s="143">
        <v>-2</v>
      </c>
      <c r="K81" s="146">
        <v>-0.78740157480314965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10191</v>
      </c>
      <c r="E12" s="114">
        <v>10531</v>
      </c>
      <c r="F12" s="114">
        <v>10506</v>
      </c>
      <c r="G12" s="114">
        <v>10525</v>
      </c>
      <c r="H12" s="140">
        <v>10298</v>
      </c>
      <c r="I12" s="115">
        <v>-107</v>
      </c>
      <c r="J12" s="116">
        <v>-1.0390367061565353</v>
      </c>
      <c r="K12"/>
      <c r="L12"/>
      <c r="M12"/>
      <c r="N12"/>
      <c r="O12"/>
      <c r="P12"/>
    </row>
    <row r="13" spans="1:16" s="110" customFormat="1" ht="14.45" customHeight="1" x14ac:dyDescent="0.2">
      <c r="A13" s="120" t="s">
        <v>105</v>
      </c>
      <c r="B13" s="119" t="s">
        <v>106</v>
      </c>
      <c r="C13" s="113">
        <v>39.48582082229418</v>
      </c>
      <c r="D13" s="115">
        <v>4024</v>
      </c>
      <c r="E13" s="114">
        <v>4131</v>
      </c>
      <c r="F13" s="114">
        <v>4108</v>
      </c>
      <c r="G13" s="114">
        <v>4079</v>
      </c>
      <c r="H13" s="140">
        <v>3967</v>
      </c>
      <c r="I13" s="115">
        <v>57</v>
      </c>
      <c r="J13" s="116">
        <v>1.4368540458784975</v>
      </c>
      <c r="K13"/>
      <c r="L13"/>
      <c r="M13"/>
      <c r="N13"/>
      <c r="O13"/>
      <c r="P13"/>
    </row>
    <row r="14" spans="1:16" s="110" customFormat="1" ht="14.45" customHeight="1" x14ac:dyDescent="0.2">
      <c r="A14" s="120"/>
      <c r="B14" s="119" t="s">
        <v>107</v>
      </c>
      <c r="C14" s="113">
        <v>60.51417917770582</v>
      </c>
      <c r="D14" s="115">
        <v>6167</v>
      </c>
      <c r="E14" s="114">
        <v>6400</v>
      </c>
      <c r="F14" s="114">
        <v>6398</v>
      </c>
      <c r="G14" s="114">
        <v>6446</v>
      </c>
      <c r="H14" s="140">
        <v>6331</v>
      </c>
      <c r="I14" s="115">
        <v>-164</v>
      </c>
      <c r="J14" s="116">
        <v>-2.5904280524403727</v>
      </c>
      <c r="K14"/>
      <c r="L14"/>
      <c r="M14"/>
      <c r="N14"/>
      <c r="O14"/>
      <c r="P14"/>
    </row>
    <row r="15" spans="1:16" s="110" customFormat="1" ht="14.45" customHeight="1" x14ac:dyDescent="0.2">
      <c r="A15" s="118" t="s">
        <v>105</v>
      </c>
      <c r="B15" s="121" t="s">
        <v>108</v>
      </c>
      <c r="C15" s="113">
        <v>16.779511333529584</v>
      </c>
      <c r="D15" s="115">
        <v>1710</v>
      </c>
      <c r="E15" s="114">
        <v>1807</v>
      </c>
      <c r="F15" s="114">
        <v>1786</v>
      </c>
      <c r="G15" s="114">
        <v>1776</v>
      </c>
      <c r="H15" s="140">
        <v>1687</v>
      </c>
      <c r="I15" s="115">
        <v>23</v>
      </c>
      <c r="J15" s="116">
        <v>1.3633669235328987</v>
      </c>
      <c r="K15"/>
      <c r="L15"/>
      <c r="M15"/>
      <c r="N15"/>
      <c r="O15"/>
      <c r="P15"/>
    </row>
    <row r="16" spans="1:16" s="110" customFormat="1" ht="14.45" customHeight="1" x14ac:dyDescent="0.2">
      <c r="A16" s="118"/>
      <c r="B16" s="121" t="s">
        <v>109</v>
      </c>
      <c r="C16" s="113">
        <v>44.912177411441469</v>
      </c>
      <c r="D16" s="115">
        <v>4577</v>
      </c>
      <c r="E16" s="114">
        <v>4726</v>
      </c>
      <c r="F16" s="114">
        <v>4716</v>
      </c>
      <c r="G16" s="114">
        <v>4760</v>
      </c>
      <c r="H16" s="140">
        <v>4738</v>
      </c>
      <c r="I16" s="115">
        <v>-161</v>
      </c>
      <c r="J16" s="116">
        <v>-3.3980582524271843</v>
      </c>
      <c r="K16"/>
      <c r="L16"/>
      <c r="M16"/>
      <c r="N16"/>
      <c r="O16"/>
      <c r="P16"/>
    </row>
    <row r="17" spans="1:16" s="110" customFormat="1" ht="14.45" customHeight="1" x14ac:dyDescent="0.2">
      <c r="A17" s="118"/>
      <c r="B17" s="121" t="s">
        <v>110</v>
      </c>
      <c r="C17" s="113">
        <v>21.303110587773524</v>
      </c>
      <c r="D17" s="115">
        <v>2171</v>
      </c>
      <c r="E17" s="114">
        <v>2244</v>
      </c>
      <c r="F17" s="114">
        <v>2247</v>
      </c>
      <c r="G17" s="114">
        <v>2255</v>
      </c>
      <c r="H17" s="140">
        <v>2200</v>
      </c>
      <c r="I17" s="115">
        <v>-29</v>
      </c>
      <c r="J17" s="116">
        <v>-1.3181818181818181</v>
      </c>
      <c r="K17"/>
      <c r="L17"/>
      <c r="M17"/>
      <c r="N17"/>
      <c r="O17"/>
      <c r="P17"/>
    </row>
    <row r="18" spans="1:16" s="110" customFormat="1" ht="14.45" customHeight="1" x14ac:dyDescent="0.2">
      <c r="A18" s="120"/>
      <c r="B18" s="121" t="s">
        <v>111</v>
      </c>
      <c r="C18" s="113">
        <v>17.005200667255423</v>
      </c>
      <c r="D18" s="115">
        <v>1733</v>
      </c>
      <c r="E18" s="114">
        <v>1754</v>
      </c>
      <c r="F18" s="114">
        <v>1757</v>
      </c>
      <c r="G18" s="114">
        <v>1734</v>
      </c>
      <c r="H18" s="140">
        <v>1673</v>
      </c>
      <c r="I18" s="115">
        <v>60</v>
      </c>
      <c r="J18" s="116">
        <v>3.5863717872086074</v>
      </c>
      <c r="K18"/>
      <c r="L18"/>
      <c r="M18"/>
      <c r="N18"/>
      <c r="O18"/>
      <c r="P18"/>
    </row>
    <row r="19" spans="1:16" s="110" customFormat="1" ht="14.45" customHeight="1" x14ac:dyDescent="0.2">
      <c r="A19" s="120"/>
      <c r="B19" s="121" t="s">
        <v>112</v>
      </c>
      <c r="C19" s="113">
        <v>1.6583259738985379</v>
      </c>
      <c r="D19" s="115">
        <v>169</v>
      </c>
      <c r="E19" s="114">
        <v>158</v>
      </c>
      <c r="F19" s="114">
        <v>170</v>
      </c>
      <c r="G19" s="114">
        <v>154</v>
      </c>
      <c r="H19" s="140">
        <v>166</v>
      </c>
      <c r="I19" s="115">
        <v>3</v>
      </c>
      <c r="J19" s="116">
        <v>1.8072289156626506</v>
      </c>
      <c r="K19"/>
      <c r="L19"/>
      <c r="M19"/>
      <c r="N19"/>
      <c r="O19"/>
      <c r="P19"/>
    </row>
    <row r="20" spans="1:16" s="110" customFormat="1" ht="14.45" customHeight="1" x14ac:dyDescent="0.2">
      <c r="A20" s="120" t="s">
        <v>113</v>
      </c>
      <c r="B20" s="119" t="s">
        <v>116</v>
      </c>
      <c r="C20" s="113">
        <v>94.544205671671079</v>
      </c>
      <c r="D20" s="115">
        <v>9635</v>
      </c>
      <c r="E20" s="114">
        <v>9950</v>
      </c>
      <c r="F20" s="114">
        <v>9960</v>
      </c>
      <c r="G20" s="114">
        <v>9980</v>
      </c>
      <c r="H20" s="140">
        <v>9805</v>
      </c>
      <c r="I20" s="115">
        <v>-170</v>
      </c>
      <c r="J20" s="116">
        <v>-1.7338092809790924</v>
      </c>
      <c r="K20"/>
      <c r="L20"/>
      <c r="M20"/>
      <c r="N20"/>
      <c r="O20"/>
      <c r="P20"/>
    </row>
    <row r="21" spans="1:16" s="110" customFormat="1" ht="14.45" customHeight="1" x14ac:dyDescent="0.2">
      <c r="A21" s="123"/>
      <c r="B21" s="124" t="s">
        <v>117</v>
      </c>
      <c r="C21" s="125">
        <v>5.3674811107840252</v>
      </c>
      <c r="D21" s="143">
        <v>547</v>
      </c>
      <c r="E21" s="144">
        <v>576</v>
      </c>
      <c r="F21" s="144">
        <v>541</v>
      </c>
      <c r="G21" s="144">
        <v>542</v>
      </c>
      <c r="H21" s="145">
        <v>490</v>
      </c>
      <c r="I21" s="143">
        <v>57</v>
      </c>
      <c r="J21" s="146">
        <v>11.63265306122449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9996</v>
      </c>
      <c r="E56" s="114">
        <v>10320</v>
      </c>
      <c r="F56" s="114">
        <v>10411</v>
      </c>
      <c r="G56" s="114">
        <v>10424</v>
      </c>
      <c r="H56" s="140">
        <v>10262</v>
      </c>
      <c r="I56" s="115">
        <v>-266</v>
      </c>
      <c r="J56" s="116">
        <v>-2.5920873124147339</v>
      </c>
      <c r="K56"/>
      <c r="L56"/>
      <c r="M56"/>
      <c r="N56"/>
      <c r="O56"/>
      <c r="P56"/>
    </row>
    <row r="57" spans="1:16" s="110" customFormat="1" ht="14.45" customHeight="1" x14ac:dyDescent="0.2">
      <c r="A57" s="120" t="s">
        <v>105</v>
      </c>
      <c r="B57" s="119" t="s">
        <v>106</v>
      </c>
      <c r="C57" s="113">
        <v>38.705482192877149</v>
      </c>
      <c r="D57" s="115">
        <v>3869</v>
      </c>
      <c r="E57" s="114">
        <v>3961</v>
      </c>
      <c r="F57" s="114">
        <v>3991</v>
      </c>
      <c r="G57" s="114">
        <v>3955</v>
      </c>
      <c r="H57" s="140">
        <v>3884</v>
      </c>
      <c r="I57" s="115">
        <v>-15</v>
      </c>
      <c r="J57" s="116">
        <v>-0.38619979402677651</v>
      </c>
    </row>
    <row r="58" spans="1:16" s="110" customFormat="1" ht="14.45" customHeight="1" x14ac:dyDescent="0.2">
      <c r="A58" s="120"/>
      <c r="B58" s="119" t="s">
        <v>107</v>
      </c>
      <c r="C58" s="113">
        <v>61.294517807122851</v>
      </c>
      <c r="D58" s="115">
        <v>6127</v>
      </c>
      <c r="E58" s="114">
        <v>6359</v>
      </c>
      <c r="F58" s="114">
        <v>6420</v>
      </c>
      <c r="G58" s="114">
        <v>6469</v>
      </c>
      <c r="H58" s="140">
        <v>6378</v>
      </c>
      <c r="I58" s="115">
        <v>-251</v>
      </c>
      <c r="J58" s="116">
        <v>-3.9354029476324865</v>
      </c>
    </row>
    <row r="59" spans="1:16" s="110" customFormat="1" ht="14.45" customHeight="1" x14ac:dyDescent="0.2">
      <c r="A59" s="118" t="s">
        <v>105</v>
      </c>
      <c r="B59" s="121" t="s">
        <v>108</v>
      </c>
      <c r="C59" s="113">
        <v>13.355342136854741</v>
      </c>
      <c r="D59" s="115">
        <v>1335</v>
      </c>
      <c r="E59" s="114">
        <v>1406</v>
      </c>
      <c r="F59" s="114">
        <v>1431</v>
      </c>
      <c r="G59" s="114">
        <v>1459</v>
      </c>
      <c r="H59" s="140">
        <v>1381</v>
      </c>
      <c r="I59" s="115">
        <v>-46</v>
      </c>
      <c r="J59" s="116">
        <v>-3.3309196234612601</v>
      </c>
    </row>
    <row r="60" spans="1:16" s="110" customFormat="1" ht="14.45" customHeight="1" x14ac:dyDescent="0.2">
      <c r="A60" s="118"/>
      <c r="B60" s="121" t="s">
        <v>109</v>
      </c>
      <c r="C60" s="113">
        <v>45.668267306922772</v>
      </c>
      <c r="D60" s="115">
        <v>4565</v>
      </c>
      <c r="E60" s="114">
        <v>4733</v>
      </c>
      <c r="F60" s="114">
        <v>4749</v>
      </c>
      <c r="G60" s="114">
        <v>4761</v>
      </c>
      <c r="H60" s="140">
        <v>4752</v>
      </c>
      <c r="I60" s="115">
        <v>-187</v>
      </c>
      <c r="J60" s="116">
        <v>-3.9351851851851851</v>
      </c>
    </row>
    <row r="61" spans="1:16" s="110" customFormat="1" ht="14.45" customHeight="1" x14ac:dyDescent="0.2">
      <c r="A61" s="118"/>
      <c r="B61" s="121" t="s">
        <v>110</v>
      </c>
      <c r="C61" s="113">
        <v>22.649059623849539</v>
      </c>
      <c r="D61" s="115">
        <v>2264</v>
      </c>
      <c r="E61" s="114">
        <v>2337</v>
      </c>
      <c r="F61" s="114">
        <v>2350</v>
      </c>
      <c r="G61" s="114">
        <v>2331</v>
      </c>
      <c r="H61" s="140">
        <v>2321</v>
      </c>
      <c r="I61" s="115">
        <v>-57</v>
      </c>
      <c r="J61" s="116">
        <v>-2.4558380008616973</v>
      </c>
    </row>
    <row r="62" spans="1:16" s="110" customFormat="1" ht="14.45" customHeight="1" x14ac:dyDescent="0.2">
      <c r="A62" s="120"/>
      <c r="B62" s="121" t="s">
        <v>111</v>
      </c>
      <c r="C62" s="113">
        <v>18.327330932372949</v>
      </c>
      <c r="D62" s="115">
        <v>1832</v>
      </c>
      <c r="E62" s="114">
        <v>1844</v>
      </c>
      <c r="F62" s="114">
        <v>1881</v>
      </c>
      <c r="G62" s="114">
        <v>1873</v>
      </c>
      <c r="H62" s="140">
        <v>1808</v>
      </c>
      <c r="I62" s="115">
        <v>24</v>
      </c>
      <c r="J62" s="116">
        <v>1.3274336283185841</v>
      </c>
    </row>
    <row r="63" spans="1:16" s="110" customFormat="1" ht="14.45" customHeight="1" x14ac:dyDescent="0.2">
      <c r="A63" s="120"/>
      <c r="B63" s="121" t="s">
        <v>112</v>
      </c>
      <c r="C63" s="113">
        <v>1.7406962785114046</v>
      </c>
      <c r="D63" s="115">
        <v>174</v>
      </c>
      <c r="E63" s="114">
        <v>171</v>
      </c>
      <c r="F63" s="114">
        <v>197</v>
      </c>
      <c r="G63" s="114">
        <v>183</v>
      </c>
      <c r="H63" s="140">
        <v>184</v>
      </c>
      <c r="I63" s="115">
        <v>-10</v>
      </c>
      <c r="J63" s="116">
        <v>-5.4347826086956523</v>
      </c>
    </row>
    <row r="64" spans="1:16" s="110" customFormat="1" ht="14.45" customHeight="1" x14ac:dyDescent="0.2">
      <c r="A64" s="120" t="s">
        <v>113</v>
      </c>
      <c r="B64" s="119" t="s">
        <v>116</v>
      </c>
      <c r="C64" s="113">
        <v>94.827931172468993</v>
      </c>
      <c r="D64" s="115">
        <v>9479</v>
      </c>
      <c r="E64" s="114">
        <v>9784</v>
      </c>
      <c r="F64" s="114">
        <v>9898</v>
      </c>
      <c r="G64" s="114">
        <v>9907</v>
      </c>
      <c r="H64" s="140">
        <v>9783</v>
      </c>
      <c r="I64" s="115">
        <v>-304</v>
      </c>
      <c r="J64" s="116">
        <v>-3.1074312583052235</v>
      </c>
    </row>
    <row r="65" spans="1:10" s="110" customFormat="1" ht="14.45" customHeight="1" x14ac:dyDescent="0.2">
      <c r="A65" s="123"/>
      <c r="B65" s="124" t="s">
        <v>117</v>
      </c>
      <c r="C65" s="125">
        <v>5.0720288115246097</v>
      </c>
      <c r="D65" s="143">
        <v>507</v>
      </c>
      <c r="E65" s="144">
        <v>528</v>
      </c>
      <c r="F65" s="144">
        <v>507</v>
      </c>
      <c r="G65" s="144">
        <v>514</v>
      </c>
      <c r="H65" s="145">
        <v>475</v>
      </c>
      <c r="I65" s="143">
        <v>32</v>
      </c>
      <c r="J65" s="146">
        <v>6.7368421052631575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10191</v>
      </c>
      <c r="G11" s="114">
        <v>10531</v>
      </c>
      <c r="H11" s="114">
        <v>10506</v>
      </c>
      <c r="I11" s="114">
        <v>10525</v>
      </c>
      <c r="J11" s="140">
        <v>10298</v>
      </c>
      <c r="K11" s="114">
        <v>-107</v>
      </c>
      <c r="L11" s="116">
        <v>-1.0390367061565353</v>
      </c>
    </row>
    <row r="12" spans="1:17" s="110" customFormat="1" ht="24" customHeight="1" x14ac:dyDescent="0.2">
      <c r="A12" s="604" t="s">
        <v>185</v>
      </c>
      <c r="B12" s="605"/>
      <c r="C12" s="605"/>
      <c r="D12" s="606"/>
      <c r="E12" s="113">
        <v>39.48582082229418</v>
      </c>
      <c r="F12" s="115">
        <v>4024</v>
      </c>
      <c r="G12" s="114">
        <v>4131</v>
      </c>
      <c r="H12" s="114">
        <v>4108</v>
      </c>
      <c r="I12" s="114">
        <v>4079</v>
      </c>
      <c r="J12" s="140">
        <v>3967</v>
      </c>
      <c r="K12" s="114">
        <v>57</v>
      </c>
      <c r="L12" s="116">
        <v>1.4368540458784975</v>
      </c>
    </row>
    <row r="13" spans="1:17" s="110" customFormat="1" ht="15" customHeight="1" x14ac:dyDescent="0.2">
      <c r="A13" s="120"/>
      <c r="B13" s="612" t="s">
        <v>107</v>
      </c>
      <c r="C13" s="612"/>
      <c r="E13" s="113">
        <v>60.51417917770582</v>
      </c>
      <c r="F13" s="115">
        <v>6167</v>
      </c>
      <c r="G13" s="114">
        <v>6400</v>
      </c>
      <c r="H13" s="114">
        <v>6398</v>
      </c>
      <c r="I13" s="114">
        <v>6446</v>
      </c>
      <c r="J13" s="140">
        <v>6331</v>
      </c>
      <c r="K13" s="114">
        <v>-164</v>
      </c>
      <c r="L13" s="116">
        <v>-2.5904280524403727</v>
      </c>
    </row>
    <row r="14" spans="1:17" s="110" customFormat="1" ht="22.5" customHeight="1" x14ac:dyDescent="0.2">
      <c r="A14" s="604" t="s">
        <v>186</v>
      </c>
      <c r="B14" s="605"/>
      <c r="C14" s="605"/>
      <c r="D14" s="606"/>
      <c r="E14" s="113">
        <v>16.779511333529584</v>
      </c>
      <c r="F14" s="115">
        <v>1710</v>
      </c>
      <c r="G14" s="114">
        <v>1807</v>
      </c>
      <c r="H14" s="114">
        <v>1786</v>
      </c>
      <c r="I14" s="114">
        <v>1776</v>
      </c>
      <c r="J14" s="140">
        <v>1687</v>
      </c>
      <c r="K14" s="114">
        <v>23</v>
      </c>
      <c r="L14" s="116">
        <v>1.3633669235328987</v>
      </c>
    </row>
    <row r="15" spans="1:17" s="110" customFormat="1" ht="15" customHeight="1" x14ac:dyDescent="0.2">
      <c r="A15" s="120"/>
      <c r="B15" s="119"/>
      <c r="C15" s="258" t="s">
        <v>106</v>
      </c>
      <c r="E15" s="113">
        <v>51.87134502923977</v>
      </c>
      <c r="F15" s="115">
        <v>887</v>
      </c>
      <c r="G15" s="114">
        <v>914</v>
      </c>
      <c r="H15" s="114">
        <v>886</v>
      </c>
      <c r="I15" s="114">
        <v>891</v>
      </c>
      <c r="J15" s="140">
        <v>853</v>
      </c>
      <c r="K15" s="114">
        <v>34</v>
      </c>
      <c r="L15" s="116">
        <v>3.9859320046893316</v>
      </c>
    </row>
    <row r="16" spans="1:17" s="110" customFormat="1" ht="15" customHeight="1" x14ac:dyDescent="0.2">
      <c r="A16" s="120"/>
      <c r="B16" s="119"/>
      <c r="C16" s="258" t="s">
        <v>107</v>
      </c>
      <c r="E16" s="113">
        <v>48.12865497076023</v>
      </c>
      <c r="F16" s="115">
        <v>823</v>
      </c>
      <c r="G16" s="114">
        <v>893</v>
      </c>
      <c r="H16" s="114">
        <v>900</v>
      </c>
      <c r="I16" s="114">
        <v>885</v>
      </c>
      <c r="J16" s="140">
        <v>834</v>
      </c>
      <c r="K16" s="114">
        <v>-11</v>
      </c>
      <c r="L16" s="116">
        <v>-1.3189448441247003</v>
      </c>
    </row>
    <row r="17" spans="1:12" s="110" customFormat="1" ht="15" customHeight="1" x14ac:dyDescent="0.2">
      <c r="A17" s="120"/>
      <c r="B17" s="121" t="s">
        <v>109</v>
      </c>
      <c r="C17" s="258"/>
      <c r="E17" s="113">
        <v>44.912177411441469</v>
      </c>
      <c r="F17" s="115">
        <v>4577</v>
      </c>
      <c r="G17" s="114">
        <v>4726</v>
      </c>
      <c r="H17" s="114">
        <v>4716</v>
      </c>
      <c r="I17" s="114">
        <v>4760</v>
      </c>
      <c r="J17" s="140">
        <v>4738</v>
      </c>
      <c r="K17" s="114">
        <v>-161</v>
      </c>
      <c r="L17" s="116">
        <v>-3.3980582524271843</v>
      </c>
    </row>
    <row r="18" spans="1:12" s="110" customFormat="1" ht="15" customHeight="1" x14ac:dyDescent="0.2">
      <c r="A18" s="120"/>
      <c r="B18" s="119"/>
      <c r="C18" s="258" t="s">
        <v>106</v>
      </c>
      <c r="E18" s="113">
        <v>33.537251474765128</v>
      </c>
      <c r="F18" s="115">
        <v>1535</v>
      </c>
      <c r="G18" s="114">
        <v>1587</v>
      </c>
      <c r="H18" s="114">
        <v>1592</v>
      </c>
      <c r="I18" s="114">
        <v>1559</v>
      </c>
      <c r="J18" s="140">
        <v>1545</v>
      </c>
      <c r="K18" s="114">
        <v>-10</v>
      </c>
      <c r="L18" s="116">
        <v>-0.6472491909385113</v>
      </c>
    </row>
    <row r="19" spans="1:12" s="110" customFormat="1" ht="15" customHeight="1" x14ac:dyDescent="0.2">
      <c r="A19" s="120"/>
      <c r="B19" s="119"/>
      <c r="C19" s="258" t="s">
        <v>107</v>
      </c>
      <c r="E19" s="113">
        <v>66.462748525234872</v>
      </c>
      <c r="F19" s="115">
        <v>3042</v>
      </c>
      <c r="G19" s="114">
        <v>3139</v>
      </c>
      <c r="H19" s="114">
        <v>3124</v>
      </c>
      <c r="I19" s="114">
        <v>3201</v>
      </c>
      <c r="J19" s="140">
        <v>3193</v>
      </c>
      <c r="K19" s="114">
        <v>-151</v>
      </c>
      <c r="L19" s="116">
        <v>-4.7290948950829943</v>
      </c>
    </row>
    <row r="20" spans="1:12" s="110" customFormat="1" ht="15" customHeight="1" x14ac:dyDescent="0.2">
      <c r="A20" s="120"/>
      <c r="B20" s="121" t="s">
        <v>110</v>
      </c>
      <c r="C20" s="258"/>
      <c r="E20" s="113">
        <v>21.303110587773524</v>
      </c>
      <c r="F20" s="115">
        <v>2171</v>
      </c>
      <c r="G20" s="114">
        <v>2244</v>
      </c>
      <c r="H20" s="114">
        <v>2247</v>
      </c>
      <c r="I20" s="114">
        <v>2255</v>
      </c>
      <c r="J20" s="140">
        <v>2200</v>
      </c>
      <c r="K20" s="114">
        <v>-29</v>
      </c>
      <c r="L20" s="116">
        <v>-1.3181818181818181</v>
      </c>
    </row>
    <row r="21" spans="1:12" s="110" customFormat="1" ht="15" customHeight="1" x14ac:dyDescent="0.2">
      <c r="A21" s="120"/>
      <c r="B21" s="119"/>
      <c r="C21" s="258" t="s">
        <v>106</v>
      </c>
      <c r="E21" s="113">
        <v>31.96683555964993</v>
      </c>
      <c r="F21" s="115">
        <v>694</v>
      </c>
      <c r="G21" s="114">
        <v>712</v>
      </c>
      <c r="H21" s="114">
        <v>711</v>
      </c>
      <c r="I21" s="114">
        <v>713</v>
      </c>
      <c r="J21" s="140">
        <v>692</v>
      </c>
      <c r="K21" s="114">
        <v>2</v>
      </c>
      <c r="L21" s="116">
        <v>0.28901734104046245</v>
      </c>
    </row>
    <row r="22" spans="1:12" s="110" customFormat="1" ht="15" customHeight="1" x14ac:dyDescent="0.2">
      <c r="A22" s="120"/>
      <c r="B22" s="119"/>
      <c r="C22" s="258" t="s">
        <v>107</v>
      </c>
      <c r="E22" s="113">
        <v>68.033164440350063</v>
      </c>
      <c r="F22" s="115">
        <v>1477</v>
      </c>
      <c r="G22" s="114">
        <v>1532</v>
      </c>
      <c r="H22" s="114">
        <v>1536</v>
      </c>
      <c r="I22" s="114">
        <v>1542</v>
      </c>
      <c r="J22" s="140">
        <v>1508</v>
      </c>
      <c r="K22" s="114">
        <v>-31</v>
      </c>
      <c r="L22" s="116">
        <v>-2.0557029177718831</v>
      </c>
    </row>
    <row r="23" spans="1:12" s="110" customFormat="1" ht="15" customHeight="1" x14ac:dyDescent="0.2">
      <c r="A23" s="120"/>
      <c r="B23" s="121" t="s">
        <v>111</v>
      </c>
      <c r="C23" s="258"/>
      <c r="E23" s="113">
        <v>17.005200667255423</v>
      </c>
      <c r="F23" s="115">
        <v>1733</v>
      </c>
      <c r="G23" s="114">
        <v>1754</v>
      </c>
      <c r="H23" s="114">
        <v>1757</v>
      </c>
      <c r="I23" s="114">
        <v>1734</v>
      </c>
      <c r="J23" s="140">
        <v>1673</v>
      </c>
      <c r="K23" s="114">
        <v>60</v>
      </c>
      <c r="L23" s="116">
        <v>3.5863717872086074</v>
      </c>
    </row>
    <row r="24" spans="1:12" s="110" customFormat="1" ht="15" customHeight="1" x14ac:dyDescent="0.2">
      <c r="A24" s="120"/>
      <c r="B24" s="119"/>
      <c r="C24" s="258" t="s">
        <v>106</v>
      </c>
      <c r="E24" s="113">
        <v>52.394691286785921</v>
      </c>
      <c r="F24" s="115">
        <v>908</v>
      </c>
      <c r="G24" s="114">
        <v>918</v>
      </c>
      <c r="H24" s="114">
        <v>919</v>
      </c>
      <c r="I24" s="114">
        <v>916</v>
      </c>
      <c r="J24" s="140">
        <v>877</v>
      </c>
      <c r="K24" s="114">
        <v>31</v>
      </c>
      <c r="L24" s="116">
        <v>3.5347776510832385</v>
      </c>
    </row>
    <row r="25" spans="1:12" s="110" customFormat="1" ht="15" customHeight="1" x14ac:dyDescent="0.2">
      <c r="A25" s="120"/>
      <c r="B25" s="119"/>
      <c r="C25" s="258" t="s">
        <v>107</v>
      </c>
      <c r="E25" s="113">
        <v>47.605308713214079</v>
      </c>
      <c r="F25" s="115">
        <v>825</v>
      </c>
      <c r="G25" s="114">
        <v>836</v>
      </c>
      <c r="H25" s="114">
        <v>838</v>
      </c>
      <c r="I25" s="114">
        <v>818</v>
      </c>
      <c r="J25" s="140">
        <v>796</v>
      </c>
      <c r="K25" s="114">
        <v>29</v>
      </c>
      <c r="L25" s="116">
        <v>3.6432160804020102</v>
      </c>
    </row>
    <row r="26" spans="1:12" s="110" customFormat="1" ht="15" customHeight="1" x14ac:dyDescent="0.2">
      <c r="A26" s="120"/>
      <c r="C26" s="121" t="s">
        <v>187</v>
      </c>
      <c r="D26" s="110" t="s">
        <v>188</v>
      </c>
      <c r="E26" s="113">
        <v>1.6583259738985379</v>
      </c>
      <c r="F26" s="115">
        <v>169</v>
      </c>
      <c r="G26" s="114">
        <v>158</v>
      </c>
      <c r="H26" s="114">
        <v>170</v>
      </c>
      <c r="I26" s="114">
        <v>154</v>
      </c>
      <c r="J26" s="140">
        <v>166</v>
      </c>
      <c r="K26" s="114">
        <v>3</v>
      </c>
      <c r="L26" s="116">
        <v>1.8072289156626506</v>
      </c>
    </row>
    <row r="27" spans="1:12" s="110" customFormat="1" ht="15" customHeight="1" x14ac:dyDescent="0.2">
      <c r="A27" s="120"/>
      <c r="B27" s="119"/>
      <c r="D27" s="259" t="s">
        <v>106</v>
      </c>
      <c r="E27" s="113">
        <v>52.071005917159766</v>
      </c>
      <c r="F27" s="115">
        <v>88</v>
      </c>
      <c r="G27" s="114">
        <v>83</v>
      </c>
      <c r="H27" s="114">
        <v>82</v>
      </c>
      <c r="I27" s="114">
        <v>73</v>
      </c>
      <c r="J27" s="140">
        <v>76</v>
      </c>
      <c r="K27" s="114">
        <v>12</v>
      </c>
      <c r="L27" s="116">
        <v>15.789473684210526</v>
      </c>
    </row>
    <row r="28" spans="1:12" s="110" customFormat="1" ht="15" customHeight="1" x14ac:dyDescent="0.2">
      <c r="A28" s="120"/>
      <c r="B28" s="119"/>
      <c r="D28" s="259" t="s">
        <v>107</v>
      </c>
      <c r="E28" s="113">
        <v>47.928994082840234</v>
      </c>
      <c r="F28" s="115">
        <v>81</v>
      </c>
      <c r="G28" s="114">
        <v>75</v>
      </c>
      <c r="H28" s="114">
        <v>88</v>
      </c>
      <c r="I28" s="114">
        <v>81</v>
      </c>
      <c r="J28" s="140">
        <v>90</v>
      </c>
      <c r="K28" s="114">
        <v>-9</v>
      </c>
      <c r="L28" s="116">
        <v>-10</v>
      </c>
    </row>
    <row r="29" spans="1:12" s="110" customFormat="1" ht="24" customHeight="1" x14ac:dyDescent="0.2">
      <c r="A29" s="604" t="s">
        <v>189</v>
      </c>
      <c r="B29" s="605"/>
      <c r="C29" s="605"/>
      <c r="D29" s="606"/>
      <c r="E29" s="113">
        <v>94.544205671671079</v>
      </c>
      <c r="F29" s="115">
        <v>9635</v>
      </c>
      <c r="G29" s="114">
        <v>9950</v>
      </c>
      <c r="H29" s="114">
        <v>9960</v>
      </c>
      <c r="I29" s="114">
        <v>9980</v>
      </c>
      <c r="J29" s="140">
        <v>9805</v>
      </c>
      <c r="K29" s="114">
        <v>-170</v>
      </c>
      <c r="L29" s="116">
        <v>-1.7338092809790924</v>
      </c>
    </row>
    <row r="30" spans="1:12" s="110" customFormat="1" ht="15" customHeight="1" x14ac:dyDescent="0.2">
      <c r="A30" s="120"/>
      <c r="B30" s="119"/>
      <c r="C30" s="258" t="s">
        <v>106</v>
      </c>
      <c r="E30" s="113">
        <v>39.366891541255839</v>
      </c>
      <c r="F30" s="115">
        <v>3793</v>
      </c>
      <c r="G30" s="114">
        <v>3891</v>
      </c>
      <c r="H30" s="114">
        <v>3880</v>
      </c>
      <c r="I30" s="114">
        <v>3855</v>
      </c>
      <c r="J30" s="140">
        <v>3776</v>
      </c>
      <c r="K30" s="114">
        <v>17</v>
      </c>
      <c r="L30" s="116">
        <v>0.45021186440677968</v>
      </c>
    </row>
    <row r="31" spans="1:12" s="110" customFormat="1" ht="15" customHeight="1" x14ac:dyDescent="0.2">
      <c r="A31" s="120"/>
      <c r="B31" s="119"/>
      <c r="C31" s="258" t="s">
        <v>107</v>
      </c>
      <c r="E31" s="113">
        <v>60.633108458744161</v>
      </c>
      <c r="F31" s="115">
        <v>5842</v>
      </c>
      <c r="G31" s="114">
        <v>6059</v>
      </c>
      <c r="H31" s="114">
        <v>6080</v>
      </c>
      <c r="I31" s="114">
        <v>6125</v>
      </c>
      <c r="J31" s="140">
        <v>6029</v>
      </c>
      <c r="K31" s="114">
        <v>-187</v>
      </c>
      <c r="L31" s="116">
        <v>-3.1016752363576048</v>
      </c>
    </row>
    <row r="32" spans="1:12" s="110" customFormat="1" ht="15" customHeight="1" x14ac:dyDescent="0.2">
      <c r="A32" s="120"/>
      <c r="B32" s="119" t="s">
        <v>117</v>
      </c>
      <c r="C32" s="258"/>
      <c r="E32" s="113">
        <v>5.3674811107840252</v>
      </c>
      <c r="F32" s="114">
        <v>547</v>
      </c>
      <c r="G32" s="114">
        <v>576</v>
      </c>
      <c r="H32" s="114">
        <v>541</v>
      </c>
      <c r="I32" s="114">
        <v>542</v>
      </c>
      <c r="J32" s="140">
        <v>490</v>
      </c>
      <c r="K32" s="114">
        <v>57</v>
      </c>
      <c r="L32" s="116">
        <v>11.63265306122449</v>
      </c>
    </row>
    <row r="33" spans="1:12" s="110" customFormat="1" ht="15" customHeight="1" x14ac:dyDescent="0.2">
      <c r="A33" s="120"/>
      <c r="B33" s="119"/>
      <c r="C33" s="258" t="s">
        <v>106</v>
      </c>
      <c r="E33" s="113">
        <v>41.681901279707496</v>
      </c>
      <c r="F33" s="114">
        <v>228</v>
      </c>
      <c r="G33" s="114">
        <v>238</v>
      </c>
      <c r="H33" s="114">
        <v>227</v>
      </c>
      <c r="I33" s="114">
        <v>224</v>
      </c>
      <c r="J33" s="140">
        <v>191</v>
      </c>
      <c r="K33" s="114">
        <v>37</v>
      </c>
      <c r="L33" s="116">
        <v>19.3717277486911</v>
      </c>
    </row>
    <row r="34" spans="1:12" s="110" customFormat="1" ht="15" customHeight="1" x14ac:dyDescent="0.2">
      <c r="A34" s="120"/>
      <c r="B34" s="119"/>
      <c r="C34" s="258" t="s">
        <v>107</v>
      </c>
      <c r="E34" s="113">
        <v>58.318098720292504</v>
      </c>
      <c r="F34" s="114">
        <v>319</v>
      </c>
      <c r="G34" s="114">
        <v>338</v>
      </c>
      <c r="H34" s="114">
        <v>314</v>
      </c>
      <c r="I34" s="114">
        <v>318</v>
      </c>
      <c r="J34" s="140">
        <v>299</v>
      </c>
      <c r="K34" s="114">
        <v>20</v>
      </c>
      <c r="L34" s="116">
        <v>6.6889632107023411</v>
      </c>
    </row>
    <row r="35" spans="1:12" s="110" customFormat="1" ht="24" customHeight="1" x14ac:dyDescent="0.2">
      <c r="A35" s="604" t="s">
        <v>192</v>
      </c>
      <c r="B35" s="605"/>
      <c r="C35" s="605"/>
      <c r="D35" s="606"/>
      <c r="E35" s="113">
        <v>15.101560200176626</v>
      </c>
      <c r="F35" s="114">
        <v>1539</v>
      </c>
      <c r="G35" s="114">
        <v>1599</v>
      </c>
      <c r="H35" s="114">
        <v>1608</v>
      </c>
      <c r="I35" s="114">
        <v>1654</v>
      </c>
      <c r="J35" s="114">
        <v>1513</v>
      </c>
      <c r="K35" s="318">
        <v>26</v>
      </c>
      <c r="L35" s="319">
        <v>1.7184401850627891</v>
      </c>
    </row>
    <row r="36" spans="1:12" s="110" customFormat="1" ht="15" customHeight="1" x14ac:dyDescent="0.2">
      <c r="A36" s="120"/>
      <c r="B36" s="119"/>
      <c r="C36" s="258" t="s">
        <v>106</v>
      </c>
      <c r="E36" s="113">
        <v>37.946718648473038</v>
      </c>
      <c r="F36" s="114">
        <v>584</v>
      </c>
      <c r="G36" s="114">
        <v>591</v>
      </c>
      <c r="H36" s="114">
        <v>606</v>
      </c>
      <c r="I36" s="114">
        <v>627</v>
      </c>
      <c r="J36" s="114">
        <v>547</v>
      </c>
      <c r="K36" s="318">
        <v>37</v>
      </c>
      <c r="L36" s="116">
        <v>6.7641681901279709</v>
      </c>
    </row>
    <row r="37" spans="1:12" s="110" customFormat="1" ht="15" customHeight="1" x14ac:dyDescent="0.2">
      <c r="A37" s="120"/>
      <c r="B37" s="119"/>
      <c r="C37" s="258" t="s">
        <v>107</v>
      </c>
      <c r="E37" s="113">
        <v>62.053281351526962</v>
      </c>
      <c r="F37" s="114">
        <v>955</v>
      </c>
      <c r="G37" s="114">
        <v>1008</v>
      </c>
      <c r="H37" s="114">
        <v>1002</v>
      </c>
      <c r="I37" s="114">
        <v>1027</v>
      </c>
      <c r="J37" s="140">
        <v>966</v>
      </c>
      <c r="K37" s="114">
        <v>-11</v>
      </c>
      <c r="L37" s="116">
        <v>-1.1387163561076605</v>
      </c>
    </row>
    <row r="38" spans="1:12" s="110" customFormat="1" ht="15" customHeight="1" x14ac:dyDescent="0.2">
      <c r="A38" s="120"/>
      <c r="B38" s="119" t="s">
        <v>328</v>
      </c>
      <c r="C38" s="258"/>
      <c r="E38" s="113">
        <v>62.388381905602984</v>
      </c>
      <c r="F38" s="114">
        <v>6358</v>
      </c>
      <c r="G38" s="114">
        <v>6508</v>
      </c>
      <c r="H38" s="114">
        <v>6532</v>
      </c>
      <c r="I38" s="114">
        <v>6531</v>
      </c>
      <c r="J38" s="140">
        <v>6449</v>
      </c>
      <c r="K38" s="114">
        <v>-91</v>
      </c>
      <c r="L38" s="116">
        <v>-1.4110714839510001</v>
      </c>
    </row>
    <row r="39" spans="1:12" s="110" customFormat="1" ht="15" customHeight="1" x14ac:dyDescent="0.2">
      <c r="A39" s="120"/>
      <c r="B39" s="119"/>
      <c r="C39" s="258" t="s">
        <v>106</v>
      </c>
      <c r="E39" s="113">
        <v>39.131802453601765</v>
      </c>
      <c r="F39" s="115">
        <v>2488</v>
      </c>
      <c r="G39" s="114">
        <v>2543</v>
      </c>
      <c r="H39" s="114">
        <v>2540</v>
      </c>
      <c r="I39" s="114">
        <v>2520</v>
      </c>
      <c r="J39" s="140">
        <v>2495</v>
      </c>
      <c r="K39" s="114">
        <v>-7</v>
      </c>
      <c r="L39" s="116">
        <v>-0.28056112224448898</v>
      </c>
    </row>
    <row r="40" spans="1:12" s="110" customFormat="1" ht="15" customHeight="1" x14ac:dyDescent="0.2">
      <c r="A40" s="120"/>
      <c r="B40" s="119"/>
      <c r="C40" s="258" t="s">
        <v>107</v>
      </c>
      <c r="E40" s="113">
        <v>60.868197546398235</v>
      </c>
      <c r="F40" s="115">
        <v>3870</v>
      </c>
      <c r="G40" s="114">
        <v>3965</v>
      </c>
      <c r="H40" s="114">
        <v>3992</v>
      </c>
      <c r="I40" s="114">
        <v>4011</v>
      </c>
      <c r="J40" s="140">
        <v>3954</v>
      </c>
      <c r="K40" s="114">
        <v>-84</v>
      </c>
      <c r="L40" s="116">
        <v>-2.1244309559939301</v>
      </c>
    </row>
    <row r="41" spans="1:12" s="110" customFormat="1" ht="15" customHeight="1" x14ac:dyDescent="0.2">
      <c r="A41" s="120"/>
      <c r="B41" s="320" t="s">
        <v>516</v>
      </c>
      <c r="C41" s="258"/>
      <c r="E41" s="113">
        <v>5.750171720145226</v>
      </c>
      <c r="F41" s="115">
        <v>586</v>
      </c>
      <c r="G41" s="114">
        <v>576</v>
      </c>
      <c r="H41" s="114">
        <v>548</v>
      </c>
      <c r="I41" s="114">
        <v>551</v>
      </c>
      <c r="J41" s="140">
        <v>538</v>
      </c>
      <c r="K41" s="114">
        <v>48</v>
      </c>
      <c r="L41" s="116">
        <v>8.921933085501859</v>
      </c>
    </row>
    <row r="42" spans="1:12" s="110" customFormat="1" ht="15" customHeight="1" x14ac:dyDescent="0.2">
      <c r="A42" s="120"/>
      <c r="B42" s="119"/>
      <c r="C42" s="268" t="s">
        <v>106</v>
      </c>
      <c r="D42" s="182"/>
      <c r="E42" s="113">
        <v>45.221843003412971</v>
      </c>
      <c r="F42" s="115">
        <v>265</v>
      </c>
      <c r="G42" s="114">
        <v>253</v>
      </c>
      <c r="H42" s="114">
        <v>249</v>
      </c>
      <c r="I42" s="114">
        <v>239</v>
      </c>
      <c r="J42" s="140">
        <v>231</v>
      </c>
      <c r="K42" s="114">
        <v>34</v>
      </c>
      <c r="L42" s="116">
        <v>14.718614718614718</v>
      </c>
    </row>
    <row r="43" spans="1:12" s="110" customFormat="1" ht="15" customHeight="1" x14ac:dyDescent="0.2">
      <c r="A43" s="120"/>
      <c r="B43" s="119"/>
      <c r="C43" s="268" t="s">
        <v>107</v>
      </c>
      <c r="D43" s="182"/>
      <c r="E43" s="113">
        <v>54.778156996587029</v>
      </c>
      <c r="F43" s="115">
        <v>321</v>
      </c>
      <c r="G43" s="114">
        <v>323</v>
      </c>
      <c r="H43" s="114">
        <v>299</v>
      </c>
      <c r="I43" s="114">
        <v>312</v>
      </c>
      <c r="J43" s="140">
        <v>307</v>
      </c>
      <c r="K43" s="114">
        <v>14</v>
      </c>
      <c r="L43" s="116">
        <v>4.5602605863192185</v>
      </c>
    </row>
    <row r="44" spans="1:12" s="110" customFormat="1" ht="15" customHeight="1" x14ac:dyDescent="0.2">
      <c r="A44" s="120"/>
      <c r="B44" s="119" t="s">
        <v>205</v>
      </c>
      <c r="C44" s="268"/>
      <c r="D44" s="182"/>
      <c r="E44" s="113">
        <v>16.759886174075163</v>
      </c>
      <c r="F44" s="115">
        <v>1708</v>
      </c>
      <c r="G44" s="114">
        <v>1848</v>
      </c>
      <c r="H44" s="114">
        <v>1818</v>
      </c>
      <c r="I44" s="114">
        <v>1789</v>
      </c>
      <c r="J44" s="140">
        <v>1798</v>
      </c>
      <c r="K44" s="114">
        <v>-90</v>
      </c>
      <c r="L44" s="116">
        <v>-5.0055617352614012</v>
      </c>
    </row>
    <row r="45" spans="1:12" s="110" customFormat="1" ht="15" customHeight="1" x14ac:dyDescent="0.2">
      <c r="A45" s="120"/>
      <c r="B45" s="119"/>
      <c r="C45" s="268" t="s">
        <v>106</v>
      </c>
      <c r="D45" s="182"/>
      <c r="E45" s="113">
        <v>40.222482435597186</v>
      </c>
      <c r="F45" s="115">
        <v>687</v>
      </c>
      <c r="G45" s="114">
        <v>744</v>
      </c>
      <c r="H45" s="114">
        <v>713</v>
      </c>
      <c r="I45" s="114">
        <v>693</v>
      </c>
      <c r="J45" s="140">
        <v>694</v>
      </c>
      <c r="K45" s="114">
        <v>-7</v>
      </c>
      <c r="L45" s="116">
        <v>-1.0086455331412103</v>
      </c>
    </row>
    <row r="46" spans="1:12" s="110" customFormat="1" ht="15" customHeight="1" x14ac:dyDescent="0.2">
      <c r="A46" s="123"/>
      <c r="B46" s="124"/>
      <c r="C46" s="260" t="s">
        <v>107</v>
      </c>
      <c r="D46" s="261"/>
      <c r="E46" s="125">
        <v>59.777517564402814</v>
      </c>
      <c r="F46" s="143">
        <v>1021</v>
      </c>
      <c r="G46" s="144">
        <v>1104</v>
      </c>
      <c r="H46" s="144">
        <v>1105</v>
      </c>
      <c r="I46" s="144">
        <v>1096</v>
      </c>
      <c r="J46" s="145">
        <v>1104</v>
      </c>
      <c r="K46" s="144">
        <v>-83</v>
      </c>
      <c r="L46" s="146">
        <v>-7.5181159420289854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10191</v>
      </c>
      <c r="E11" s="114">
        <v>10531</v>
      </c>
      <c r="F11" s="114">
        <v>10506</v>
      </c>
      <c r="G11" s="114">
        <v>10525</v>
      </c>
      <c r="H11" s="140">
        <v>10298</v>
      </c>
      <c r="I11" s="115">
        <v>-107</v>
      </c>
      <c r="J11" s="116">
        <v>-1.0390367061565353</v>
      </c>
    </row>
    <row r="12" spans="1:15" s="110" customFormat="1" ht="24.95" customHeight="1" x14ac:dyDescent="0.2">
      <c r="A12" s="193" t="s">
        <v>132</v>
      </c>
      <c r="B12" s="194" t="s">
        <v>133</v>
      </c>
      <c r="C12" s="113">
        <v>1.6583259738985379</v>
      </c>
      <c r="D12" s="115">
        <v>169</v>
      </c>
      <c r="E12" s="114">
        <v>163</v>
      </c>
      <c r="F12" s="114">
        <v>169</v>
      </c>
      <c r="G12" s="114">
        <v>164</v>
      </c>
      <c r="H12" s="140">
        <v>161</v>
      </c>
      <c r="I12" s="115">
        <v>8</v>
      </c>
      <c r="J12" s="116">
        <v>4.9689440993788816</v>
      </c>
    </row>
    <row r="13" spans="1:15" s="110" customFormat="1" ht="24.95" customHeight="1" x14ac:dyDescent="0.2">
      <c r="A13" s="193" t="s">
        <v>134</v>
      </c>
      <c r="B13" s="199" t="s">
        <v>214</v>
      </c>
      <c r="C13" s="113">
        <v>0.45137866745167304</v>
      </c>
      <c r="D13" s="115">
        <v>46</v>
      </c>
      <c r="E13" s="114">
        <v>44</v>
      </c>
      <c r="F13" s="114">
        <v>43</v>
      </c>
      <c r="G13" s="114">
        <v>47</v>
      </c>
      <c r="H13" s="140">
        <v>48</v>
      </c>
      <c r="I13" s="115">
        <v>-2</v>
      </c>
      <c r="J13" s="116">
        <v>-4.166666666666667</v>
      </c>
    </row>
    <row r="14" spans="1:15" s="287" customFormat="1" ht="24.95" customHeight="1" x14ac:dyDescent="0.2">
      <c r="A14" s="193" t="s">
        <v>215</v>
      </c>
      <c r="B14" s="199" t="s">
        <v>137</v>
      </c>
      <c r="C14" s="113">
        <v>6.8688058090471982</v>
      </c>
      <c r="D14" s="115">
        <v>700</v>
      </c>
      <c r="E14" s="114">
        <v>713</v>
      </c>
      <c r="F14" s="114">
        <v>698</v>
      </c>
      <c r="G14" s="114">
        <v>718</v>
      </c>
      <c r="H14" s="140">
        <v>728</v>
      </c>
      <c r="I14" s="115">
        <v>-28</v>
      </c>
      <c r="J14" s="116">
        <v>-3.8461538461538463</v>
      </c>
      <c r="K14" s="110"/>
      <c r="L14" s="110"/>
      <c r="M14" s="110"/>
      <c r="N14" s="110"/>
      <c r="O14" s="110"/>
    </row>
    <row r="15" spans="1:15" s="110" customFormat="1" ht="24.95" customHeight="1" x14ac:dyDescent="0.2">
      <c r="A15" s="193" t="s">
        <v>216</v>
      </c>
      <c r="B15" s="199" t="s">
        <v>217</v>
      </c>
      <c r="C15" s="113">
        <v>2.5708958885290945</v>
      </c>
      <c r="D15" s="115">
        <v>262</v>
      </c>
      <c r="E15" s="114">
        <v>274</v>
      </c>
      <c r="F15" s="114">
        <v>264</v>
      </c>
      <c r="G15" s="114">
        <v>270</v>
      </c>
      <c r="H15" s="140">
        <v>282</v>
      </c>
      <c r="I15" s="115">
        <v>-20</v>
      </c>
      <c r="J15" s="116">
        <v>-7.0921985815602833</v>
      </c>
    </row>
    <row r="16" spans="1:15" s="287" customFormat="1" ht="24.95" customHeight="1" x14ac:dyDescent="0.2">
      <c r="A16" s="193" t="s">
        <v>218</v>
      </c>
      <c r="B16" s="199" t="s">
        <v>141</v>
      </c>
      <c r="C16" s="113">
        <v>2.6101462074379356</v>
      </c>
      <c r="D16" s="115">
        <v>266</v>
      </c>
      <c r="E16" s="114">
        <v>268</v>
      </c>
      <c r="F16" s="114">
        <v>268</v>
      </c>
      <c r="G16" s="114">
        <v>280</v>
      </c>
      <c r="H16" s="140">
        <v>270</v>
      </c>
      <c r="I16" s="115">
        <v>-4</v>
      </c>
      <c r="J16" s="116">
        <v>-1.4814814814814814</v>
      </c>
      <c r="K16" s="110"/>
      <c r="L16" s="110"/>
      <c r="M16" s="110"/>
      <c r="N16" s="110"/>
      <c r="O16" s="110"/>
    </row>
    <row r="17" spans="1:15" s="110" customFormat="1" ht="24.95" customHeight="1" x14ac:dyDescent="0.2">
      <c r="A17" s="193" t="s">
        <v>142</v>
      </c>
      <c r="B17" s="199" t="s">
        <v>220</v>
      </c>
      <c r="C17" s="113">
        <v>1.6877637130801688</v>
      </c>
      <c r="D17" s="115">
        <v>172</v>
      </c>
      <c r="E17" s="114">
        <v>171</v>
      </c>
      <c r="F17" s="114">
        <v>166</v>
      </c>
      <c r="G17" s="114">
        <v>168</v>
      </c>
      <c r="H17" s="140">
        <v>176</v>
      </c>
      <c r="I17" s="115">
        <v>-4</v>
      </c>
      <c r="J17" s="116">
        <v>-2.2727272727272729</v>
      </c>
    </row>
    <row r="18" spans="1:15" s="287" customFormat="1" ht="24.95" customHeight="1" x14ac:dyDescent="0.2">
      <c r="A18" s="201" t="s">
        <v>144</v>
      </c>
      <c r="B18" s="202" t="s">
        <v>145</v>
      </c>
      <c r="C18" s="113">
        <v>6.7608674320478857</v>
      </c>
      <c r="D18" s="115">
        <v>689</v>
      </c>
      <c r="E18" s="114">
        <v>702</v>
      </c>
      <c r="F18" s="114">
        <v>706</v>
      </c>
      <c r="G18" s="114">
        <v>684</v>
      </c>
      <c r="H18" s="140">
        <v>664</v>
      </c>
      <c r="I18" s="115">
        <v>25</v>
      </c>
      <c r="J18" s="116">
        <v>3.7650602409638556</v>
      </c>
      <c r="K18" s="110"/>
      <c r="L18" s="110"/>
      <c r="M18" s="110"/>
      <c r="N18" s="110"/>
      <c r="O18" s="110"/>
    </row>
    <row r="19" spans="1:15" s="110" customFormat="1" ht="24.95" customHeight="1" x14ac:dyDescent="0.2">
      <c r="A19" s="193" t="s">
        <v>146</v>
      </c>
      <c r="B19" s="199" t="s">
        <v>147</v>
      </c>
      <c r="C19" s="113">
        <v>13.050731037189678</v>
      </c>
      <c r="D19" s="115">
        <v>1330</v>
      </c>
      <c r="E19" s="114">
        <v>1351</v>
      </c>
      <c r="F19" s="114">
        <v>1329</v>
      </c>
      <c r="G19" s="114">
        <v>1365</v>
      </c>
      <c r="H19" s="140">
        <v>1349</v>
      </c>
      <c r="I19" s="115">
        <v>-19</v>
      </c>
      <c r="J19" s="116">
        <v>-1.408450704225352</v>
      </c>
    </row>
    <row r="20" spans="1:15" s="287" customFormat="1" ht="24.95" customHeight="1" x14ac:dyDescent="0.2">
      <c r="A20" s="193" t="s">
        <v>148</v>
      </c>
      <c r="B20" s="199" t="s">
        <v>149</v>
      </c>
      <c r="C20" s="113">
        <v>3.6306544990678051</v>
      </c>
      <c r="D20" s="115">
        <v>370</v>
      </c>
      <c r="E20" s="114">
        <v>372</v>
      </c>
      <c r="F20" s="114">
        <v>396</v>
      </c>
      <c r="G20" s="114">
        <v>400</v>
      </c>
      <c r="H20" s="140">
        <v>401</v>
      </c>
      <c r="I20" s="115">
        <v>-31</v>
      </c>
      <c r="J20" s="116">
        <v>-7.7306733167082298</v>
      </c>
      <c r="K20" s="110"/>
      <c r="L20" s="110"/>
      <c r="M20" s="110"/>
      <c r="N20" s="110"/>
      <c r="O20" s="110"/>
    </row>
    <row r="21" spans="1:15" s="110" customFormat="1" ht="24.95" customHeight="1" x14ac:dyDescent="0.2">
      <c r="A21" s="201" t="s">
        <v>150</v>
      </c>
      <c r="B21" s="202" t="s">
        <v>151</v>
      </c>
      <c r="C21" s="113">
        <v>14.022176430183496</v>
      </c>
      <c r="D21" s="115">
        <v>1429</v>
      </c>
      <c r="E21" s="114">
        <v>1564</v>
      </c>
      <c r="F21" s="114">
        <v>1589</v>
      </c>
      <c r="G21" s="114">
        <v>1590</v>
      </c>
      <c r="H21" s="140">
        <v>1490</v>
      </c>
      <c r="I21" s="115">
        <v>-61</v>
      </c>
      <c r="J21" s="116">
        <v>-4.0939597315436238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1.6681385536257483</v>
      </c>
      <c r="D23" s="115">
        <v>170</v>
      </c>
      <c r="E23" s="114">
        <v>172</v>
      </c>
      <c r="F23" s="114">
        <v>173</v>
      </c>
      <c r="G23" s="114">
        <v>170</v>
      </c>
      <c r="H23" s="140">
        <v>165</v>
      </c>
      <c r="I23" s="115">
        <v>5</v>
      </c>
      <c r="J23" s="116">
        <v>3.0303030303030303</v>
      </c>
    </row>
    <row r="24" spans="1:15" s="110" customFormat="1" ht="24.95" customHeight="1" x14ac:dyDescent="0.2">
      <c r="A24" s="193" t="s">
        <v>156</v>
      </c>
      <c r="B24" s="199" t="s">
        <v>221</v>
      </c>
      <c r="C24" s="113">
        <v>10.244333235207536</v>
      </c>
      <c r="D24" s="115">
        <v>1044</v>
      </c>
      <c r="E24" s="114">
        <v>1077</v>
      </c>
      <c r="F24" s="114">
        <v>1046</v>
      </c>
      <c r="G24" s="114">
        <v>1040</v>
      </c>
      <c r="H24" s="140">
        <v>1020</v>
      </c>
      <c r="I24" s="115">
        <v>24</v>
      </c>
      <c r="J24" s="116">
        <v>2.3529411764705883</v>
      </c>
    </row>
    <row r="25" spans="1:15" s="110" customFormat="1" ht="24.95" customHeight="1" x14ac:dyDescent="0.2">
      <c r="A25" s="193" t="s">
        <v>222</v>
      </c>
      <c r="B25" s="204" t="s">
        <v>159</v>
      </c>
      <c r="C25" s="113">
        <v>12.246099499558435</v>
      </c>
      <c r="D25" s="115">
        <v>1248</v>
      </c>
      <c r="E25" s="114">
        <v>1280</v>
      </c>
      <c r="F25" s="114">
        <v>1250</v>
      </c>
      <c r="G25" s="114">
        <v>1217</v>
      </c>
      <c r="H25" s="140">
        <v>1178</v>
      </c>
      <c r="I25" s="115">
        <v>70</v>
      </c>
      <c r="J25" s="116">
        <v>5.9422750424448214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2.9535864978902953</v>
      </c>
      <c r="D27" s="115">
        <v>301</v>
      </c>
      <c r="E27" s="114">
        <v>320</v>
      </c>
      <c r="F27" s="114">
        <v>333</v>
      </c>
      <c r="G27" s="114">
        <v>348</v>
      </c>
      <c r="H27" s="140">
        <v>324</v>
      </c>
      <c r="I27" s="115">
        <v>-23</v>
      </c>
      <c r="J27" s="116">
        <v>-7.0987654320987659</v>
      </c>
    </row>
    <row r="28" spans="1:15" s="110" customFormat="1" ht="24.95" customHeight="1" x14ac:dyDescent="0.2">
      <c r="A28" s="193" t="s">
        <v>163</v>
      </c>
      <c r="B28" s="199" t="s">
        <v>164</v>
      </c>
      <c r="C28" s="113">
        <v>1.9527033657148465</v>
      </c>
      <c r="D28" s="115">
        <v>199</v>
      </c>
      <c r="E28" s="114">
        <v>227</v>
      </c>
      <c r="F28" s="114">
        <v>224</v>
      </c>
      <c r="G28" s="114">
        <v>223</v>
      </c>
      <c r="H28" s="140">
        <v>224</v>
      </c>
      <c r="I28" s="115">
        <v>-25</v>
      </c>
      <c r="J28" s="116">
        <v>-11.160714285714286</v>
      </c>
    </row>
    <row r="29" spans="1:15" s="110" customFormat="1" ht="24.95" customHeight="1" x14ac:dyDescent="0.2">
      <c r="A29" s="193">
        <v>86</v>
      </c>
      <c r="B29" s="199" t="s">
        <v>165</v>
      </c>
      <c r="C29" s="113">
        <v>8.7430085369443624</v>
      </c>
      <c r="D29" s="115">
        <v>891</v>
      </c>
      <c r="E29" s="114">
        <v>921</v>
      </c>
      <c r="F29" s="114">
        <v>938</v>
      </c>
      <c r="G29" s="114">
        <v>948</v>
      </c>
      <c r="H29" s="140">
        <v>943</v>
      </c>
      <c r="I29" s="115">
        <v>-52</v>
      </c>
      <c r="J29" s="116">
        <v>-5.5143160127253443</v>
      </c>
    </row>
    <row r="30" spans="1:15" s="110" customFormat="1" ht="24.95" customHeight="1" x14ac:dyDescent="0.2">
      <c r="A30" s="193">
        <v>87.88</v>
      </c>
      <c r="B30" s="204" t="s">
        <v>166</v>
      </c>
      <c r="C30" s="113">
        <v>4.7198508487881465</v>
      </c>
      <c r="D30" s="115">
        <v>481</v>
      </c>
      <c r="E30" s="114">
        <v>475</v>
      </c>
      <c r="F30" s="114">
        <v>466</v>
      </c>
      <c r="G30" s="114">
        <v>468</v>
      </c>
      <c r="H30" s="140">
        <v>470</v>
      </c>
      <c r="I30" s="115">
        <v>11</v>
      </c>
      <c r="J30" s="116">
        <v>2.3404255319148937</v>
      </c>
    </row>
    <row r="31" spans="1:15" s="110" customFormat="1" ht="24.95" customHeight="1" x14ac:dyDescent="0.2">
      <c r="A31" s="193" t="s">
        <v>167</v>
      </c>
      <c r="B31" s="199" t="s">
        <v>168</v>
      </c>
      <c r="C31" s="113">
        <v>10.440584829751742</v>
      </c>
      <c r="D31" s="115">
        <v>1064</v>
      </c>
      <c r="E31" s="114">
        <v>1091</v>
      </c>
      <c r="F31" s="114">
        <v>1090</v>
      </c>
      <c r="G31" s="114">
        <v>1084</v>
      </c>
      <c r="H31" s="140">
        <v>1075</v>
      </c>
      <c r="I31" s="115">
        <v>-11</v>
      </c>
      <c r="J31" s="116">
        <v>-1.0232558139534884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1.6583259738985379</v>
      </c>
      <c r="D34" s="115">
        <v>169</v>
      </c>
      <c r="E34" s="114">
        <v>163</v>
      </c>
      <c r="F34" s="114">
        <v>169</v>
      </c>
      <c r="G34" s="114">
        <v>164</v>
      </c>
      <c r="H34" s="140">
        <v>161</v>
      </c>
      <c r="I34" s="115">
        <v>8</v>
      </c>
      <c r="J34" s="116">
        <v>4.9689440993788816</v>
      </c>
    </row>
    <row r="35" spans="1:10" s="110" customFormat="1" ht="24.95" customHeight="1" x14ac:dyDescent="0.2">
      <c r="A35" s="292" t="s">
        <v>171</v>
      </c>
      <c r="B35" s="293" t="s">
        <v>172</v>
      </c>
      <c r="C35" s="113">
        <v>14.081051908546756</v>
      </c>
      <c r="D35" s="115">
        <v>1435</v>
      </c>
      <c r="E35" s="114">
        <v>1459</v>
      </c>
      <c r="F35" s="114">
        <v>1447</v>
      </c>
      <c r="G35" s="114">
        <v>1449</v>
      </c>
      <c r="H35" s="140">
        <v>1440</v>
      </c>
      <c r="I35" s="115">
        <v>-5</v>
      </c>
      <c r="J35" s="116">
        <v>-0.34722222222222221</v>
      </c>
    </row>
    <row r="36" spans="1:10" s="110" customFormat="1" ht="24.95" customHeight="1" x14ac:dyDescent="0.2">
      <c r="A36" s="294" t="s">
        <v>173</v>
      </c>
      <c r="B36" s="295" t="s">
        <v>174</v>
      </c>
      <c r="C36" s="125">
        <v>84.250809537827493</v>
      </c>
      <c r="D36" s="143">
        <v>8586</v>
      </c>
      <c r="E36" s="144">
        <v>8908</v>
      </c>
      <c r="F36" s="144">
        <v>8889</v>
      </c>
      <c r="G36" s="144">
        <v>8911</v>
      </c>
      <c r="H36" s="145">
        <v>8696</v>
      </c>
      <c r="I36" s="143">
        <v>-110</v>
      </c>
      <c r="J36" s="146">
        <v>-1.2649494020239191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10191</v>
      </c>
      <c r="F11" s="264">
        <v>10531</v>
      </c>
      <c r="G11" s="264">
        <v>10506</v>
      </c>
      <c r="H11" s="264">
        <v>10525</v>
      </c>
      <c r="I11" s="265">
        <v>10298</v>
      </c>
      <c r="J11" s="263">
        <v>-107</v>
      </c>
      <c r="K11" s="266">
        <v>-1.0390367061565353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48.425080953782746</v>
      </c>
      <c r="E13" s="115">
        <v>4935</v>
      </c>
      <c r="F13" s="114">
        <v>5136</v>
      </c>
      <c r="G13" s="114">
        <v>5059</v>
      </c>
      <c r="H13" s="114">
        <v>5071</v>
      </c>
      <c r="I13" s="140">
        <v>4893</v>
      </c>
      <c r="J13" s="115">
        <v>42</v>
      </c>
      <c r="K13" s="116">
        <v>0.85836909871244638</v>
      </c>
    </row>
    <row r="14" spans="1:15" ht="15.95" customHeight="1" x14ac:dyDescent="0.2">
      <c r="A14" s="306" t="s">
        <v>230</v>
      </c>
      <c r="B14" s="307"/>
      <c r="C14" s="308"/>
      <c r="D14" s="113">
        <v>40.60445491119615</v>
      </c>
      <c r="E14" s="115">
        <v>4138</v>
      </c>
      <c r="F14" s="114">
        <v>4247</v>
      </c>
      <c r="G14" s="114">
        <v>4274</v>
      </c>
      <c r="H14" s="114">
        <v>4284</v>
      </c>
      <c r="I14" s="140">
        <v>4251</v>
      </c>
      <c r="J14" s="115">
        <v>-113</v>
      </c>
      <c r="K14" s="116">
        <v>-2.6581980710421078</v>
      </c>
    </row>
    <row r="15" spans="1:15" ht="15.95" customHeight="1" x14ac:dyDescent="0.2">
      <c r="A15" s="306" t="s">
        <v>231</v>
      </c>
      <c r="B15" s="307"/>
      <c r="C15" s="308"/>
      <c r="D15" s="113">
        <v>4.5235992542439405</v>
      </c>
      <c r="E15" s="115">
        <v>461</v>
      </c>
      <c r="F15" s="114">
        <v>489</v>
      </c>
      <c r="G15" s="114">
        <v>501</v>
      </c>
      <c r="H15" s="114">
        <v>488</v>
      </c>
      <c r="I15" s="140">
        <v>488</v>
      </c>
      <c r="J15" s="115">
        <v>-27</v>
      </c>
      <c r="K15" s="116">
        <v>-5.5327868852459012</v>
      </c>
    </row>
    <row r="16" spans="1:15" ht="15.95" customHeight="1" x14ac:dyDescent="0.2">
      <c r="A16" s="306" t="s">
        <v>232</v>
      </c>
      <c r="B16" s="307"/>
      <c r="C16" s="308"/>
      <c r="D16" s="113">
        <v>2.5022078304386222</v>
      </c>
      <c r="E16" s="115">
        <v>255</v>
      </c>
      <c r="F16" s="114">
        <v>258</v>
      </c>
      <c r="G16" s="114">
        <v>266</v>
      </c>
      <c r="H16" s="114">
        <v>264</v>
      </c>
      <c r="I16" s="140">
        <v>264</v>
      </c>
      <c r="J16" s="115">
        <v>-9</v>
      </c>
      <c r="K16" s="116">
        <v>-3.4090909090909092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1.5209498577175939</v>
      </c>
      <c r="E18" s="115">
        <v>155</v>
      </c>
      <c r="F18" s="114">
        <v>148</v>
      </c>
      <c r="G18" s="114">
        <v>146</v>
      </c>
      <c r="H18" s="114">
        <v>137</v>
      </c>
      <c r="I18" s="140">
        <v>140</v>
      </c>
      <c r="J18" s="115">
        <v>15</v>
      </c>
      <c r="K18" s="116">
        <v>10.714285714285714</v>
      </c>
    </row>
    <row r="19" spans="1:11" ht="14.1" customHeight="1" x14ac:dyDescent="0.2">
      <c r="A19" s="306" t="s">
        <v>235</v>
      </c>
      <c r="B19" s="307" t="s">
        <v>236</v>
      </c>
      <c r="C19" s="308"/>
      <c r="D19" s="113">
        <v>1.0695711902659208</v>
      </c>
      <c r="E19" s="115">
        <v>109</v>
      </c>
      <c r="F19" s="114">
        <v>101</v>
      </c>
      <c r="G19" s="114">
        <v>106</v>
      </c>
      <c r="H19" s="114">
        <v>103</v>
      </c>
      <c r="I19" s="140">
        <v>99</v>
      </c>
      <c r="J19" s="115">
        <v>10</v>
      </c>
      <c r="K19" s="116">
        <v>10.1010101010101</v>
      </c>
    </row>
    <row r="20" spans="1:11" ht="14.1" customHeight="1" x14ac:dyDescent="0.2">
      <c r="A20" s="306">
        <v>12</v>
      </c>
      <c r="B20" s="307" t="s">
        <v>237</v>
      </c>
      <c r="C20" s="308"/>
      <c r="D20" s="113">
        <v>1.3050731037189678</v>
      </c>
      <c r="E20" s="115">
        <v>133</v>
      </c>
      <c r="F20" s="114">
        <v>136</v>
      </c>
      <c r="G20" s="114">
        <v>141</v>
      </c>
      <c r="H20" s="114">
        <v>135</v>
      </c>
      <c r="I20" s="140">
        <v>123</v>
      </c>
      <c r="J20" s="115">
        <v>10</v>
      </c>
      <c r="K20" s="116">
        <v>8.1300813008130088</v>
      </c>
    </row>
    <row r="21" spans="1:11" ht="14.1" customHeight="1" x14ac:dyDescent="0.2">
      <c r="A21" s="306">
        <v>21</v>
      </c>
      <c r="B21" s="307" t="s">
        <v>238</v>
      </c>
      <c r="C21" s="308"/>
      <c r="D21" s="113">
        <v>5.88754783632617E-2</v>
      </c>
      <c r="E21" s="115">
        <v>6</v>
      </c>
      <c r="F21" s="114">
        <v>5</v>
      </c>
      <c r="G21" s="114">
        <v>5</v>
      </c>
      <c r="H21" s="114">
        <v>5</v>
      </c>
      <c r="I21" s="140">
        <v>6</v>
      </c>
      <c r="J21" s="115">
        <v>0</v>
      </c>
      <c r="K21" s="116">
        <v>0</v>
      </c>
    </row>
    <row r="22" spans="1:11" ht="14.1" customHeight="1" x14ac:dyDescent="0.2">
      <c r="A22" s="306">
        <v>22</v>
      </c>
      <c r="B22" s="307" t="s">
        <v>239</v>
      </c>
      <c r="C22" s="308"/>
      <c r="D22" s="113">
        <v>0.88313217544892553</v>
      </c>
      <c r="E22" s="115">
        <v>90</v>
      </c>
      <c r="F22" s="114">
        <v>92</v>
      </c>
      <c r="G22" s="114">
        <v>94</v>
      </c>
      <c r="H22" s="114">
        <v>98</v>
      </c>
      <c r="I22" s="140">
        <v>100</v>
      </c>
      <c r="J22" s="115">
        <v>-10</v>
      </c>
      <c r="K22" s="116">
        <v>-10</v>
      </c>
    </row>
    <row r="23" spans="1:11" ht="14.1" customHeight="1" x14ac:dyDescent="0.2">
      <c r="A23" s="306">
        <v>23</v>
      </c>
      <c r="B23" s="307" t="s">
        <v>240</v>
      </c>
      <c r="C23" s="308"/>
      <c r="D23" s="113">
        <v>0.24531449318025708</v>
      </c>
      <c r="E23" s="115">
        <v>25</v>
      </c>
      <c r="F23" s="114">
        <v>25</v>
      </c>
      <c r="G23" s="114">
        <v>23</v>
      </c>
      <c r="H23" s="114">
        <v>23</v>
      </c>
      <c r="I23" s="140">
        <v>23</v>
      </c>
      <c r="J23" s="115">
        <v>2</v>
      </c>
      <c r="K23" s="116">
        <v>8.695652173913043</v>
      </c>
    </row>
    <row r="24" spans="1:11" ht="14.1" customHeight="1" x14ac:dyDescent="0.2">
      <c r="A24" s="306">
        <v>24</v>
      </c>
      <c r="B24" s="307" t="s">
        <v>241</v>
      </c>
      <c r="C24" s="308"/>
      <c r="D24" s="113">
        <v>0.88313217544892553</v>
      </c>
      <c r="E24" s="115">
        <v>90</v>
      </c>
      <c r="F24" s="114">
        <v>93</v>
      </c>
      <c r="G24" s="114">
        <v>88</v>
      </c>
      <c r="H24" s="114">
        <v>96</v>
      </c>
      <c r="I24" s="140">
        <v>95</v>
      </c>
      <c r="J24" s="115">
        <v>-5</v>
      </c>
      <c r="K24" s="116">
        <v>-5.2631578947368425</v>
      </c>
    </row>
    <row r="25" spans="1:11" ht="14.1" customHeight="1" x14ac:dyDescent="0.2">
      <c r="A25" s="306">
        <v>25</v>
      </c>
      <c r="B25" s="307" t="s">
        <v>242</v>
      </c>
      <c r="C25" s="308"/>
      <c r="D25" s="113">
        <v>1.2658227848101267</v>
      </c>
      <c r="E25" s="115">
        <v>129</v>
      </c>
      <c r="F25" s="114">
        <v>123</v>
      </c>
      <c r="G25" s="114">
        <v>131</v>
      </c>
      <c r="H25" s="114">
        <v>131</v>
      </c>
      <c r="I25" s="140">
        <v>125</v>
      </c>
      <c r="J25" s="115">
        <v>4</v>
      </c>
      <c r="K25" s="116">
        <v>3.2</v>
      </c>
    </row>
    <row r="26" spans="1:11" ht="14.1" customHeight="1" x14ac:dyDescent="0.2">
      <c r="A26" s="306">
        <v>26</v>
      </c>
      <c r="B26" s="307" t="s">
        <v>243</v>
      </c>
      <c r="C26" s="308"/>
      <c r="D26" s="113">
        <v>0.70650574035914038</v>
      </c>
      <c r="E26" s="115">
        <v>72</v>
      </c>
      <c r="F26" s="114">
        <v>74</v>
      </c>
      <c r="G26" s="114">
        <v>79</v>
      </c>
      <c r="H26" s="114">
        <v>79</v>
      </c>
      <c r="I26" s="140">
        <v>72</v>
      </c>
      <c r="J26" s="115">
        <v>0</v>
      </c>
      <c r="K26" s="116">
        <v>0</v>
      </c>
    </row>
    <row r="27" spans="1:11" ht="14.1" customHeight="1" x14ac:dyDescent="0.2">
      <c r="A27" s="306">
        <v>27</v>
      </c>
      <c r="B27" s="307" t="s">
        <v>244</v>
      </c>
      <c r="C27" s="308"/>
      <c r="D27" s="113">
        <v>0.38269060936120108</v>
      </c>
      <c r="E27" s="115">
        <v>39</v>
      </c>
      <c r="F27" s="114">
        <v>44</v>
      </c>
      <c r="G27" s="114">
        <v>42</v>
      </c>
      <c r="H27" s="114">
        <v>43</v>
      </c>
      <c r="I27" s="140">
        <v>42</v>
      </c>
      <c r="J27" s="115">
        <v>-3</v>
      </c>
      <c r="K27" s="116">
        <v>-7.1428571428571432</v>
      </c>
    </row>
    <row r="28" spans="1:11" ht="14.1" customHeight="1" x14ac:dyDescent="0.2">
      <c r="A28" s="306">
        <v>28</v>
      </c>
      <c r="B28" s="307" t="s">
        <v>245</v>
      </c>
      <c r="C28" s="308"/>
      <c r="D28" s="113">
        <v>0.26493965263467767</v>
      </c>
      <c r="E28" s="115">
        <v>27</v>
      </c>
      <c r="F28" s="114">
        <v>30</v>
      </c>
      <c r="G28" s="114">
        <v>32</v>
      </c>
      <c r="H28" s="114">
        <v>31</v>
      </c>
      <c r="I28" s="140">
        <v>32</v>
      </c>
      <c r="J28" s="115">
        <v>-5</v>
      </c>
      <c r="K28" s="116">
        <v>-15.625</v>
      </c>
    </row>
    <row r="29" spans="1:11" ht="14.1" customHeight="1" x14ac:dyDescent="0.2">
      <c r="A29" s="306">
        <v>29</v>
      </c>
      <c r="B29" s="307" t="s">
        <v>246</v>
      </c>
      <c r="C29" s="308"/>
      <c r="D29" s="113">
        <v>3.7582180355215384</v>
      </c>
      <c r="E29" s="115">
        <v>383</v>
      </c>
      <c r="F29" s="114">
        <v>428</v>
      </c>
      <c r="G29" s="114">
        <v>428</v>
      </c>
      <c r="H29" s="114">
        <v>427</v>
      </c>
      <c r="I29" s="140">
        <v>419</v>
      </c>
      <c r="J29" s="115">
        <v>-36</v>
      </c>
      <c r="K29" s="116">
        <v>-8.591885441527447</v>
      </c>
    </row>
    <row r="30" spans="1:11" ht="14.1" customHeight="1" x14ac:dyDescent="0.2">
      <c r="A30" s="306" t="s">
        <v>247</v>
      </c>
      <c r="B30" s="307" t="s">
        <v>248</v>
      </c>
      <c r="C30" s="308"/>
      <c r="D30" s="113" t="s">
        <v>513</v>
      </c>
      <c r="E30" s="115" t="s">
        <v>513</v>
      </c>
      <c r="F30" s="114" t="s">
        <v>513</v>
      </c>
      <c r="G30" s="114" t="s">
        <v>513</v>
      </c>
      <c r="H30" s="114">
        <v>77</v>
      </c>
      <c r="I30" s="140">
        <v>73</v>
      </c>
      <c r="J30" s="115" t="s">
        <v>513</v>
      </c>
      <c r="K30" s="116" t="s">
        <v>513</v>
      </c>
    </row>
    <row r="31" spans="1:11" ht="14.1" customHeight="1" x14ac:dyDescent="0.2">
      <c r="A31" s="306" t="s">
        <v>249</v>
      </c>
      <c r="B31" s="307" t="s">
        <v>250</v>
      </c>
      <c r="C31" s="308"/>
      <c r="D31" s="113">
        <v>3.081150034344029</v>
      </c>
      <c r="E31" s="115">
        <v>314</v>
      </c>
      <c r="F31" s="114">
        <v>357</v>
      </c>
      <c r="G31" s="114">
        <v>354</v>
      </c>
      <c r="H31" s="114">
        <v>347</v>
      </c>
      <c r="I31" s="140">
        <v>343</v>
      </c>
      <c r="J31" s="115">
        <v>-29</v>
      </c>
      <c r="K31" s="116">
        <v>-8.4548104956268215</v>
      </c>
    </row>
    <row r="32" spans="1:11" ht="14.1" customHeight="1" x14ac:dyDescent="0.2">
      <c r="A32" s="306">
        <v>31</v>
      </c>
      <c r="B32" s="307" t="s">
        <v>251</v>
      </c>
      <c r="C32" s="308"/>
      <c r="D32" s="113">
        <v>0.17662643508978509</v>
      </c>
      <c r="E32" s="115">
        <v>18</v>
      </c>
      <c r="F32" s="114">
        <v>21</v>
      </c>
      <c r="G32" s="114">
        <v>20</v>
      </c>
      <c r="H32" s="114">
        <v>18</v>
      </c>
      <c r="I32" s="140">
        <v>18</v>
      </c>
      <c r="J32" s="115">
        <v>0</v>
      </c>
      <c r="K32" s="116">
        <v>0</v>
      </c>
    </row>
    <row r="33" spans="1:11" ht="14.1" customHeight="1" x14ac:dyDescent="0.2">
      <c r="A33" s="306">
        <v>32</v>
      </c>
      <c r="B33" s="307" t="s">
        <v>252</v>
      </c>
      <c r="C33" s="308"/>
      <c r="D33" s="113">
        <v>1.5798253360808556</v>
      </c>
      <c r="E33" s="115">
        <v>161</v>
      </c>
      <c r="F33" s="114">
        <v>159</v>
      </c>
      <c r="G33" s="114">
        <v>163</v>
      </c>
      <c r="H33" s="114">
        <v>152</v>
      </c>
      <c r="I33" s="140">
        <v>149</v>
      </c>
      <c r="J33" s="115">
        <v>12</v>
      </c>
      <c r="K33" s="116">
        <v>8.053691275167786</v>
      </c>
    </row>
    <row r="34" spans="1:11" ht="14.1" customHeight="1" x14ac:dyDescent="0.2">
      <c r="A34" s="306">
        <v>33</v>
      </c>
      <c r="B34" s="307" t="s">
        <v>253</v>
      </c>
      <c r="C34" s="308"/>
      <c r="D34" s="113">
        <v>1.0695711902659208</v>
      </c>
      <c r="E34" s="115">
        <v>109</v>
      </c>
      <c r="F34" s="114">
        <v>117</v>
      </c>
      <c r="G34" s="114">
        <v>115</v>
      </c>
      <c r="H34" s="114">
        <v>112</v>
      </c>
      <c r="I34" s="140">
        <v>107</v>
      </c>
      <c r="J34" s="115">
        <v>2</v>
      </c>
      <c r="K34" s="116">
        <v>1.8691588785046729</v>
      </c>
    </row>
    <row r="35" spans="1:11" ht="14.1" customHeight="1" x14ac:dyDescent="0.2">
      <c r="A35" s="306">
        <v>34</v>
      </c>
      <c r="B35" s="307" t="s">
        <v>254</v>
      </c>
      <c r="C35" s="308"/>
      <c r="D35" s="113">
        <v>4.0329702678834263</v>
      </c>
      <c r="E35" s="115">
        <v>411</v>
      </c>
      <c r="F35" s="114">
        <v>419</v>
      </c>
      <c r="G35" s="114">
        <v>408</v>
      </c>
      <c r="H35" s="114">
        <v>405</v>
      </c>
      <c r="I35" s="140">
        <v>395</v>
      </c>
      <c r="J35" s="115">
        <v>16</v>
      </c>
      <c r="K35" s="116">
        <v>4.0506329113924053</v>
      </c>
    </row>
    <row r="36" spans="1:11" ht="14.1" customHeight="1" x14ac:dyDescent="0.2">
      <c r="A36" s="306">
        <v>41</v>
      </c>
      <c r="B36" s="307" t="s">
        <v>255</v>
      </c>
      <c r="C36" s="308"/>
      <c r="D36" s="113">
        <v>0.20606417427141596</v>
      </c>
      <c r="E36" s="115">
        <v>21</v>
      </c>
      <c r="F36" s="114">
        <v>22</v>
      </c>
      <c r="G36" s="114">
        <v>22</v>
      </c>
      <c r="H36" s="114">
        <v>25</v>
      </c>
      <c r="I36" s="140">
        <v>27</v>
      </c>
      <c r="J36" s="115">
        <v>-6</v>
      </c>
      <c r="K36" s="116">
        <v>-22.222222222222221</v>
      </c>
    </row>
    <row r="37" spans="1:11" ht="14.1" customHeight="1" x14ac:dyDescent="0.2">
      <c r="A37" s="306">
        <v>42</v>
      </c>
      <c r="B37" s="307" t="s">
        <v>256</v>
      </c>
      <c r="C37" s="308"/>
      <c r="D37" s="113">
        <v>3.9250318908841134E-2</v>
      </c>
      <c r="E37" s="115">
        <v>4</v>
      </c>
      <c r="F37" s="114" t="s">
        <v>513</v>
      </c>
      <c r="G37" s="114" t="s">
        <v>513</v>
      </c>
      <c r="H37" s="114" t="s">
        <v>513</v>
      </c>
      <c r="I37" s="140" t="s">
        <v>513</v>
      </c>
      <c r="J37" s="115" t="s">
        <v>513</v>
      </c>
      <c r="K37" s="116" t="s">
        <v>513</v>
      </c>
    </row>
    <row r="38" spans="1:11" ht="14.1" customHeight="1" x14ac:dyDescent="0.2">
      <c r="A38" s="306">
        <v>43</v>
      </c>
      <c r="B38" s="307" t="s">
        <v>257</v>
      </c>
      <c r="C38" s="308"/>
      <c r="D38" s="113">
        <v>0.19625159454420568</v>
      </c>
      <c r="E38" s="115">
        <v>20</v>
      </c>
      <c r="F38" s="114">
        <v>18</v>
      </c>
      <c r="G38" s="114">
        <v>17</v>
      </c>
      <c r="H38" s="114">
        <v>14</v>
      </c>
      <c r="I38" s="140">
        <v>16</v>
      </c>
      <c r="J38" s="115">
        <v>4</v>
      </c>
      <c r="K38" s="116">
        <v>25</v>
      </c>
    </row>
    <row r="39" spans="1:11" ht="14.1" customHeight="1" x14ac:dyDescent="0.2">
      <c r="A39" s="306">
        <v>51</v>
      </c>
      <c r="B39" s="307" t="s">
        <v>258</v>
      </c>
      <c r="C39" s="308"/>
      <c r="D39" s="113">
        <v>14.434304778726327</v>
      </c>
      <c r="E39" s="115">
        <v>1471</v>
      </c>
      <c r="F39" s="114">
        <v>1508</v>
      </c>
      <c r="G39" s="114">
        <v>1447</v>
      </c>
      <c r="H39" s="114">
        <v>1435</v>
      </c>
      <c r="I39" s="140">
        <v>1416</v>
      </c>
      <c r="J39" s="115">
        <v>55</v>
      </c>
      <c r="K39" s="116">
        <v>3.884180790960452</v>
      </c>
    </row>
    <row r="40" spans="1:11" ht="14.1" customHeight="1" x14ac:dyDescent="0.2">
      <c r="A40" s="306" t="s">
        <v>259</v>
      </c>
      <c r="B40" s="307" t="s">
        <v>260</v>
      </c>
      <c r="C40" s="308"/>
      <c r="D40" s="113">
        <v>14.267490923363752</v>
      </c>
      <c r="E40" s="115">
        <v>1454</v>
      </c>
      <c r="F40" s="114">
        <v>1490</v>
      </c>
      <c r="G40" s="114">
        <v>1426</v>
      </c>
      <c r="H40" s="114">
        <v>1414</v>
      </c>
      <c r="I40" s="140">
        <v>1396</v>
      </c>
      <c r="J40" s="115">
        <v>58</v>
      </c>
      <c r="K40" s="116">
        <v>4.1547277936962752</v>
      </c>
    </row>
    <row r="41" spans="1:11" ht="14.1" customHeight="1" x14ac:dyDescent="0.2">
      <c r="A41" s="306"/>
      <c r="B41" s="307" t="s">
        <v>261</v>
      </c>
      <c r="C41" s="308"/>
      <c r="D41" s="113">
        <v>2.5610833088018841</v>
      </c>
      <c r="E41" s="115">
        <v>261</v>
      </c>
      <c r="F41" s="114">
        <v>274</v>
      </c>
      <c r="G41" s="114">
        <v>250</v>
      </c>
      <c r="H41" s="114">
        <v>275</v>
      </c>
      <c r="I41" s="140">
        <v>274</v>
      </c>
      <c r="J41" s="115">
        <v>-13</v>
      </c>
      <c r="K41" s="116">
        <v>-4.7445255474452557</v>
      </c>
    </row>
    <row r="42" spans="1:11" ht="14.1" customHeight="1" x14ac:dyDescent="0.2">
      <c r="A42" s="306">
        <v>52</v>
      </c>
      <c r="B42" s="307" t="s">
        <v>262</v>
      </c>
      <c r="C42" s="308"/>
      <c r="D42" s="113">
        <v>5.2301049946030815</v>
      </c>
      <c r="E42" s="115">
        <v>533</v>
      </c>
      <c r="F42" s="114">
        <v>534</v>
      </c>
      <c r="G42" s="114">
        <v>538</v>
      </c>
      <c r="H42" s="114">
        <v>538</v>
      </c>
      <c r="I42" s="140">
        <v>524</v>
      </c>
      <c r="J42" s="115">
        <v>9</v>
      </c>
      <c r="K42" s="116">
        <v>1.717557251908397</v>
      </c>
    </row>
    <row r="43" spans="1:11" ht="14.1" customHeight="1" x14ac:dyDescent="0.2">
      <c r="A43" s="306" t="s">
        <v>263</v>
      </c>
      <c r="B43" s="307" t="s">
        <v>264</v>
      </c>
      <c r="C43" s="308"/>
      <c r="D43" s="113">
        <v>4.9455401825139829</v>
      </c>
      <c r="E43" s="115">
        <v>504</v>
      </c>
      <c r="F43" s="114">
        <v>502</v>
      </c>
      <c r="G43" s="114">
        <v>503</v>
      </c>
      <c r="H43" s="114">
        <v>507</v>
      </c>
      <c r="I43" s="140">
        <v>495</v>
      </c>
      <c r="J43" s="115">
        <v>9</v>
      </c>
      <c r="K43" s="116">
        <v>1.8181818181818181</v>
      </c>
    </row>
    <row r="44" spans="1:11" ht="14.1" customHeight="1" x14ac:dyDescent="0.2">
      <c r="A44" s="306">
        <v>53</v>
      </c>
      <c r="B44" s="307" t="s">
        <v>265</v>
      </c>
      <c r="C44" s="308"/>
      <c r="D44" s="113">
        <v>1.6485133941713277</v>
      </c>
      <c r="E44" s="115">
        <v>168</v>
      </c>
      <c r="F44" s="114">
        <v>182</v>
      </c>
      <c r="G44" s="114">
        <v>175</v>
      </c>
      <c r="H44" s="114">
        <v>189</v>
      </c>
      <c r="I44" s="140">
        <v>185</v>
      </c>
      <c r="J44" s="115">
        <v>-17</v>
      </c>
      <c r="K44" s="116">
        <v>-9.1891891891891895</v>
      </c>
    </row>
    <row r="45" spans="1:11" ht="14.1" customHeight="1" x14ac:dyDescent="0.2">
      <c r="A45" s="306" t="s">
        <v>266</v>
      </c>
      <c r="B45" s="307" t="s">
        <v>267</v>
      </c>
      <c r="C45" s="308"/>
      <c r="D45" s="113">
        <v>1.5700127563536455</v>
      </c>
      <c r="E45" s="115">
        <v>160</v>
      </c>
      <c r="F45" s="114">
        <v>173</v>
      </c>
      <c r="G45" s="114">
        <v>168</v>
      </c>
      <c r="H45" s="114">
        <v>182</v>
      </c>
      <c r="I45" s="140">
        <v>177</v>
      </c>
      <c r="J45" s="115">
        <v>-17</v>
      </c>
      <c r="K45" s="116">
        <v>-9.6045197740112993</v>
      </c>
    </row>
    <row r="46" spans="1:11" ht="14.1" customHeight="1" x14ac:dyDescent="0.2">
      <c r="A46" s="306">
        <v>54</v>
      </c>
      <c r="B46" s="307" t="s">
        <v>268</v>
      </c>
      <c r="C46" s="308"/>
      <c r="D46" s="113">
        <v>11.529781179472083</v>
      </c>
      <c r="E46" s="115">
        <v>1175</v>
      </c>
      <c r="F46" s="114">
        <v>1199</v>
      </c>
      <c r="G46" s="114">
        <v>1222</v>
      </c>
      <c r="H46" s="114">
        <v>1264</v>
      </c>
      <c r="I46" s="140">
        <v>1236</v>
      </c>
      <c r="J46" s="115">
        <v>-61</v>
      </c>
      <c r="K46" s="116">
        <v>-4.9352750809061492</v>
      </c>
    </row>
    <row r="47" spans="1:11" ht="14.1" customHeight="1" x14ac:dyDescent="0.2">
      <c r="A47" s="306">
        <v>61</v>
      </c>
      <c r="B47" s="307" t="s">
        <v>269</v>
      </c>
      <c r="C47" s="308"/>
      <c r="D47" s="113">
        <v>0.39250318908841136</v>
      </c>
      <c r="E47" s="115">
        <v>40</v>
      </c>
      <c r="F47" s="114">
        <v>47</v>
      </c>
      <c r="G47" s="114">
        <v>47</v>
      </c>
      <c r="H47" s="114">
        <v>48</v>
      </c>
      <c r="I47" s="140">
        <v>52</v>
      </c>
      <c r="J47" s="115">
        <v>-12</v>
      </c>
      <c r="K47" s="116">
        <v>-23.076923076923077</v>
      </c>
    </row>
    <row r="48" spans="1:11" ht="14.1" customHeight="1" x14ac:dyDescent="0.2">
      <c r="A48" s="306">
        <v>62</v>
      </c>
      <c r="B48" s="307" t="s">
        <v>270</v>
      </c>
      <c r="C48" s="308"/>
      <c r="D48" s="113">
        <v>8.222941811402217</v>
      </c>
      <c r="E48" s="115">
        <v>838</v>
      </c>
      <c r="F48" s="114">
        <v>856</v>
      </c>
      <c r="G48" s="114">
        <v>865</v>
      </c>
      <c r="H48" s="114">
        <v>893</v>
      </c>
      <c r="I48" s="140">
        <v>855</v>
      </c>
      <c r="J48" s="115">
        <v>-17</v>
      </c>
      <c r="K48" s="116">
        <v>-1.9883040935672514</v>
      </c>
    </row>
    <row r="49" spans="1:11" ht="14.1" customHeight="1" x14ac:dyDescent="0.2">
      <c r="A49" s="306">
        <v>63</v>
      </c>
      <c r="B49" s="307" t="s">
        <v>271</v>
      </c>
      <c r="C49" s="308"/>
      <c r="D49" s="113">
        <v>11.588656657835346</v>
      </c>
      <c r="E49" s="115">
        <v>1181</v>
      </c>
      <c r="F49" s="114">
        <v>1326</v>
      </c>
      <c r="G49" s="114">
        <v>1294</v>
      </c>
      <c r="H49" s="114">
        <v>1286</v>
      </c>
      <c r="I49" s="140">
        <v>1221</v>
      </c>
      <c r="J49" s="115">
        <v>-40</v>
      </c>
      <c r="K49" s="116">
        <v>-3.276003276003276</v>
      </c>
    </row>
    <row r="50" spans="1:11" ht="14.1" customHeight="1" x14ac:dyDescent="0.2">
      <c r="A50" s="306" t="s">
        <v>272</v>
      </c>
      <c r="B50" s="307" t="s">
        <v>273</v>
      </c>
      <c r="C50" s="308"/>
      <c r="D50" s="113">
        <v>2.0115788440781079</v>
      </c>
      <c r="E50" s="115">
        <v>205</v>
      </c>
      <c r="F50" s="114">
        <v>219</v>
      </c>
      <c r="G50" s="114">
        <v>228</v>
      </c>
      <c r="H50" s="114">
        <v>220</v>
      </c>
      <c r="I50" s="140">
        <v>220</v>
      </c>
      <c r="J50" s="115">
        <v>-15</v>
      </c>
      <c r="K50" s="116">
        <v>-6.8181818181818183</v>
      </c>
    </row>
    <row r="51" spans="1:11" ht="14.1" customHeight="1" x14ac:dyDescent="0.2">
      <c r="A51" s="306" t="s">
        <v>274</v>
      </c>
      <c r="B51" s="307" t="s">
        <v>275</v>
      </c>
      <c r="C51" s="308"/>
      <c r="D51" s="113">
        <v>9.1453243057599849</v>
      </c>
      <c r="E51" s="115">
        <v>932</v>
      </c>
      <c r="F51" s="114">
        <v>1055</v>
      </c>
      <c r="G51" s="114">
        <v>1016</v>
      </c>
      <c r="H51" s="114">
        <v>1013</v>
      </c>
      <c r="I51" s="140">
        <v>950</v>
      </c>
      <c r="J51" s="115">
        <v>-18</v>
      </c>
      <c r="K51" s="116">
        <v>-1.8947368421052631</v>
      </c>
    </row>
    <row r="52" spans="1:11" ht="14.1" customHeight="1" x14ac:dyDescent="0.2">
      <c r="A52" s="306">
        <v>71</v>
      </c>
      <c r="B52" s="307" t="s">
        <v>276</v>
      </c>
      <c r="C52" s="308"/>
      <c r="D52" s="113">
        <v>10.941026395839467</v>
      </c>
      <c r="E52" s="115">
        <v>1115</v>
      </c>
      <c r="F52" s="114">
        <v>1108</v>
      </c>
      <c r="G52" s="114">
        <v>1125</v>
      </c>
      <c r="H52" s="114">
        <v>1110</v>
      </c>
      <c r="I52" s="140">
        <v>1105</v>
      </c>
      <c r="J52" s="115">
        <v>10</v>
      </c>
      <c r="K52" s="116">
        <v>0.90497737556561086</v>
      </c>
    </row>
    <row r="53" spans="1:11" ht="14.1" customHeight="1" x14ac:dyDescent="0.2">
      <c r="A53" s="306" t="s">
        <v>277</v>
      </c>
      <c r="B53" s="307" t="s">
        <v>278</v>
      </c>
      <c r="C53" s="308"/>
      <c r="D53" s="113">
        <v>0.68688058090471982</v>
      </c>
      <c r="E53" s="115">
        <v>70</v>
      </c>
      <c r="F53" s="114">
        <v>69</v>
      </c>
      <c r="G53" s="114">
        <v>70</v>
      </c>
      <c r="H53" s="114">
        <v>66</v>
      </c>
      <c r="I53" s="140">
        <v>65</v>
      </c>
      <c r="J53" s="115">
        <v>5</v>
      </c>
      <c r="K53" s="116">
        <v>7.6923076923076925</v>
      </c>
    </row>
    <row r="54" spans="1:11" ht="14.1" customHeight="1" x14ac:dyDescent="0.2">
      <c r="A54" s="306" t="s">
        <v>279</v>
      </c>
      <c r="B54" s="307" t="s">
        <v>280</v>
      </c>
      <c r="C54" s="308"/>
      <c r="D54" s="113">
        <v>9.5967029732116576</v>
      </c>
      <c r="E54" s="115">
        <v>978</v>
      </c>
      <c r="F54" s="114">
        <v>973</v>
      </c>
      <c r="G54" s="114">
        <v>990</v>
      </c>
      <c r="H54" s="114">
        <v>979</v>
      </c>
      <c r="I54" s="140">
        <v>972</v>
      </c>
      <c r="J54" s="115">
        <v>6</v>
      </c>
      <c r="K54" s="116">
        <v>0.61728395061728392</v>
      </c>
    </row>
    <row r="55" spans="1:11" ht="14.1" customHeight="1" x14ac:dyDescent="0.2">
      <c r="A55" s="306">
        <v>72</v>
      </c>
      <c r="B55" s="307" t="s">
        <v>281</v>
      </c>
      <c r="C55" s="308"/>
      <c r="D55" s="113">
        <v>1.0401334510842901</v>
      </c>
      <c r="E55" s="115">
        <v>106</v>
      </c>
      <c r="F55" s="114">
        <v>110</v>
      </c>
      <c r="G55" s="114">
        <v>112</v>
      </c>
      <c r="H55" s="114">
        <v>113</v>
      </c>
      <c r="I55" s="140">
        <v>107</v>
      </c>
      <c r="J55" s="115">
        <v>-1</v>
      </c>
      <c r="K55" s="116">
        <v>-0.93457943925233644</v>
      </c>
    </row>
    <row r="56" spans="1:11" ht="14.1" customHeight="1" x14ac:dyDescent="0.2">
      <c r="A56" s="306" t="s">
        <v>282</v>
      </c>
      <c r="B56" s="307" t="s">
        <v>283</v>
      </c>
      <c r="C56" s="308"/>
      <c r="D56" s="113">
        <v>8.8313217544892547E-2</v>
      </c>
      <c r="E56" s="115">
        <v>9</v>
      </c>
      <c r="F56" s="114">
        <v>9</v>
      </c>
      <c r="G56" s="114">
        <v>9</v>
      </c>
      <c r="H56" s="114">
        <v>9</v>
      </c>
      <c r="I56" s="140">
        <v>9</v>
      </c>
      <c r="J56" s="115">
        <v>0</v>
      </c>
      <c r="K56" s="116">
        <v>0</v>
      </c>
    </row>
    <row r="57" spans="1:11" ht="14.1" customHeight="1" x14ac:dyDescent="0.2">
      <c r="A57" s="306" t="s">
        <v>284</v>
      </c>
      <c r="B57" s="307" t="s">
        <v>285</v>
      </c>
      <c r="C57" s="308"/>
      <c r="D57" s="113">
        <v>0.61819252281424786</v>
      </c>
      <c r="E57" s="115">
        <v>63</v>
      </c>
      <c r="F57" s="114">
        <v>69</v>
      </c>
      <c r="G57" s="114">
        <v>70</v>
      </c>
      <c r="H57" s="114">
        <v>71</v>
      </c>
      <c r="I57" s="140">
        <v>68</v>
      </c>
      <c r="J57" s="115">
        <v>-5</v>
      </c>
      <c r="K57" s="116">
        <v>-7.3529411764705879</v>
      </c>
    </row>
    <row r="58" spans="1:11" ht="14.1" customHeight="1" x14ac:dyDescent="0.2">
      <c r="A58" s="306">
        <v>73</v>
      </c>
      <c r="B58" s="307" t="s">
        <v>286</v>
      </c>
      <c r="C58" s="308"/>
      <c r="D58" s="113">
        <v>1.0793837699931312</v>
      </c>
      <c r="E58" s="115">
        <v>110</v>
      </c>
      <c r="F58" s="114">
        <v>110</v>
      </c>
      <c r="G58" s="114">
        <v>105</v>
      </c>
      <c r="H58" s="114">
        <v>104</v>
      </c>
      <c r="I58" s="140">
        <v>111</v>
      </c>
      <c r="J58" s="115">
        <v>-1</v>
      </c>
      <c r="K58" s="116">
        <v>-0.90090090090090091</v>
      </c>
    </row>
    <row r="59" spans="1:11" ht="14.1" customHeight="1" x14ac:dyDescent="0.2">
      <c r="A59" s="306" t="s">
        <v>287</v>
      </c>
      <c r="B59" s="307" t="s">
        <v>288</v>
      </c>
      <c r="C59" s="308"/>
      <c r="D59" s="113">
        <v>0.91256991463055637</v>
      </c>
      <c r="E59" s="115">
        <v>93</v>
      </c>
      <c r="F59" s="114">
        <v>94</v>
      </c>
      <c r="G59" s="114">
        <v>89</v>
      </c>
      <c r="H59" s="114">
        <v>89</v>
      </c>
      <c r="I59" s="140">
        <v>96</v>
      </c>
      <c r="J59" s="115">
        <v>-3</v>
      </c>
      <c r="K59" s="116">
        <v>-3.125</v>
      </c>
    </row>
    <row r="60" spans="1:11" ht="14.1" customHeight="1" x14ac:dyDescent="0.2">
      <c r="A60" s="306">
        <v>81</v>
      </c>
      <c r="B60" s="307" t="s">
        <v>289</v>
      </c>
      <c r="C60" s="308"/>
      <c r="D60" s="113">
        <v>4.876852124423511</v>
      </c>
      <c r="E60" s="115">
        <v>497</v>
      </c>
      <c r="F60" s="114">
        <v>503</v>
      </c>
      <c r="G60" s="114">
        <v>509</v>
      </c>
      <c r="H60" s="114">
        <v>501</v>
      </c>
      <c r="I60" s="140">
        <v>505</v>
      </c>
      <c r="J60" s="115">
        <v>-8</v>
      </c>
      <c r="K60" s="116">
        <v>-1.5841584158415842</v>
      </c>
    </row>
    <row r="61" spans="1:11" ht="14.1" customHeight="1" x14ac:dyDescent="0.2">
      <c r="A61" s="306" t="s">
        <v>290</v>
      </c>
      <c r="B61" s="307" t="s">
        <v>291</v>
      </c>
      <c r="C61" s="308"/>
      <c r="D61" s="113">
        <v>1.6092630752624866</v>
      </c>
      <c r="E61" s="115">
        <v>164</v>
      </c>
      <c r="F61" s="114">
        <v>166</v>
      </c>
      <c r="G61" s="114">
        <v>168</v>
      </c>
      <c r="H61" s="114">
        <v>156</v>
      </c>
      <c r="I61" s="140">
        <v>160</v>
      </c>
      <c r="J61" s="115">
        <v>4</v>
      </c>
      <c r="K61" s="116">
        <v>2.5</v>
      </c>
    </row>
    <row r="62" spans="1:11" ht="14.1" customHeight="1" x14ac:dyDescent="0.2">
      <c r="A62" s="306" t="s">
        <v>292</v>
      </c>
      <c r="B62" s="307" t="s">
        <v>293</v>
      </c>
      <c r="C62" s="308"/>
      <c r="D62" s="113">
        <v>1.4718869590815424</v>
      </c>
      <c r="E62" s="115">
        <v>150</v>
      </c>
      <c r="F62" s="114">
        <v>152</v>
      </c>
      <c r="G62" s="114">
        <v>150</v>
      </c>
      <c r="H62" s="114">
        <v>148</v>
      </c>
      <c r="I62" s="140">
        <v>149</v>
      </c>
      <c r="J62" s="115">
        <v>1</v>
      </c>
      <c r="K62" s="116">
        <v>0.67114093959731547</v>
      </c>
    </row>
    <row r="63" spans="1:11" ht="14.1" customHeight="1" x14ac:dyDescent="0.2">
      <c r="A63" s="306"/>
      <c r="B63" s="307" t="s">
        <v>294</v>
      </c>
      <c r="C63" s="308"/>
      <c r="D63" s="113">
        <v>1.3933863212638602</v>
      </c>
      <c r="E63" s="115">
        <v>142</v>
      </c>
      <c r="F63" s="114">
        <v>145</v>
      </c>
      <c r="G63" s="114">
        <v>145</v>
      </c>
      <c r="H63" s="114">
        <v>144</v>
      </c>
      <c r="I63" s="140">
        <v>146</v>
      </c>
      <c r="J63" s="115">
        <v>-4</v>
      </c>
      <c r="K63" s="116">
        <v>-2.7397260273972601</v>
      </c>
    </row>
    <row r="64" spans="1:11" ht="14.1" customHeight="1" x14ac:dyDescent="0.2">
      <c r="A64" s="306" t="s">
        <v>295</v>
      </c>
      <c r="B64" s="307" t="s">
        <v>296</v>
      </c>
      <c r="C64" s="308"/>
      <c r="D64" s="113">
        <v>0.17662643508978509</v>
      </c>
      <c r="E64" s="115">
        <v>18</v>
      </c>
      <c r="F64" s="114">
        <v>17</v>
      </c>
      <c r="G64" s="114">
        <v>19</v>
      </c>
      <c r="H64" s="114">
        <v>17</v>
      </c>
      <c r="I64" s="140">
        <v>18</v>
      </c>
      <c r="J64" s="115">
        <v>0</v>
      </c>
      <c r="K64" s="116">
        <v>0</v>
      </c>
    </row>
    <row r="65" spans="1:11" ht="14.1" customHeight="1" x14ac:dyDescent="0.2">
      <c r="A65" s="306" t="s">
        <v>297</v>
      </c>
      <c r="B65" s="307" t="s">
        <v>298</v>
      </c>
      <c r="C65" s="308"/>
      <c r="D65" s="113">
        <v>1.1284466686291825</v>
      </c>
      <c r="E65" s="115">
        <v>115</v>
      </c>
      <c r="F65" s="114">
        <v>121</v>
      </c>
      <c r="G65" s="114">
        <v>119</v>
      </c>
      <c r="H65" s="114">
        <v>130</v>
      </c>
      <c r="I65" s="140">
        <v>129</v>
      </c>
      <c r="J65" s="115">
        <v>-14</v>
      </c>
      <c r="K65" s="116">
        <v>-10.852713178294573</v>
      </c>
    </row>
    <row r="66" spans="1:11" ht="14.1" customHeight="1" x14ac:dyDescent="0.2">
      <c r="A66" s="306">
        <v>82</v>
      </c>
      <c r="B66" s="307" t="s">
        <v>299</v>
      </c>
      <c r="C66" s="308"/>
      <c r="D66" s="113">
        <v>2.2274555980767343</v>
      </c>
      <c r="E66" s="115">
        <v>227</v>
      </c>
      <c r="F66" s="114">
        <v>235</v>
      </c>
      <c r="G66" s="114">
        <v>228</v>
      </c>
      <c r="H66" s="114">
        <v>229</v>
      </c>
      <c r="I66" s="140">
        <v>227</v>
      </c>
      <c r="J66" s="115">
        <v>0</v>
      </c>
      <c r="K66" s="116">
        <v>0</v>
      </c>
    </row>
    <row r="67" spans="1:11" ht="14.1" customHeight="1" x14ac:dyDescent="0.2">
      <c r="A67" s="306" t="s">
        <v>300</v>
      </c>
      <c r="B67" s="307" t="s">
        <v>301</v>
      </c>
      <c r="C67" s="308"/>
      <c r="D67" s="113">
        <v>0.86350701599450497</v>
      </c>
      <c r="E67" s="115">
        <v>88</v>
      </c>
      <c r="F67" s="114">
        <v>88</v>
      </c>
      <c r="G67" s="114">
        <v>81</v>
      </c>
      <c r="H67" s="114">
        <v>86</v>
      </c>
      <c r="I67" s="140">
        <v>85</v>
      </c>
      <c r="J67" s="115">
        <v>3</v>
      </c>
      <c r="K67" s="116">
        <v>3.5294117647058822</v>
      </c>
    </row>
    <row r="68" spans="1:11" ht="14.1" customHeight="1" x14ac:dyDescent="0.2">
      <c r="A68" s="306" t="s">
        <v>302</v>
      </c>
      <c r="B68" s="307" t="s">
        <v>303</v>
      </c>
      <c r="C68" s="308"/>
      <c r="D68" s="113">
        <v>0.87331959572171525</v>
      </c>
      <c r="E68" s="115">
        <v>89</v>
      </c>
      <c r="F68" s="114">
        <v>99</v>
      </c>
      <c r="G68" s="114">
        <v>102</v>
      </c>
      <c r="H68" s="114">
        <v>102</v>
      </c>
      <c r="I68" s="140">
        <v>99</v>
      </c>
      <c r="J68" s="115">
        <v>-10</v>
      </c>
      <c r="K68" s="116">
        <v>-10.1010101010101</v>
      </c>
    </row>
    <row r="69" spans="1:11" ht="14.1" customHeight="1" x14ac:dyDescent="0.2">
      <c r="A69" s="306">
        <v>83</v>
      </c>
      <c r="B69" s="307" t="s">
        <v>304</v>
      </c>
      <c r="C69" s="308"/>
      <c r="D69" s="113">
        <v>2.1980178588951036</v>
      </c>
      <c r="E69" s="115">
        <v>224</v>
      </c>
      <c r="F69" s="114">
        <v>235</v>
      </c>
      <c r="G69" s="114">
        <v>235</v>
      </c>
      <c r="H69" s="114">
        <v>239</v>
      </c>
      <c r="I69" s="140">
        <v>238</v>
      </c>
      <c r="J69" s="115">
        <v>-14</v>
      </c>
      <c r="K69" s="116">
        <v>-5.882352941176471</v>
      </c>
    </row>
    <row r="70" spans="1:11" ht="14.1" customHeight="1" x14ac:dyDescent="0.2">
      <c r="A70" s="306" t="s">
        <v>305</v>
      </c>
      <c r="B70" s="307" t="s">
        <v>306</v>
      </c>
      <c r="C70" s="308"/>
      <c r="D70" s="113">
        <v>1.0303208713570797</v>
      </c>
      <c r="E70" s="115">
        <v>105</v>
      </c>
      <c r="F70" s="114">
        <v>104</v>
      </c>
      <c r="G70" s="114">
        <v>98</v>
      </c>
      <c r="H70" s="114">
        <v>96</v>
      </c>
      <c r="I70" s="140">
        <v>96</v>
      </c>
      <c r="J70" s="115">
        <v>9</v>
      </c>
      <c r="K70" s="116">
        <v>9.375</v>
      </c>
    </row>
    <row r="71" spans="1:11" ht="14.1" customHeight="1" x14ac:dyDescent="0.2">
      <c r="A71" s="306"/>
      <c r="B71" s="307" t="s">
        <v>307</v>
      </c>
      <c r="C71" s="308"/>
      <c r="D71" s="113">
        <v>0.6476302619958787</v>
      </c>
      <c r="E71" s="115">
        <v>66</v>
      </c>
      <c r="F71" s="114">
        <v>64</v>
      </c>
      <c r="G71" s="114">
        <v>60</v>
      </c>
      <c r="H71" s="114">
        <v>54</v>
      </c>
      <c r="I71" s="140">
        <v>55</v>
      </c>
      <c r="J71" s="115">
        <v>11</v>
      </c>
      <c r="K71" s="116">
        <v>20</v>
      </c>
    </row>
    <row r="72" spans="1:11" ht="14.1" customHeight="1" x14ac:dyDescent="0.2">
      <c r="A72" s="306">
        <v>84</v>
      </c>
      <c r="B72" s="307" t="s">
        <v>308</v>
      </c>
      <c r="C72" s="308"/>
      <c r="D72" s="113">
        <v>1.1676969875380236</v>
      </c>
      <c r="E72" s="115">
        <v>119</v>
      </c>
      <c r="F72" s="114">
        <v>139</v>
      </c>
      <c r="G72" s="114">
        <v>142</v>
      </c>
      <c r="H72" s="114">
        <v>138</v>
      </c>
      <c r="I72" s="140">
        <v>140</v>
      </c>
      <c r="J72" s="115">
        <v>-21</v>
      </c>
      <c r="K72" s="116">
        <v>-15</v>
      </c>
    </row>
    <row r="73" spans="1:11" ht="14.1" customHeight="1" x14ac:dyDescent="0.2">
      <c r="A73" s="306" t="s">
        <v>309</v>
      </c>
      <c r="B73" s="307" t="s">
        <v>310</v>
      </c>
      <c r="C73" s="308"/>
      <c r="D73" s="113">
        <v>0.14718869590815425</v>
      </c>
      <c r="E73" s="115">
        <v>15</v>
      </c>
      <c r="F73" s="114">
        <v>16</v>
      </c>
      <c r="G73" s="114">
        <v>11</v>
      </c>
      <c r="H73" s="114">
        <v>8</v>
      </c>
      <c r="I73" s="140">
        <v>9</v>
      </c>
      <c r="J73" s="115">
        <v>6</v>
      </c>
      <c r="K73" s="116">
        <v>66.666666666666671</v>
      </c>
    </row>
    <row r="74" spans="1:11" ht="14.1" customHeight="1" x14ac:dyDescent="0.2">
      <c r="A74" s="306" t="s">
        <v>311</v>
      </c>
      <c r="B74" s="307" t="s">
        <v>312</v>
      </c>
      <c r="C74" s="308"/>
      <c r="D74" s="113">
        <v>9.8125797272102841E-2</v>
      </c>
      <c r="E74" s="115">
        <v>10</v>
      </c>
      <c r="F74" s="114">
        <v>11</v>
      </c>
      <c r="G74" s="114">
        <v>11</v>
      </c>
      <c r="H74" s="114">
        <v>13</v>
      </c>
      <c r="I74" s="140">
        <v>13</v>
      </c>
      <c r="J74" s="115">
        <v>-3</v>
      </c>
      <c r="K74" s="116">
        <v>-23.076923076923077</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3.9250318908841134E-2</v>
      </c>
      <c r="E76" s="115">
        <v>4</v>
      </c>
      <c r="F76" s="114" t="s">
        <v>513</v>
      </c>
      <c r="G76" s="114" t="s">
        <v>513</v>
      </c>
      <c r="H76" s="114" t="s">
        <v>513</v>
      </c>
      <c r="I76" s="140" t="s">
        <v>513</v>
      </c>
      <c r="J76" s="115" t="s">
        <v>513</v>
      </c>
      <c r="K76" s="116" t="s">
        <v>513</v>
      </c>
    </row>
    <row r="77" spans="1:11" ht="14.1" customHeight="1" x14ac:dyDescent="0.2">
      <c r="A77" s="306">
        <v>92</v>
      </c>
      <c r="B77" s="307" t="s">
        <v>316</v>
      </c>
      <c r="C77" s="308"/>
      <c r="D77" s="113">
        <v>0.27475223236188795</v>
      </c>
      <c r="E77" s="115">
        <v>28</v>
      </c>
      <c r="F77" s="114">
        <v>26</v>
      </c>
      <c r="G77" s="114">
        <v>24</v>
      </c>
      <c r="H77" s="114">
        <v>27</v>
      </c>
      <c r="I77" s="140">
        <v>30</v>
      </c>
      <c r="J77" s="115">
        <v>-2</v>
      </c>
      <c r="K77" s="116">
        <v>-6.666666666666667</v>
      </c>
    </row>
    <row r="78" spans="1:11" ht="14.1" customHeight="1" x14ac:dyDescent="0.2">
      <c r="A78" s="306">
        <v>93</v>
      </c>
      <c r="B78" s="307" t="s">
        <v>317</v>
      </c>
      <c r="C78" s="308"/>
      <c r="D78" s="113">
        <v>0.13737611618094397</v>
      </c>
      <c r="E78" s="115">
        <v>14</v>
      </c>
      <c r="F78" s="114">
        <v>13</v>
      </c>
      <c r="G78" s="114">
        <v>11</v>
      </c>
      <c r="H78" s="114">
        <v>10</v>
      </c>
      <c r="I78" s="140">
        <v>10</v>
      </c>
      <c r="J78" s="115">
        <v>4</v>
      </c>
      <c r="K78" s="116">
        <v>40</v>
      </c>
    </row>
    <row r="79" spans="1:11" ht="14.1" customHeight="1" x14ac:dyDescent="0.2">
      <c r="A79" s="306">
        <v>94</v>
      </c>
      <c r="B79" s="307" t="s">
        <v>318</v>
      </c>
      <c r="C79" s="308"/>
      <c r="D79" s="113">
        <v>0.39250318908841136</v>
      </c>
      <c r="E79" s="115">
        <v>40</v>
      </c>
      <c r="F79" s="114">
        <v>34</v>
      </c>
      <c r="G79" s="114">
        <v>56</v>
      </c>
      <c r="H79" s="114">
        <v>42</v>
      </c>
      <c r="I79" s="140">
        <v>36</v>
      </c>
      <c r="J79" s="115">
        <v>4</v>
      </c>
      <c r="K79" s="116">
        <v>11.111111111111111</v>
      </c>
    </row>
    <row r="80" spans="1:11" ht="14.1" customHeight="1" x14ac:dyDescent="0.2">
      <c r="A80" s="306" t="s">
        <v>319</v>
      </c>
      <c r="B80" s="307" t="s">
        <v>320</v>
      </c>
      <c r="C80" s="308"/>
      <c r="D80" s="113">
        <v>5.88754783632617E-2</v>
      </c>
      <c r="E80" s="115">
        <v>6</v>
      </c>
      <c r="F80" s="114">
        <v>6</v>
      </c>
      <c r="G80" s="114">
        <v>7</v>
      </c>
      <c r="H80" s="114">
        <v>5</v>
      </c>
      <c r="I80" s="140">
        <v>4</v>
      </c>
      <c r="J80" s="115">
        <v>2</v>
      </c>
      <c r="K80" s="116">
        <v>50</v>
      </c>
    </row>
    <row r="81" spans="1:11" ht="14.1" customHeight="1" x14ac:dyDescent="0.2">
      <c r="A81" s="310" t="s">
        <v>321</v>
      </c>
      <c r="B81" s="311" t="s">
        <v>333</v>
      </c>
      <c r="C81" s="312"/>
      <c r="D81" s="125">
        <v>3.9446570503385341</v>
      </c>
      <c r="E81" s="143">
        <v>402</v>
      </c>
      <c r="F81" s="144">
        <v>401</v>
      </c>
      <c r="G81" s="144">
        <v>406</v>
      </c>
      <c r="H81" s="144">
        <v>418</v>
      </c>
      <c r="I81" s="145">
        <v>402</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2470</v>
      </c>
      <c r="G12" s="536">
        <v>1996</v>
      </c>
      <c r="H12" s="536">
        <v>3176</v>
      </c>
      <c r="I12" s="536">
        <v>2111</v>
      </c>
      <c r="J12" s="537">
        <v>2257</v>
      </c>
      <c r="K12" s="538">
        <v>213</v>
      </c>
      <c r="L12" s="349">
        <v>9.4373061586176341</v>
      </c>
    </row>
    <row r="13" spans="1:17" s="110" customFormat="1" ht="15" customHeight="1" x14ac:dyDescent="0.2">
      <c r="A13" s="350" t="s">
        <v>344</v>
      </c>
      <c r="B13" s="351" t="s">
        <v>345</v>
      </c>
      <c r="C13" s="347"/>
      <c r="D13" s="347"/>
      <c r="E13" s="348"/>
      <c r="F13" s="536">
        <v>1253</v>
      </c>
      <c r="G13" s="536">
        <v>953</v>
      </c>
      <c r="H13" s="536">
        <v>1657</v>
      </c>
      <c r="I13" s="536">
        <v>1064</v>
      </c>
      <c r="J13" s="537">
        <v>1147</v>
      </c>
      <c r="K13" s="538">
        <v>106</v>
      </c>
      <c r="L13" s="349">
        <v>9.2414995640802093</v>
      </c>
    </row>
    <row r="14" spans="1:17" s="110" customFormat="1" ht="22.5" customHeight="1" x14ac:dyDescent="0.2">
      <c r="A14" s="350"/>
      <c r="B14" s="351" t="s">
        <v>346</v>
      </c>
      <c r="C14" s="347"/>
      <c r="D14" s="347"/>
      <c r="E14" s="348"/>
      <c r="F14" s="536">
        <v>1217</v>
      </c>
      <c r="G14" s="536">
        <v>1043</v>
      </c>
      <c r="H14" s="536">
        <v>1519</v>
      </c>
      <c r="I14" s="536">
        <v>1047</v>
      </c>
      <c r="J14" s="537">
        <v>1110</v>
      </c>
      <c r="K14" s="538">
        <v>107</v>
      </c>
      <c r="L14" s="349">
        <v>9.6396396396396398</v>
      </c>
    </row>
    <row r="15" spans="1:17" s="110" customFormat="1" ht="15" customHeight="1" x14ac:dyDescent="0.2">
      <c r="A15" s="350" t="s">
        <v>347</v>
      </c>
      <c r="B15" s="351" t="s">
        <v>108</v>
      </c>
      <c r="C15" s="347"/>
      <c r="D15" s="347"/>
      <c r="E15" s="348"/>
      <c r="F15" s="536">
        <v>523</v>
      </c>
      <c r="G15" s="536">
        <v>443</v>
      </c>
      <c r="H15" s="536">
        <v>1444</v>
      </c>
      <c r="I15" s="536">
        <v>417</v>
      </c>
      <c r="J15" s="537">
        <v>448</v>
      </c>
      <c r="K15" s="538">
        <v>75</v>
      </c>
      <c r="L15" s="349">
        <v>16.741071428571427</v>
      </c>
    </row>
    <row r="16" spans="1:17" s="110" customFormat="1" ht="15" customHeight="1" x14ac:dyDescent="0.2">
      <c r="A16" s="350"/>
      <c r="B16" s="351" t="s">
        <v>109</v>
      </c>
      <c r="C16" s="347"/>
      <c r="D16" s="347"/>
      <c r="E16" s="348"/>
      <c r="F16" s="536">
        <v>1630</v>
      </c>
      <c r="G16" s="536">
        <v>1320</v>
      </c>
      <c r="H16" s="536">
        <v>1498</v>
      </c>
      <c r="I16" s="536">
        <v>1439</v>
      </c>
      <c r="J16" s="537">
        <v>1550</v>
      </c>
      <c r="K16" s="538">
        <v>80</v>
      </c>
      <c r="L16" s="349">
        <v>5.161290322580645</v>
      </c>
    </row>
    <row r="17" spans="1:12" s="110" customFormat="1" ht="15" customHeight="1" x14ac:dyDescent="0.2">
      <c r="A17" s="350"/>
      <c r="B17" s="351" t="s">
        <v>110</v>
      </c>
      <c r="C17" s="347"/>
      <c r="D17" s="347"/>
      <c r="E17" s="348"/>
      <c r="F17" s="536">
        <v>292</v>
      </c>
      <c r="G17" s="536">
        <v>205</v>
      </c>
      <c r="H17" s="536">
        <v>211</v>
      </c>
      <c r="I17" s="536">
        <v>225</v>
      </c>
      <c r="J17" s="537">
        <v>229</v>
      </c>
      <c r="K17" s="538">
        <v>63</v>
      </c>
      <c r="L17" s="349">
        <v>27.510917030567686</v>
      </c>
    </row>
    <row r="18" spans="1:12" s="110" customFormat="1" ht="15" customHeight="1" x14ac:dyDescent="0.2">
      <c r="A18" s="350"/>
      <c r="B18" s="351" t="s">
        <v>111</v>
      </c>
      <c r="C18" s="347"/>
      <c r="D18" s="347"/>
      <c r="E18" s="348"/>
      <c r="F18" s="536">
        <v>25</v>
      </c>
      <c r="G18" s="536">
        <v>28</v>
      </c>
      <c r="H18" s="536">
        <v>23</v>
      </c>
      <c r="I18" s="536">
        <v>30</v>
      </c>
      <c r="J18" s="537">
        <v>30</v>
      </c>
      <c r="K18" s="538">
        <v>-5</v>
      </c>
      <c r="L18" s="349">
        <v>-16.666666666666668</v>
      </c>
    </row>
    <row r="19" spans="1:12" s="110" customFormat="1" ht="15" customHeight="1" x14ac:dyDescent="0.2">
      <c r="A19" s="118" t="s">
        <v>113</v>
      </c>
      <c r="B19" s="119" t="s">
        <v>181</v>
      </c>
      <c r="C19" s="347"/>
      <c r="D19" s="347"/>
      <c r="E19" s="348"/>
      <c r="F19" s="536">
        <v>1565</v>
      </c>
      <c r="G19" s="536">
        <v>1226</v>
      </c>
      <c r="H19" s="536">
        <v>2300</v>
      </c>
      <c r="I19" s="536">
        <v>1255</v>
      </c>
      <c r="J19" s="537">
        <v>1461</v>
      </c>
      <c r="K19" s="538">
        <v>104</v>
      </c>
      <c r="L19" s="349">
        <v>7.1184120465434635</v>
      </c>
    </row>
    <row r="20" spans="1:12" s="110" customFormat="1" ht="15" customHeight="1" x14ac:dyDescent="0.2">
      <c r="A20" s="118"/>
      <c r="B20" s="119" t="s">
        <v>182</v>
      </c>
      <c r="C20" s="347"/>
      <c r="D20" s="347"/>
      <c r="E20" s="348"/>
      <c r="F20" s="536">
        <v>905</v>
      </c>
      <c r="G20" s="536">
        <v>770</v>
      </c>
      <c r="H20" s="536">
        <v>876</v>
      </c>
      <c r="I20" s="536">
        <v>856</v>
      </c>
      <c r="J20" s="537">
        <v>796</v>
      </c>
      <c r="K20" s="538">
        <v>109</v>
      </c>
      <c r="L20" s="349">
        <v>13.693467336683417</v>
      </c>
    </row>
    <row r="21" spans="1:12" s="110" customFormat="1" ht="15" customHeight="1" x14ac:dyDescent="0.2">
      <c r="A21" s="118" t="s">
        <v>113</v>
      </c>
      <c r="B21" s="119" t="s">
        <v>116</v>
      </c>
      <c r="C21" s="347"/>
      <c r="D21" s="347"/>
      <c r="E21" s="348"/>
      <c r="F21" s="536">
        <v>2008</v>
      </c>
      <c r="G21" s="536">
        <v>1583</v>
      </c>
      <c r="H21" s="536">
        <v>2645</v>
      </c>
      <c r="I21" s="536">
        <v>1615</v>
      </c>
      <c r="J21" s="537">
        <v>1828</v>
      </c>
      <c r="K21" s="538">
        <v>180</v>
      </c>
      <c r="L21" s="349">
        <v>9.8468271334792128</v>
      </c>
    </row>
    <row r="22" spans="1:12" s="110" customFormat="1" ht="15" customHeight="1" x14ac:dyDescent="0.2">
      <c r="A22" s="118"/>
      <c r="B22" s="119" t="s">
        <v>117</v>
      </c>
      <c r="C22" s="347"/>
      <c r="D22" s="347"/>
      <c r="E22" s="348"/>
      <c r="F22" s="536">
        <v>460</v>
      </c>
      <c r="G22" s="536">
        <v>409</v>
      </c>
      <c r="H22" s="536">
        <v>530</v>
      </c>
      <c r="I22" s="536">
        <v>496</v>
      </c>
      <c r="J22" s="537">
        <v>427</v>
      </c>
      <c r="K22" s="538">
        <v>33</v>
      </c>
      <c r="L22" s="349">
        <v>7.7283372365339575</v>
      </c>
    </row>
    <row r="23" spans="1:12" s="110" customFormat="1" ht="15" customHeight="1" x14ac:dyDescent="0.2">
      <c r="A23" s="352" t="s">
        <v>347</v>
      </c>
      <c r="B23" s="353" t="s">
        <v>193</v>
      </c>
      <c r="C23" s="354"/>
      <c r="D23" s="354"/>
      <c r="E23" s="355"/>
      <c r="F23" s="539">
        <v>38</v>
      </c>
      <c r="G23" s="539">
        <v>97</v>
      </c>
      <c r="H23" s="539">
        <v>737</v>
      </c>
      <c r="I23" s="539">
        <v>33</v>
      </c>
      <c r="J23" s="540">
        <v>48</v>
      </c>
      <c r="K23" s="541">
        <v>-10</v>
      </c>
      <c r="L23" s="356">
        <v>-20.833333333333332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28.3</v>
      </c>
      <c r="G25" s="542">
        <v>32.700000000000003</v>
      </c>
      <c r="H25" s="542">
        <v>34.5</v>
      </c>
      <c r="I25" s="542">
        <v>35.1</v>
      </c>
      <c r="J25" s="542">
        <v>32.799999999999997</v>
      </c>
      <c r="K25" s="543" t="s">
        <v>349</v>
      </c>
      <c r="L25" s="364">
        <v>-4.4999999999999964</v>
      </c>
    </row>
    <row r="26" spans="1:12" s="110" customFormat="1" ht="15" customHeight="1" x14ac:dyDescent="0.2">
      <c r="A26" s="365" t="s">
        <v>105</v>
      </c>
      <c r="B26" s="366" t="s">
        <v>345</v>
      </c>
      <c r="C26" s="362"/>
      <c r="D26" s="362"/>
      <c r="E26" s="363"/>
      <c r="F26" s="542">
        <v>26.4</v>
      </c>
      <c r="G26" s="542">
        <v>29.5</v>
      </c>
      <c r="H26" s="542">
        <v>29.9</v>
      </c>
      <c r="I26" s="542">
        <v>33.5</v>
      </c>
      <c r="J26" s="544">
        <v>28.9</v>
      </c>
      <c r="K26" s="543" t="s">
        <v>349</v>
      </c>
      <c r="L26" s="364">
        <v>-2.5</v>
      </c>
    </row>
    <row r="27" spans="1:12" s="110" customFormat="1" ht="15" customHeight="1" x14ac:dyDescent="0.2">
      <c r="A27" s="365"/>
      <c r="B27" s="366" t="s">
        <v>346</v>
      </c>
      <c r="C27" s="362"/>
      <c r="D27" s="362"/>
      <c r="E27" s="363"/>
      <c r="F27" s="542">
        <v>30.2</v>
      </c>
      <c r="G27" s="542">
        <v>35.700000000000003</v>
      </c>
      <c r="H27" s="542">
        <v>39.299999999999997</v>
      </c>
      <c r="I27" s="542">
        <v>36.700000000000003</v>
      </c>
      <c r="J27" s="542">
        <v>36.9</v>
      </c>
      <c r="K27" s="543" t="s">
        <v>349</v>
      </c>
      <c r="L27" s="364">
        <v>-6.6999999999999993</v>
      </c>
    </row>
    <row r="28" spans="1:12" s="110" customFormat="1" ht="15" customHeight="1" x14ac:dyDescent="0.2">
      <c r="A28" s="365" t="s">
        <v>113</v>
      </c>
      <c r="B28" s="366" t="s">
        <v>108</v>
      </c>
      <c r="C28" s="362"/>
      <c r="D28" s="362"/>
      <c r="E28" s="363"/>
      <c r="F28" s="542">
        <v>40.4</v>
      </c>
      <c r="G28" s="542">
        <v>38.799999999999997</v>
      </c>
      <c r="H28" s="542">
        <v>42.3</v>
      </c>
      <c r="I28" s="542">
        <v>44.4</v>
      </c>
      <c r="J28" s="542">
        <v>43</v>
      </c>
      <c r="K28" s="543" t="s">
        <v>349</v>
      </c>
      <c r="L28" s="364">
        <v>-2.6000000000000014</v>
      </c>
    </row>
    <row r="29" spans="1:12" s="110" customFormat="1" ht="11.25" x14ac:dyDescent="0.2">
      <c r="A29" s="365"/>
      <c r="B29" s="366" t="s">
        <v>109</v>
      </c>
      <c r="C29" s="362"/>
      <c r="D29" s="362"/>
      <c r="E29" s="363"/>
      <c r="F29" s="542">
        <v>25.5</v>
      </c>
      <c r="G29" s="542">
        <v>31.6</v>
      </c>
      <c r="H29" s="542">
        <v>31.9</v>
      </c>
      <c r="I29" s="542">
        <v>33.5</v>
      </c>
      <c r="J29" s="544">
        <v>31</v>
      </c>
      <c r="K29" s="543" t="s">
        <v>349</v>
      </c>
      <c r="L29" s="364">
        <v>-5.5</v>
      </c>
    </row>
    <row r="30" spans="1:12" s="110" customFormat="1" ht="15" customHeight="1" x14ac:dyDescent="0.2">
      <c r="A30" s="365"/>
      <c r="B30" s="366" t="s">
        <v>110</v>
      </c>
      <c r="C30" s="362"/>
      <c r="D30" s="362"/>
      <c r="E30" s="363"/>
      <c r="F30" s="542">
        <v>23.3</v>
      </c>
      <c r="G30" s="542">
        <v>28.3</v>
      </c>
      <c r="H30" s="542">
        <v>25.7</v>
      </c>
      <c r="I30" s="542">
        <v>29.9</v>
      </c>
      <c r="J30" s="542">
        <v>27.1</v>
      </c>
      <c r="K30" s="543" t="s">
        <v>349</v>
      </c>
      <c r="L30" s="364">
        <v>-3.8000000000000007</v>
      </c>
    </row>
    <row r="31" spans="1:12" s="110" customFormat="1" ht="15" customHeight="1" x14ac:dyDescent="0.2">
      <c r="A31" s="365"/>
      <c r="B31" s="366" t="s">
        <v>111</v>
      </c>
      <c r="C31" s="362"/>
      <c r="D31" s="362"/>
      <c r="E31" s="363"/>
      <c r="F31" s="542">
        <v>28</v>
      </c>
      <c r="G31" s="542">
        <v>39.299999999999997</v>
      </c>
      <c r="H31" s="542">
        <v>43.5</v>
      </c>
      <c r="I31" s="542">
        <v>30</v>
      </c>
      <c r="J31" s="542">
        <v>33.299999999999997</v>
      </c>
      <c r="K31" s="543" t="s">
        <v>349</v>
      </c>
      <c r="L31" s="364">
        <v>-5.2999999999999972</v>
      </c>
    </row>
    <row r="32" spans="1:12" s="110" customFormat="1" ht="15" customHeight="1" x14ac:dyDescent="0.2">
      <c r="A32" s="367" t="s">
        <v>113</v>
      </c>
      <c r="B32" s="368" t="s">
        <v>181</v>
      </c>
      <c r="C32" s="362"/>
      <c r="D32" s="362"/>
      <c r="E32" s="363"/>
      <c r="F32" s="542">
        <v>25.9</v>
      </c>
      <c r="G32" s="542">
        <v>29.1</v>
      </c>
      <c r="H32" s="542">
        <v>31</v>
      </c>
      <c r="I32" s="542">
        <v>33</v>
      </c>
      <c r="J32" s="544">
        <v>31.1</v>
      </c>
      <c r="K32" s="543" t="s">
        <v>349</v>
      </c>
      <c r="L32" s="364">
        <v>-5.2000000000000028</v>
      </c>
    </row>
    <row r="33" spans="1:12" s="110" customFormat="1" ht="15" customHeight="1" x14ac:dyDescent="0.2">
      <c r="A33" s="367"/>
      <c r="B33" s="368" t="s">
        <v>182</v>
      </c>
      <c r="C33" s="362"/>
      <c r="D33" s="362"/>
      <c r="E33" s="363"/>
      <c r="F33" s="542">
        <v>32.299999999999997</v>
      </c>
      <c r="G33" s="542">
        <v>38.1</v>
      </c>
      <c r="H33" s="542">
        <v>40.6</v>
      </c>
      <c r="I33" s="542">
        <v>38</v>
      </c>
      <c r="J33" s="542">
        <v>35.799999999999997</v>
      </c>
      <c r="K33" s="543" t="s">
        <v>349</v>
      </c>
      <c r="L33" s="364">
        <v>-3.5</v>
      </c>
    </row>
    <row r="34" spans="1:12" s="369" customFormat="1" ht="15" customHeight="1" x14ac:dyDescent="0.2">
      <c r="A34" s="367" t="s">
        <v>113</v>
      </c>
      <c r="B34" s="368" t="s">
        <v>116</v>
      </c>
      <c r="C34" s="362"/>
      <c r="D34" s="362"/>
      <c r="E34" s="363"/>
      <c r="F34" s="542">
        <v>26.7</v>
      </c>
      <c r="G34" s="542">
        <v>29.9</v>
      </c>
      <c r="H34" s="542">
        <v>33.1</v>
      </c>
      <c r="I34" s="542">
        <v>31.2</v>
      </c>
      <c r="J34" s="542">
        <v>31.5</v>
      </c>
      <c r="K34" s="543" t="s">
        <v>349</v>
      </c>
      <c r="L34" s="364">
        <v>-4.8000000000000007</v>
      </c>
    </row>
    <row r="35" spans="1:12" s="369" customFormat="1" ht="11.25" x14ac:dyDescent="0.2">
      <c r="A35" s="370"/>
      <c r="B35" s="371" t="s">
        <v>117</v>
      </c>
      <c r="C35" s="372"/>
      <c r="D35" s="372"/>
      <c r="E35" s="373"/>
      <c r="F35" s="545">
        <v>35.1</v>
      </c>
      <c r="G35" s="545">
        <v>42.7</v>
      </c>
      <c r="H35" s="545">
        <v>40</v>
      </c>
      <c r="I35" s="545">
        <v>47.6</v>
      </c>
      <c r="J35" s="546">
        <v>38.200000000000003</v>
      </c>
      <c r="K35" s="547" t="s">
        <v>349</v>
      </c>
      <c r="L35" s="374">
        <v>-3.1000000000000014</v>
      </c>
    </row>
    <row r="36" spans="1:12" s="369" customFormat="1" ht="15.95" customHeight="1" x14ac:dyDescent="0.2">
      <c r="A36" s="375" t="s">
        <v>350</v>
      </c>
      <c r="B36" s="376"/>
      <c r="C36" s="377"/>
      <c r="D36" s="376"/>
      <c r="E36" s="378"/>
      <c r="F36" s="548">
        <v>2426</v>
      </c>
      <c r="G36" s="548">
        <v>1892</v>
      </c>
      <c r="H36" s="548">
        <v>2340</v>
      </c>
      <c r="I36" s="548">
        <v>2070</v>
      </c>
      <c r="J36" s="548">
        <v>2206</v>
      </c>
      <c r="K36" s="549">
        <v>220</v>
      </c>
      <c r="L36" s="380">
        <v>9.9728014505893015</v>
      </c>
    </row>
    <row r="37" spans="1:12" s="369" customFormat="1" ht="15.95" customHeight="1" x14ac:dyDescent="0.2">
      <c r="A37" s="381"/>
      <c r="B37" s="382" t="s">
        <v>113</v>
      </c>
      <c r="C37" s="382" t="s">
        <v>351</v>
      </c>
      <c r="D37" s="382"/>
      <c r="E37" s="383"/>
      <c r="F37" s="548">
        <v>686</v>
      </c>
      <c r="G37" s="548">
        <v>619</v>
      </c>
      <c r="H37" s="548">
        <v>807</v>
      </c>
      <c r="I37" s="548">
        <v>726</v>
      </c>
      <c r="J37" s="548">
        <v>724</v>
      </c>
      <c r="K37" s="549">
        <v>-38</v>
      </c>
      <c r="L37" s="380">
        <v>-5.2486187845303869</v>
      </c>
    </row>
    <row r="38" spans="1:12" s="369" customFormat="1" ht="15.95" customHeight="1" x14ac:dyDescent="0.2">
      <c r="A38" s="381"/>
      <c r="B38" s="384" t="s">
        <v>105</v>
      </c>
      <c r="C38" s="384" t="s">
        <v>106</v>
      </c>
      <c r="D38" s="385"/>
      <c r="E38" s="383"/>
      <c r="F38" s="548">
        <v>1229</v>
      </c>
      <c r="G38" s="548">
        <v>911</v>
      </c>
      <c r="H38" s="548">
        <v>1204</v>
      </c>
      <c r="I38" s="548">
        <v>1046</v>
      </c>
      <c r="J38" s="550">
        <v>1123</v>
      </c>
      <c r="K38" s="549">
        <v>106</v>
      </c>
      <c r="L38" s="380">
        <v>9.4390026714158513</v>
      </c>
    </row>
    <row r="39" spans="1:12" s="369" customFormat="1" ht="15.95" customHeight="1" x14ac:dyDescent="0.2">
      <c r="A39" s="381"/>
      <c r="B39" s="385"/>
      <c r="C39" s="382" t="s">
        <v>352</v>
      </c>
      <c r="D39" s="385"/>
      <c r="E39" s="383"/>
      <c r="F39" s="548">
        <v>324</v>
      </c>
      <c r="G39" s="548">
        <v>269</v>
      </c>
      <c r="H39" s="548">
        <v>360</v>
      </c>
      <c r="I39" s="548">
        <v>350</v>
      </c>
      <c r="J39" s="548">
        <v>324</v>
      </c>
      <c r="K39" s="549">
        <v>0</v>
      </c>
      <c r="L39" s="380">
        <v>0</v>
      </c>
    </row>
    <row r="40" spans="1:12" s="369" customFormat="1" ht="15.95" customHeight="1" x14ac:dyDescent="0.2">
      <c r="A40" s="381"/>
      <c r="B40" s="384"/>
      <c r="C40" s="384" t="s">
        <v>107</v>
      </c>
      <c r="D40" s="385"/>
      <c r="E40" s="383"/>
      <c r="F40" s="548">
        <v>1197</v>
      </c>
      <c r="G40" s="548">
        <v>981</v>
      </c>
      <c r="H40" s="548">
        <v>1136</v>
      </c>
      <c r="I40" s="548">
        <v>1024</v>
      </c>
      <c r="J40" s="548">
        <v>1083</v>
      </c>
      <c r="K40" s="549">
        <v>114</v>
      </c>
      <c r="L40" s="380">
        <v>10.526315789473685</v>
      </c>
    </row>
    <row r="41" spans="1:12" s="369" customFormat="1" ht="24" customHeight="1" x14ac:dyDescent="0.2">
      <c r="A41" s="381"/>
      <c r="B41" s="385"/>
      <c r="C41" s="382" t="s">
        <v>352</v>
      </c>
      <c r="D41" s="385"/>
      <c r="E41" s="383"/>
      <c r="F41" s="548">
        <v>362</v>
      </c>
      <c r="G41" s="548">
        <v>350</v>
      </c>
      <c r="H41" s="548">
        <v>447</v>
      </c>
      <c r="I41" s="548">
        <v>376</v>
      </c>
      <c r="J41" s="550">
        <v>400</v>
      </c>
      <c r="K41" s="549">
        <v>-38</v>
      </c>
      <c r="L41" s="380">
        <v>-9.5</v>
      </c>
    </row>
    <row r="42" spans="1:12" s="110" customFormat="1" ht="15" customHeight="1" x14ac:dyDescent="0.2">
      <c r="A42" s="381"/>
      <c r="B42" s="384" t="s">
        <v>113</v>
      </c>
      <c r="C42" s="384" t="s">
        <v>353</v>
      </c>
      <c r="D42" s="385"/>
      <c r="E42" s="383"/>
      <c r="F42" s="548">
        <v>488</v>
      </c>
      <c r="G42" s="548">
        <v>353</v>
      </c>
      <c r="H42" s="548">
        <v>681</v>
      </c>
      <c r="I42" s="548">
        <v>381</v>
      </c>
      <c r="J42" s="548">
        <v>402</v>
      </c>
      <c r="K42" s="549">
        <v>86</v>
      </c>
      <c r="L42" s="380">
        <v>21.393034825870647</v>
      </c>
    </row>
    <row r="43" spans="1:12" s="110" customFormat="1" ht="15" customHeight="1" x14ac:dyDescent="0.2">
      <c r="A43" s="381"/>
      <c r="B43" s="385"/>
      <c r="C43" s="382" t="s">
        <v>352</v>
      </c>
      <c r="D43" s="385"/>
      <c r="E43" s="383"/>
      <c r="F43" s="548">
        <v>197</v>
      </c>
      <c r="G43" s="548">
        <v>137</v>
      </c>
      <c r="H43" s="548">
        <v>288</v>
      </c>
      <c r="I43" s="548">
        <v>169</v>
      </c>
      <c r="J43" s="548">
        <v>173</v>
      </c>
      <c r="K43" s="549">
        <v>24</v>
      </c>
      <c r="L43" s="380">
        <v>13.872832369942197</v>
      </c>
    </row>
    <row r="44" spans="1:12" s="110" customFormat="1" ht="15" customHeight="1" x14ac:dyDescent="0.2">
      <c r="A44" s="381"/>
      <c r="B44" s="384"/>
      <c r="C44" s="366" t="s">
        <v>109</v>
      </c>
      <c r="D44" s="385"/>
      <c r="E44" s="383"/>
      <c r="F44" s="548">
        <v>1621</v>
      </c>
      <c r="G44" s="548">
        <v>1306</v>
      </c>
      <c r="H44" s="548">
        <v>1426</v>
      </c>
      <c r="I44" s="548">
        <v>1435</v>
      </c>
      <c r="J44" s="550">
        <v>1545</v>
      </c>
      <c r="K44" s="549">
        <v>76</v>
      </c>
      <c r="L44" s="380">
        <v>4.9190938511326863</v>
      </c>
    </row>
    <row r="45" spans="1:12" s="110" customFormat="1" ht="15" customHeight="1" x14ac:dyDescent="0.2">
      <c r="A45" s="381"/>
      <c r="B45" s="385"/>
      <c r="C45" s="382" t="s">
        <v>352</v>
      </c>
      <c r="D45" s="385"/>
      <c r="E45" s="383"/>
      <c r="F45" s="548">
        <v>414</v>
      </c>
      <c r="G45" s="548">
        <v>413</v>
      </c>
      <c r="H45" s="548">
        <v>455</v>
      </c>
      <c r="I45" s="548">
        <v>481</v>
      </c>
      <c r="J45" s="548">
        <v>479</v>
      </c>
      <c r="K45" s="549">
        <v>-65</v>
      </c>
      <c r="L45" s="380">
        <v>-13.569937369519833</v>
      </c>
    </row>
    <row r="46" spans="1:12" s="110" customFormat="1" ht="15" customHeight="1" x14ac:dyDescent="0.2">
      <c r="A46" s="381"/>
      <c r="B46" s="384"/>
      <c r="C46" s="366" t="s">
        <v>110</v>
      </c>
      <c r="D46" s="385"/>
      <c r="E46" s="383"/>
      <c r="F46" s="548">
        <v>292</v>
      </c>
      <c r="G46" s="548">
        <v>205</v>
      </c>
      <c r="H46" s="548">
        <v>210</v>
      </c>
      <c r="I46" s="548">
        <v>224</v>
      </c>
      <c r="J46" s="548">
        <v>229</v>
      </c>
      <c r="K46" s="549">
        <v>63</v>
      </c>
      <c r="L46" s="380">
        <v>27.510917030567686</v>
      </c>
    </row>
    <row r="47" spans="1:12" s="110" customFormat="1" ht="15" customHeight="1" x14ac:dyDescent="0.2">
      <c r="A47" s="381"/>
      <c r="B47" s="385"/>
      <c r="C47" s="382" t="s">
        <v>352</v>
      </c>
      <c r="D47" s="385"/>
      <c r="E47" s="383"/>
      <c r="F47" s="548">
        <v>68</v>
      </c>
      <c r="G47" s="548">
        <v>58</v>
      </c>
      <c r="H47" s="548">
        <v>54</v>
      </c>
      <c r="I47" s="548">
        <v>67</v>
      </c>
      <c r="J47" s="550">
        <v>62</v>
      </c>
      <c r="K47" s="549">
        <v>6</v>
      </c>
      <c r="L47" s="380">
        <v>9.67741935483871</v>
      </c>
    </row>
    <row r="48" spans="1:12" s="110" customFormat="1" ht="15" customHeight="1" x14ac:dyDescent="0.2">
      <c r="A48" s="381"/>
      <c r="B48" s="385"/>
      <c r="C48" s="366" t="s">
        <v>111</v>
      </c>
      <c r="D48" s="386"/>
      <c r="E48" s="387"/>
      <c r="F48" s="548">
        <v>25</v>
      </c>
      <c r="G48" s="548">
        <v>28</v>
      </c>
      <c r="H48" s="548">
        <v>23</v>
      </c>
      <c r="I48" s="548">
        <v>30</v>
      </c>
      <c r="J48" s="548">
        <v>30</v>
      </c>
      <c r="K48" s="549">
        <v>-5</v>
      </c>
      <c r="L48" s="380">
        <v>-16.666666666666668</v>
      </c>
    </row>
    <row r="49" spans="1:12" s="110" customFormat="1" ht="15" customHeight="1" x14ac:dyDescent="0.2">
      <c r="A49" s="381"/>
      <c r="B49" s="385"/>
      <c r="C49" s="382" t="s">
        <v>352</v>
      </c>
      <c r="D49" s="385"/>
      <c r="E49" s="383"/>
      <c r="F49" s="548">
        <v>7</v>
      </c>
      <c r="G49" s="548">
        <v>11</v>
      </c>
      <c r="H49" s="548">
        <v>10</v>
      </c>
      <c r="I49" s="548">
        <v>9</v>
      </c>
      <c r="J49" s="548">
        <v>10</v>
      </c>
      <c r="K49" s="549">
        <v>-3</v>
      </c>
      <c r="L49" s="380">
        <v>-30</v>
      </c>
    </row>
    <row r="50" spans="1:12" s="110" customFormat="1" ht="15" customHeight="1" x14ac:dyDescent="0.2">
      <c r="A50" s="381"/>
      <c r="B50" s="384" t="s">
        <v>113</v>
      </c>
      <c r="C50" s="382" t="s">
        <v>181</v>
      </c>
      <c r="D50" s="385"/>
      <c r="E50" s="383"/>
      <c r="F50" s="548">
        <v>1521</v>
      </c>
      <c r="G50" s="548">
        <v>1122</v>
      </c>
      <c r="H50" s="548">
        <v>1492</v>
      </c>
      <c r="I50" s="548">
        <v>1215</v>
      </c>
      <c r="J50" s="550">
        <v>1411</v>
      </c>
      <c r="K50" s="549">
        <v>110</v>
      </c>
      <c r="L50" s="380">
        <v>7.7958894401133945</v>
      </c>
    </row>
    <row r="51" spans="1:12" s="110" customFormat="1" ht="15" customHeight="1" x14ac:dyDescent="0.2">
      <c r="A51" s="381"/>
      <c r="B51" s="385"/>
      <c r="C51" s="382" t="s">
        <v>352</v>
      </c>
      <c r="D51" s="385"/>
      <c r="E51" s="383"/>
      <c r="F51" s="548">
        <v>394</v>
      </c>
      <c r="G51" s="548">
        <v>326</v>
      </c>
      <c r="H51" s="548">
        <v>463</v>
      </c>
      <c r="I51" s="548">
        <v>401</v>
      </c>
      <c r="J51" s="548">
        <v>439</v>
      </c>
      <c r="K51" s="549">
        <v>-45</v>
      </c>
      <c r="L51" s="380">
        <v>-10.250569476082005</v>
      </c>
    </row>
    <row r="52" spans="1:12" s="110" customFormat="1" ht="15" customHeight="1" x14ac:dyDescent="0.2">
      <c r="A52" s="381"/>
      <c r="B52" s="384"/>
      <c r="C52" s="382" t="s">
        <v>182</v>
      </c>
      <c r="D52" s="385"/>
      <c r="E52" s="383"/>
      <c r="F52" s="548">
        <v>905</v>
      </c>
      <c r="G52" s="548">
        <v>770</v>
      </c>
      <c r="H52" s="548">
        <v>848</v>
      </c>
      <c r="I52" s="548">
        <v>855</v>
      </c>
      <c r="J52" s="548">
        <v>795</v>
      </c>
      <c r="K52" s="549">
        <v>110</v>
      </c>
      <c r="L52" s="380">
        <v>13.836477987421384</v>
      </c>
    </row>
    <row r="53" spans="1:12" s="269" customFormat="1" ht="11.25" customHeight="1" x14ac:dyDescent="0.2">
      <c r="A53" s="381"/>
      <c r="B53" s="385"/>
      <c r="C53" s="382" t="s">
        <v>352</v>
      </c>
      <c r="D53" s="385"/>
      <c r="E53" s="383"/>
      <c r="F53" s="548">
        <v>292</v>
      </c>
      <c r="G53" s="548">
        <v>293</v>
      </c>
      <c r="H53" s="548">
        <v>344</v>
      </c>
      <c r="I53" s="548">
        <v>325</v>
      </c>
      <c r="J53" s="550">
        <v>285</v>
      </c>
      <c r="K53" s="549">
        <v>7</v>
      </c>
      <c r="L53" s="380">
        <v>2.4561403508771931</v>
      </c>
    </row>
    <row r="54" spans="1:12" s="151" customFormat="1" ht="12.75" customHeight="1" x14ac:dyDescent="0.2">
      <c r="A54" s="381"/>
      <c r="B54" s="384" t="s">
        <v>113</v>
      </c>
      <c r="C54" s="384" t="s">
        <v>116</v>
      </c>
      <c r="D54" s="385"/>
      <c r="E54" s="383"/>
      <c r="F54" s="548">
        <v>1968</v>
      </c>
      <c r="G54" s="548">
        <v>1492</v>
      </c>
      <c r="H54" s="548">
        <v>1861</v>
      </c>
      <c r="I54" s="548">
        <v>1581</v>
      </c>
      <c r="J54" s="548">
        <v>1786</v>
      </c>
      <c r="K54" s="549">
        <v>182</v>
      </c>
      <c r="L54" s="380">
        <v>10.19036954087346</v>
      </c>
    </row>
    <row r="55" spans="1:12" ht="11.25" x14ac:dyDescent="0.2">
      <c r="A55" s="381"/>
      <c r="B55" s="385"/>
      <c r="C55" s="382" t="s">
        <v>352</v>
      </c>
      <c r="D55" s="385"/>
      <c r="E55" s="383"/>
      <c r="F55" s="548">
        <v>525</v>
      </c>
      <c r="G55" s="548">
        <v>446</v>
      </c>
      <c r="H55" s="548">
        <v>616</v>
      </c>
      <c r="I55" s="548">
        <v>493</v>
      </c>
      <c r="J55" s="548">
        <v>563</v>
      </c>
      <c r="K55" s="549">
        <v>-38</v>
      </c>
      <c r="L55" s="380">
        <v>-6.74955595026643</v>
      </c>
    </row>
    <row r="56" spans="1:12" ht="14.25" customHeight="1" x14ac:dyDescent="0.2">
      <c r="A56" s="381"/>
      <c r="B56" s="385"/>
      <c r="C56" s="384" t="s">
        <v>117</v>
      </c>
      <c r="D56" s="385"/>
      <c r="E56" s="383"/>
      <c r="F56" s="548">
        <v>456</v>
      </c>
      <c r="G56" s="548">
        <v>396</v>
      </c>
      <c r="H56" s="548">
        <v>478</v>
      </c>
      <c r="I56" s="548">
        <v>489</v>
      </c>
      <c r="J56" s="548">
        <v>419</v>
      </c>
      <c r="K56" s="549">
        <v>37</v>
      </c>
      <c r="L56" s="380">
        <v>8.8305489260143197</v>
      </c>
    </row>
    <row r="57" spans="1:12" ht="18.75" customHeight="1" x14ac:dyDescent="0.2">
      <c r="A57" s="388"/>
      <c r="B57" s="389"/>
      <c r="C57" s="390" t="s">
        <v>352</v>
      </c>
      <c r="D57" s="389"/>
      <c r="E57" s="391"/>
      <c r="F57" s="551">
        <v>160</v>
      </c>
      <c r="G57" s="552">
        <v>169</v>
      </c>
      <c r="H57" s="552">
        <v>191</v>
      </c>
      <c r="I57" s="552">
        <v>233</v>
      </c>
      <c r="J57" s="552">
        <v>160</v>
      </c>
      <c r="K57" s="553">
        <f t="shared" ref="K57" si="0">IF(OR(F57=".",J57=".")=TRUE,".",IF(OR(F57="*",J57="*")=TRUE,"*",IF(AND(F57="-",J57="-")=TRUE,"-",IF(AND(ISNUMBER(J57),ISNUMBER(F57))=TRUE,IF(F57-J57=0,0,F57-J57),IF(ISNUMBER(F57)=TRUE,F57,-J57)))))</f>
        <v>0</v>
      </c>
      <c r="L57" s="392">
        <f t="shared" ref="L57" si="1">IF(K57 =".",".",IF(K57 ="*","*",IF(K57="-","-",IF(K57=0,0,IF(OR(J57="-",J57=".",F57="-",F57=".")=TRUE,"X",IF(J57=0,"0,0",IF(ABS(K57*100/J57)&gt;250,".X",(K57*100/J57))))))))</f>
        <v>0</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2470</v>
      </c>
      <c r="E11" s="114">
        <v>1996</v>
      </c>
      <c r="F11" s="114">
        <v>3176</v>
      </c>
      <c r="G11" s="114">
        <v>2111</v>
      </c>
      <c r="H11" s="140">
        <v>2257</v>
      </c>
      <c r="I11" s="115">
        <v>213</v>
      </c>
      <c r="J11" s="116">
        <v>9.4373061586176341</v>
      </c>
    </row>
    <row r="12" spans="1:15" s="110" customFormat="1" ht="24.95" customHeight="1" x14ac:dyDescent="0.2">
      <c r="A12" s="193" t="s">
        <v>132</v>
      </c>
      <c r="B12" s="194" t="s">
        <v>133</v>
      </c>
      <c r="C12" s="113">
        <v>1.3765182186234817</v>
      </c>
      <c r="D12" s="115">
        <v>34</v>
      </c>
      <c r="E12" s="114">
        <v>17</v>
      </c>
      <c r="F12" s="114">
        <v>38</v>
      </c>
      <c r="G12" s="114">
        <v>22</v>
      </c>
      <c r="H12" s="140">
        <v>32</v>
      </c>
      <c r="I12" s="115">
        <v>2</v>
      </c>
      <c r="J12" s="116">
        <v>6.25</v>
      </c>
    </row>
    <row r="13" spans="1:15" s="110" customFormat="1" ht="24.95" customHeight="1" x14ac:dyDescent="0.2">
      <c r="A13" s="193" t="s">
        <v>134</v>
      </c>
      <c r="B13" s="199" t="s">
        <v>214</v>
      </c>
      <c r="C13" s="113">
        <v>0.8502024291497976</v>
      </c>
      <c r="D13" s="115">
        <v>21</v>
      </c>
      <c r="E13" s="114">
        <v>8</v>
      </c>
      <c r="F13" s="114">
        <v>15</v>
      </c>
      <c r="G13" s="114">
        <v>17</v>
      </c>
      <c r="H13" s="140">
        <v>16</v>
      </c>
      <c r="I13" s="115">
        <v>5</v>
      </c>
      <c r="J13" s="116">
        <v>31.25</v>
      </c>
    </row>
    <row r="14" spans="1:15" s="287" customFormat="1" ht="24.95" customHeight="1" x14ac:dyDescent="0.2">
      <c r="A14" s="193" t="s">
        <v>215</v>
      </c>
      <c r="B14" s="199" t="s">
        <v>137</v>
      </c>
      <c r="C14" s="113">
        <v>9.8380566801619427</v>
      </c>
      <c r="D14" s="115">
        <v>243</v>
      </c>
      <c r="E14" s="114">
        <v>193</v>
      </c>
      <c r="F14" s="114">
        <v>325</v>
      </c>
      <c r="G14" s="114">
        <v>211</v>
      </c>
      <c r="H14" s="140">
        <v>271</v>
      </c>
      <c r="I14" s="115">
        <v>-28</v>
      </c>
      <c r="J14" s="116">
        <v>-10.332103321033211</v>
      </c>
      <c r="K14" s="110"/>
      <c r="L14" s="110"/>
      <c r="M14" s="110"/>
      <c r="N14" s="110"/>
      <c r="O14" s="110"/>
    </row>
    <row r="15" spans="1:15" s="110" customFormat="1" ht="24.95" customHeight="1" x14ac:dyDescent="0.2">
      <c r="A15" s="193" t="s">
        <v>216</v>
      </c>
      <c r="B15" s="199" t="s">
        <v>217</v>
      </c>
      <c r="C15" s="113">
        <v>2.0647773279352228</v>
      </c>
      <c r="D15" s="115">
        <v>51</v>
      </c>
      <c r="E15" s="114">
        <v>63</v>
      </c>
      <c r="F15" s="114">
        <v>78</v>
      </c>
      <c r="G15" s="114">
        <v>49</v>
      </c>
      <c r="H15" s="140">
        <v>76</v>
      </c>
      <c r="I15" s="115">
        <v>-25</v>
      </c>
      <c r="J15" s="116">
        <v>-32.89473684210526</v>
      </c>
    </row>
    <row r="16" spans="1:15" s="287" customFormat="1" ht="24.95" customHeight="1" x14ac:dyDescent="0.2">
      <c r="A16" s="193" t="s">
        <v>218</v>
      </c>
      <c r="B16" s="199" t="s">
        <v>141</v>
      </c>
      <c r="C16" s="113">
        <v>3.9271255060728745</v>
      </c>
      <c r="D16" s="115">
        <v>97</v>
      </c>
      <c r="E16" s="114">
        <v>64</v>
      </c>
      <c r="F16" s="114">
        <v>110</v>
      </c>
      <c r="G16" s="114">
        <v>75</v>
      </c>
      <c r="H16" s="140">
        <v>91</v>
      </c>
      <c r="I16" s="115">
        <v>6</v>
      </c>
      <c r="J16" s="116">
        <v>6.5934065934065931</v>
      </c>
      <c r="K16" s="110"/>
      <c r="L16" s="110"/>
      <c r="M16" s="110"/>
      <c r="N16" s="110"/>
      <c r="O16" s="110"/>
    </row>
    <row r="17" spans="1:15" s="110" customFormat="1" ht="24.95" customHeight="1" x14ac:dyDescent="0.2">
      <c r="A17" s="193" t="s">
        <v>142</v>
      </c>
      <c r="B17" s="199" t="s">
        <v>220</v>
      </c>
      <c r="C17" s="113">
        <v>3.8461538461538463</v>
      </c>
      <c r="D17" s="115">
        <v>95</v>
      </c>
      <c r="E17" s="114">
        <v>66</v>
      </c>
      <c r="F17" s="114">
        <v>137</v>
      </c>
      <c r="G17" s="114">
        <v>87</v>
      </c>
      <c r="H17" s="140">
        <v>104</v>
      </c>
      <c r="I17" s="115">
        <v>-9</v>
      </c>
      <c r="J17" s="116">
        <v>-8.6538461538461533</v>
      </c>
    </row>
    <row r="18" spans="1:15" s="287" customFormat="1" ht="24.95" customHeight="1" x14ac:dyDescent="0.2">
      <c r="A18" s="201" t="s">
        <v>144</v>
      </c>
      <c r="B18" s="202" t="s">
        <v>145</v>
      </c>
      <c r="C18" s="113">
        <v>15.546558704453441</v>
      </c>
      <c r="D18" s="115">
        <v>384</v>
      </c>
      <c r="E18" s="114">
        <v>164</v>
      </c>
      <c r="F18" s="114">
        <v>494</v>
      </c>
      <c r="G18" s="114">
        <v>251</v>
      </c>
      <c r="H18" s="140">
        <v>247</v>
      </c>
      <c r="I18" s="115">
        <v>137</v>
      </c>
      <c r="J18" s="116">
        <v>55.465587044534416</v>
      </c>
      <c r="K18" s="110"/>
      <c r="L18" s="110"/>
      <c r="M18" s="110"/>
      <c r="N18" s="110"/>
      <c r="O18" s="110"/>
    </row>
    <row r="19" spans="1:15" s="110" customFormat="1" ht="24.95" customHeight="1" x14ac:dyDescent="0.2">
      <c r="A19" s="193" t="s">
        <v>146</v>
      </c>
      <c r="B19" s="199" t="s">
        <v>147</v>
      </c>
      <c r="C19" s="113">
        <v>10.242914979757085</v>
      </c>
      <c r="D19" s="115">
        <v>253</v>
      </c>
      <c r="E19" s="114">
        <v>180</v>
      </c>
      <c r="F19" s="114">
        <v>345</v>
      </c>
      <c r="G19" s="114">
        <v>191</v>
      </c>
      <c r="H19" s="140">
        <v>287</v>
      </c>
      <c r="I19" s="115">
        <v>-34</v>
      </c>
      <c r="J19" s="116">
        <v>-11.846689895470384</v>
      </c>
    </row>
    <row r="20" spans="1:15" s="287" customFormat="1" ht="24.95" customHeight="1" x14ac:dyDescent="0.2">
      <c r="A20" s="193" t="s">
        <v>148</v>
      </c>
      <c r="B20" s="199" t="s">
        <v>149</v>
      </c>
      <c r="C20" s="113">
        <v>4.7368421052631575</v>
      </c>
      <c r="D20" s="115">
        <v>117</v>
      </c>
      <c r="E20" s="114">
        <v>89</v>
      </c>
      <c r="F20" s="114">
        <v>160</v>
      </c>
      <c r="G20" s="114">
        <v>131</v>
      </c>
      <c r="H20" s="140">
        <v>165</v>
      </c>
      <c r="I20" s="115">
        <v>-48</v>
      </c>
      <c r="J20" s="116">
        <v>-29.09090909090909</v>
      </c>
      <c r="K20" s="110"/>
      <c r="L20" s="110"/>
      <c r="M20" s="110"/>
      <c r="N20" s="110"/>
      <c r="O20" s="110"/>
    </row>
    <row r="21" spans="1:15" s="110" customFormat="1" ht="24.95" customHeight="1" x14ac:dyDescent="0.2">
      <c r="A21" s="201" t="s">
        <v>150</v>
      </c>
      <c r="B21" s="202" t="s">
        <v>151</v>
      </c>
      <c r="C21" s="113">
        <v>9.5951417004048576</v>
      </c>
      <c r="D21" s="115">
        <v>237</v>
      </c>
      <c r="E21" s="114">
        <v>178</v>
      </c>
      <c r="F21" s="114">
        <v>240</v>
      </c>
      <c r="G21" s="114">
        <v>308</v>
      </c>
      <c r="H21" s="140">
        <v>225</v>
      </c>
      <c r="I21" s="115">
        <v>12</v>
      </c>
      <c r="J21" s="116">
        <v>5.333333333333333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1.1740890688259109</v>
      </c>
      <c r="D23" s="115">
        <v>29</v>
      </c>
      <c r="E23" s="114">
        <v>247</v>
      </c>
      <c r="F23" s="114">
        <v>35</v>
      </c>
      <c r="G23" s="114">
        <v>14</v>
      </c>
      <c r="H23" s="140">
        <v>27</v>
      </c>
      <c r="I23" s="115">
        <v>2</v>
      </c>
      <c r="J23" s="116">
        <v>7.4074074074074074</v>
      </c>
    </row>
    <row r="24" spans="1:15" s="110" customFormat="1" ht="24.95" customHeight="1" x14ac:dyDescent="0.2">
      <c r="A24" s="193" t="s">
        <v>156</v>
      </c>
      <c r="B24" s="199" t="s">
        <v>221</v>
      </c>
      <c r="C24" s="113">
        <v>6.3157894736842106</v>
      </c>
      <c r="D24" s="115">
        <v>156</v>
      </c>
      <c r="E24" s="114">
        <v>115</v>
      </c>
      <c r="F24" s="114">
        <v>183</v>
      </c>
      <c r="G24" s="114">
        <v>108</v>
      </c>
      <c r="H24" s="140">
        <v>169</v>
      </c>
      <c r="I24" s="115">
        <v>-13</v>
      </c>
      <c r="J24" s="116">
        <v>-7.6923076923076925</v>
      </c>
    </row>
    <row r="25" spans="1:15" s="110" customFormat="1" ht="24.95" customHeight="1" x14ac:dyDescent="0.2">
      <c r="A25" s="193" t="s">
        <v>222</v>
      </c>
      <c r="B25" s="204" t="s">
        <v>159</v>
      </c>
      <c r="C25" s="113">
        <v>4.1700404858299596</v>
      </c>
      <c r="D25" s="115">
        <v>103</v>
      </c>
      <c r="E25" s="114">
        <v>120</v>
      </c>
      <c r="F25" s="114">
        <v>141</v>
      </c>
      <c r="G25" s="114">
        <v>201</v>
      </c>
      <c r="H25" s="140">
        <v>103</v>
      </c>
      <c r="I25" s="115">
        <v>0</v>
      </c>
      <c r="J25" s="116">
        <v>0</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2.8744939271255059</v>
      </c>
      <c r="D27" s="115">
        <v>71</v>
      </c>
      <c r="E27" s="114">
        <v>44</v>
      </c>
      <c r="F27" s="114">
        <v>165</v>
      </c>
      <c r="G27" s="114">
        <v>48</v>
      </c>
      <c r="H27" s="140">
        <v>54</v>
      </c>
      <c r="I27" s="115">
        <v>17</v>
      </c>
      <c r="J27" s="116">
        <v>31.481481481481481</v>
      </c>
    </row>
    <row r="28" spans="1:15" s="110" customFormat="1" ht="24.95" customHeight="1" x14ac:dyDescent="0.2">
      <c r="A28" s="193" t="s">
        <v>163</v>
      </c>
      <c r="B28" s="199" t="s">
        <v>164</v>
      </c>
      <c r="C28" s="113">
        <v>2.4696356275303644</v>
      </c>
      <c r="D28" s="115">
        <v>61</v>
      </c>
      <c r="E28" s="114">
        <v>25</v>
      </c>
      <c r="F28" s="114">
        <v>129</v>
      </c>
      <c r="G28" s="114">
        <v>36</v>
      </c>
      <c r="H28" s="140">
        <v>59</v>
      </c>
      <c r="I28" s="115">
        <v>2</v>
      </c>
      <c r="J28" s="116">
        <v>3.3898305084745761</v>
      </c>
    </row>
    <row r="29" spans="1:15" s="110" customFormat="1" ht="24.95" customHeight="1" x14ac:dyDescent="0.2">
      <c r="A29" s="193">
        <v>86</v>
      </c>
      <c r="B29" s="199" t="s">
        <v>165</v>
      </c>
      <c r="C29" s="113">
        <v>18.421052631578949</v>
      </c>
      <c r="D29" s="115">
        <v>455</v>
      </c>
      <c r="E29" s="114">
        <v>331</v>
      </c>
      <c r="F29" s="114">
        <v>455</v>
      </c>
      <c r="G29" s="114">
        <v>303</v>
      </c>
      <c r="H29" s="140">
        <v>323</v>
      </c>
      <c r="I29" s="115">
        <v>132</v>
      </c>
      <c r="J29" s="116">
        <v>40.866873065015483</v>
      </c>
    </row>
    <row r="30" spans="1:15" s="110" customFormat="1" ht="24.95" customHeight="1" x14ac:dyDescent="0.2">
      <c r="A30" s="193">
        <v>87.88</v>
      </c>
      <c r="B30" s="204" t="s">
        <v>166</v>
      </c>
      <c r="C30" s="113">
        <v>8.2995951417004044</v>
      </c>
      <c r="D30" s="115">
        <v>205</v>
      </c>
      <c r="E30" s="114">
        <v>224</v>
      </c>
      <c r="F30" s="114">
        <v>320</v>
      </c>
      <c r="G30" s="114">
        <v>183</v>
      </c>
      <c r="H30" s="140">
        <v>179</v>
      </c>
      <c r="I30" s="115">
        <v>26</v>
      </c>
      <c r="J30" s="116">
        <v>14.525139664804469</v>
      </c>
    </row>
    <row r="31" spans="1:15" s="110" customFormat="1" ht="24.95" customHeight="1" x14ac:dyDescent="0.2">
      <c r="A31" s="193" t="s">
        <v>167</v>
      </c>
      <c r="B31" s="199" t="s">
        <v>168</v>
      </c>
      <c r="C31" s="113">
        <v>3.4817813765182186</v>
      </c>
      <c r="D31" s="115">
        <v>86</v>
      </c>
      <c r="E31" s="114">
        <v>52</v>
      </c>
      <c r="F31" s="114">
        <v>96</v>
      </c>
      <c r="G31" s="114">
        <v>63</v>
      </c>
      <c r="H31" s="140">
        <v>81</v>
      </c>
      <c r="I31" s="115">
        <v>5</v>
      </c>
      <c r="J31" s="116">
        <v>6.1728395061728394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1.3765182186234817</v>
      </c>
      <c r="D34" s="115">
        <v>34</v>
      </c>
      <c r="E34" s="114">
        <v>17</v>
      </c>
      <c r="F34" s="114">
        <v>38</v>
      </c>
      <c r="G34" s="114">
        <v>22</v>
      </c>
      <c r="H34" s="140">
        <v>32</v>
      </c>
      <c r="I34" s="115">
        <v>2</v>
      </c>
      <c r="J34" s="116">
        <v>6.25</v>
      </c>
    </row>
    <row r="35" spans="1:10" s="110" customFormat="1" ht="24.95" customHeight="1" x14ac:dyDescent="0.2">
      <c r="A35" s="292" t="s">
        <v>171</v>
      </c>
      <c r="B35" s="293" t="s">
        <v>172</v>
      </c>
      <c r="C35" s="113">
        <v>26.234817813765183</v>
      </c>
      <c r="D35" s="115">
        <v>648</v>
      </c>
      <c r="E35" s="114">
        <v>365</v>
      </c>
      <c r="F35" s="114">
        <v>834</v>
      </c>
      <c r="G35" s="114">
        <v>479</v>
      </c>
      <c r="H35" s="140">
        <v>534</v>
      </c>
      <c r="I35" s="115">
        <v>114</v>
      </c>
      <c r="J35" s="116">
        <v>21.348314606741575</v>
      </c>
    </row>
    <row r="36" spans="1:10" s="110" customFormat="1" ht="24.95" customHeight="1" x14ac:dyDescent="0.2">
      <c r="A36" s="294" t="s">
        <v>173</v>
      </c>
      <c r="B36" s="295" t="s">
        <v>174</v>
      </c>
      <c r="C36" s="125">
        <v>72.388663967611336</v>
      </c>
      <c r="D36" s="143">
        <v>1788</v>
      </c>
      <c r="E36" s="144">
        <v>1614</v>
      </c>
      <c r="F36" s="144">
        <v>2304</v>
      </c>
      <c r="G36" s="144">
        <v>1610</v>
      </c>
      <c r="H36" s="145">
        <v>1691</v>
      </c>
      <c r="I36" s="143">
        <v>97</v>
      </c>
      <c r="J36" s="146">
        <v>5.7362507392075699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2470</v>
      </c>
      <c r="F11" s="264">
        <v>1996</v>
      </c>
      <c r="G11" s="264">
        <v>3176</v>
      </c>
      <c r="H11" s="264">
        <v>2111</v>
      </c>
      <c r="I11" s="265">
        <v>2257</v>
      </c>
      <c r="J11" s="263">
        <v>213</v>
      </c>
      <c r="K11" s="266">
        <v>9.4373061586176341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24.008097165991902</v>
      </c>
      <c r="E13" s="115">
        <v>593</v>
      </c>
      <c r="F13" s="114">
        <v>496</v>
      </c>
      <c r="G13" s="114">
        <v>648</v>
      </c>
      <c r="H13" s="114">
        <v>720</v>
      </c>
      <c r="I13" s="140">
        <v>553</v>
      </c>
      <c r="J13" s="115">
        <v>40</v>
      </c>
      <c r="K13" s="116">
        <v>7.2332730560578664</v>
      </c>
    </row>
    <row r="14" spans="1:15" ht="15.95" customHeight="1" x14ac:dyDescent="0.2">
      <c r="A14" s="306" t="s">
        <v>230</v>
      </c>
      <c r="B14" s="307"/>
      <c r="C14" s="308"/>
      <c r="D14" s="113">
        <v>56.356275303643727</v>
      </c>
      <c r="E14" s="115">
        <v>1392</v>
      </c>
      <c r="F14" s="114">
        <v>1095</v>
      </c>
      <c r="G14" s="114">
        <v>2142</v>
      </c>
      <c r="H14" s="114">
        <v>1094</v>
      </c>
      <c r="I14" s="140">
        <v>1322</v>
      </c>
      <c r="J14" s="115">
        <v>70</v>
      </c>
      <c r="K14" s="116">
        <v>5.2950075642965206</v>
      </c>
    </row>
    <row r="15" spans="1:15" ht="15.95" customHeight="1" x14ac:dyDescent="0.2">
      <c r="A15" s="306" t="s">
        <v>231</v>
      </c>
      <c r="B15" s="307"/>
      <c r="C15" s="308"/>
      <c r="D15" s="113">
        <v>9.473684210526315</v>
      </c>
      <c r="E15" s="115">
        <v>234</v>
      </c>
      <c r="F15" s="114">
        <v>176</v>
      </c>
      <c r="G15" s="114">
        <v>198</v>
      </c>
      <c r="H15" s="114">
        <v>135</v>
      </c>
      <c r="I15" s="140">
        <v>184</v>
      </c>
      <c r="J15" s="115">
        <v>50</v>
      </c>
      <c r="K15" s="116">
        <v>27.173913043478262</v>
      </c>
    </row>
    <row r="16" spans="1:15" ht="15.95" customHeight="1" x14ac:dyDescent="0.2">
      <c r="A16" s="306" t="s">
        <v>232</v>
      </c>
      <c r="B16" s="307"/>
      <c r="C16" s="308"/>
      <c r="D16" s="113">
        <v>9.7975708502024297</v>
      </c>
      <c r="E16" s="115">
        <v>242</v>
      </c>
      <c r="F16" s="114">
        <v>223</v>
      </c>
      <c r="G16" s="114">
        <v>168</v>
      </c>
      <c r="H16" s="114">
        <v>156</v>
      </c>
      <c r="I16" s="140">
        <v>193</v>
      </c>
      <c r="J16" s="115">
        <v>49</v>
      </c>
      <c r="K16" s="116">
        <v>25.388601036269431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1.4979757085020242</v>
      </c>
      <c r="E18" s="115">
        <v>37</v>
      </c>
      <c r="F18" s="114">
        <v>18</v>
      </c>
      <c r="G18" s="114">
        <v>45</v>
      </c>
      <c r="H18" s="114">
        <v>26</v>
      </c>
      <c r="I18" s="140">
        <v>27</v>
      </c>
      <c r="J18" s="115">
        <v>10</v>
      </c>
      <c r="K18" s="116">
        <v>37.037037037037038</v>
      </c>
    </row>
    <row r="19" spans="1:11" ht="14.1" customHeight="1" x14ac:dyDescent="0.2">
      <c r="A19" s="306" t="s">
        <v>235</v>
      </c>
      <c r="B19" s="307" t="s">
        <v>236</v>
      </c>
      <c r="C19" s="308"/>
      <c r="D19" s="113">
        <v>0.8502024291497976</v>
      </c>
      <c r="E19" s="115">
        <v>21</v>
      </c>
      <c r="F19" s="114">
        <v>15</v>
      </c>
      <c r="G19" s="114">
        <v>30</v>
      </c>
      <c r="H19" s="114">
        <v>18</v>
      </c>
      <c r="I19" s="140">
        <v>15</v>
      </c>
      <c r="J19" s="115">
        <v>6</v>
      </c>
      <c r="K19" s="116">
        <v>40</v>
      </c>
    </row>
    <row r="20" spans="1:11" ht="14.1" customHeight="1" x14ac:dyDescent="0.2">
      <c r="A20" s="306">
        <v>12</v>
      </c>
      <c r="B20" s="307" t="s">
        <v>237</v>
      </c>
      <c r="C20" s="308"/>
      <c r="D20" s="113">
        <v>1.1740890688259109</v>
      </c>
      <c r="E20" s="115">
        <v>29</v>
      </c>
      <c r="F20" s="114">
        <v>9</v>
      </c>
      <c r="G20" s="114">
        <v>22</v>
      </c>
      <c r="H20" s="114">
        <v>21</v>
      </c>
      <c r="I20" s="140">
        <v>22</v>
      </c>
      <c r="J20" s="115">
        <v>7</v>
      </c>
      <c r="K20" s="116">
        <v>31.818181818181817</v>
      </c>
    </row>
    <row r="21" spans="1:11" ht="14.1" customHeight="1" x14ac:dyDescent="0.2">
      <c r="A21" s="306">
        <v>21</v>
      </c>
      <c r="B21" s="307" t="s">
        <v>238</v>
      </c>
      <c r="C21" s="308"/>
      <c r="D21" s="113">
        <v>0.60728744939271251</v>
      </c>
      <c r="E21" s="115">
        <v>15</v>
      </c>
      <c r="F21" s="114">
        <v>9</v>
      </c>
      <c r="G21" s="114">
        <v>13</v>
      </c>
      <c r="H21" s="114">
        <v>11</v>
      </c>
      <c r="I21" s="140">
        <v>29</v>
      </c>
      <c r="J21" s="115">
        <v>-14</v>
      </c>
      <c r="K21" s="116">
        <v>-48.275862068965516</v>
      </c>
    </row>
    <row r="22" spans="1:11" ht="14.1" customHeight="1" x14ac:dyDescent="0.2">
      <c r="A22" s="306">
        <v>22</v>
      </c>
      <c r="B22" s="307" t="s">
        <v>239</v>
      </c>
      <c r="C22" s="308"/>
      <c r="D22" s="113">
        <v>1.3765182186234817</v>
      </c>
      <c r="E22" s="115">
        <v>34</v>
      </c>
      <c r="F22" s="114">
        <v>42</v>
      </c>
      <c r="G22" s="114">
        <v>71</v>
      </c>
      <c r="H22" s="114">
        <v>37</v>
      </c>
      <c r="I22" s="140">
        <v>48</v>
      </c>
      <c r="J22" s="115">
        <v>-14</v>
      </c>
      <c r="K22" s="116">
        <v>-29.166666666666668</v>
      </c>
    </row>
    <row r="23" spans="1:11" ht="14.1" customHeight="1" x14ac:dyDescent="0.2">
      <c r="A23" s="306">
        <v>23</v>
      </c>
      <c r="B23" s="307" t="s">
        <v>240</v>
      </c>
      <c r="C23" s="308"/>
      <c r="D23" s="113">
        <v>0.72874493927125505</v>
      </c>
      <c r="E23" s="115">
        <v>18</v>
      </c>
      <c r="F23" s="114">
        <v>5</v>
      </c>
      <c r="G23" s="114">
        <v>20</v>
      </c>
      <c r="H23" s="114">
        <v>8</v>
      </c>
      <c r="I23" s="140">
        <v>19</v>
      </c>
      <c r="J23" s="115">
        <v>-1</v>
      </c>
      <c r="K23" s="116">
        <v>-5.2631578947368425</v>
      </c>
    </row>
    <row r="24" spans="1:11" ht="14.1" customHeight="1" x14ac:dyDescent="0.2">
      <c r="A24" s="306">
        <v>24</v>
      </c>
      <c r="B24" s="307" t="s">
        <v>241</v>
      </c>
      <c r="C24" s="308"/>
      <c r="D24" s="113">
        <v>2.42914979757085</v>
      </c>
      <c r="E24" s="115">
        <v>60</v>
      </c>
      <c r="F24" s="114">
        <v>28</v>
      </c>
      <c r="G24" s="114">
        <v>67</v>
      </c>
      <c r="H24" s="114">
        <v>50</v>
      </c>
      <c r="I24" s="140">
        <v>66</v>
      </c>
      <c r="J24" s="115">
        <v>-6</v>
      </c>
      <c r="K24" s="116">
        <v>-9.0909090909090917</v>
      </c>
    </row>
    <row r="25" spans="1:11" ht="14.1" customHeight="1" x14ac:dyDescent="0.2">
      <c r="A25" s="306">
        <v>25</v>
      </c>
      <c r="B25" s="307" t="s">
        <v>242</v>
      </c>
      <c r="C25" s="308"/>
      <c r="D25" s="113">
        <v>3.4008097165991904</v>
      </c>
      <c r="E25" s="115">
        <v>84</v>
      </c>
      <c r="F25" s="114">
        <v>50</v>
      </c>
      <c r="G25" s="114">
        <v>112</v>
      </c>
      <c r="H25" s="114">
        <v>51</v>
      </c>
      <c r="I25" s="140">
        <v>77</v>
      </c>
      <c r="J25" s="115">
        <v>7</v>
      </c>
      <c r="K25" s="116">
        <v>9.0909090909090917</v>
      </c>
    </row>
    <row r="26" spans="1:11" ht="14.1" customHeight="1" x14ac:dyDescent="0.2">
      <c r="A26" s="306">
        <v>26</v>
      </c>
      <c r="B26" s="307" t="s">
        <v>243</v>
      </c>
      <c r="C26" s="308"/>
      <c r="D26" s="113">
        <v>1.3360323886639676</v>
      </c>
      <c r="E26" s="115">
        <v>33</v>
      </c>
      <c r="F26" s="114">
        <v>18</v>
      </c>
      <c r="G26" s="114">
        <v>53</v>
      </c>
      <c r="H26" s="114">
        <v>21</v>
      </c>
      <c r="I26" s="140">
        <v>39</v>
      </c>
      <c r="J26" s="115">
        <v>-6</v>
      </c>
      <c r="K26" s="116">
        <v>-15.384615384615385</v>
      </c>
    </row>
    <row r="27" spans="1:11" ht="14.1" customHeight="1" x14ac:dyDescent="0.2">
      <c r="A27" s="306">
        <v>27</v>
      </c>
      <c r="B27" s="307" t="s">
        <v>244</v>
      </c>
      <c r="C27" s="308"/>
      <c r="D27" s="113">
        <v>1.417004048582996</v>
      </c>
      <c r="E27" s="115">
        <v>35</v>
      </c>
      <c r="F27" s="114">
        <v>20</v>
      </c>
      <c r="G27" s="114">
        <v>51</v>
      </c>
      <c r="H27" s="114">
        <v>20</v>
      </c>
      <c r="I27" s="140">
        <v>35</v>
      </c>
      <c r="J27" s="115">
        <v>0</v>
      </c>
      <c r="K27" s="116">
        <v>0</v>
      </c>
    </row>
    <row r="28" spans="1:11" ht="14.1" customHeight="1" x14ac:dyDescent="0.2">
      <c r="A28" s="306">
        <v>28</v>
      </c>
      <c r="B28" s="307" t="s">
        <v>245</v>
      </c>
      <c r="C28" s="308"/>
      <c r="D28" s="113">
        <v>0.20242914979757085</v>
      </c>
      <c r="E28" s="115">
        <v>5</v>
      </c>
      <c r="F28" s="114">
        <v>5</v>
      </c>
      <c r="G28" s="114" t="s">
        <v>513</v>
      </c>
      <c r="H28" s="114" t="s">
        <v>513</v>
      </c>
      <c r="I28" s="140">
        <v>5</v>
      </c>
      <c r="J28" s="115">
        <v>0</v>
      </c>
      <c r="K28" s="116">
        <v>0</v>
      </c>
    </row>
    <row r="29" spans="1:11" ht="14.1" customHeight="1" x14ac:dyDescent="0.2">
      <c r="A29" s="306">
        <v>29</v>
      </c>
      <c r="B29" s="307" t="s">
        <v>246</v>
      </c>
      <c r="C29" s="308"/>
      <c r="D29" s="113">
        <v>4.6558704453441297</v>
      </c>
      <c r="E29" s="115">
        <v>115</v>
      </c>
      <c r="F29" s="114">
        <v>113</v>
      </c>
      <c r="G29" s="114">
        <v>145</v>
      </c>
      <c r="H29" s="114">
        <v>121</v>
      </c>
      <c r="I29" s="140">
        <v>106</v>
      </c>
      <c r="J29" s="115">
        <v>9</v>
      </c>
      <c r="K29" s="116">
        <v>8.4905660377358494</v>
      </c>
    </row>
    <row r="30" spans="1:11" ht="14.1" customHeight="1" x14ac:dyDescent="0.2">
      <c r="A30" s="306" t="s">
        <v>247</v>
      </c>
      <c r="B30" s="307" t="s">
        <v>248</v>
      </c>
      <c r="C30" s="308"/>
      <c r="D30" s="113">
        <v>0.52631578947368418</v>
      </c>
      <c r="E30" s="115">
        <v>13</v>
      </c>
      <c r="F30" s="114">
        <v>25</v>
      </c>
      <c r="G30" s="114">
        <v>29</v>
      </c>
      <c r="H30" s="114" t="s">
        <v>513</v>
      </c>
      <c r="I30" s="140">
        <v>20</v>
      </c>
      <c r="J30" s="115">
        <v>-7</v>
      </c>
      <c r="K30" s="116">
        <v>-35</v>
      </c>
    </row>
    <row r="31" spans="1:11" ht="14.1" customHeight="1" x14ac:dyDescent="0.2">
      <c r="A31" s="306" t="s">
        <v>249</v>
      </c>
      <c r="B31" s="307" t="s">
        <v>250</v>
      </c>
      <c r="C31" s="308"/>
      <c r="D31" s="113">
        <v>4.1295546558704457</v>
      </c>
      <c r="E31" s="115">
        <v>102</v>
      </c>
      <c r="F31" s="114">
        <v>84</v>
      </c>
      <c r="G31" s="114">
        <v>111</v>
      </c>
      <c r="H31" s="114">
        <v>106</v>
      </c>
      <c r="I31" s="140">
        <v>86</v>
      </c>
      <c r="J31" s="115">
        <v>16</v>
      </c>
      <c r="K31" s="116">
        <v>18.604651162790699</v>
      </c>
    </row>
    <row r="32" spans="1:11" ht="14.1" customHeight="1" x14ac:dyDescent="0.2">
      <c r="A32" s="306">
        <v>31</v>
      </c>
      <c r="B32" s="307" t="s">
        <v>251</v>
      </c>
      <c r="C32" s="308"/>
      <c r="D32" s="113">
        <v>1.1740890688259109</v>
      </c>
      <c r="E32" s="115">
        <v>29</v>
      </c>
      <c r="F32" s="114">
        <v>12</v>
      </c>
      <c r="G32" s="114">
        <v>14</v>
      </c>
      <c r="H32" s="114">
        <v>16</v>
      </c>
      <c r="I32" s="140">
        <v>17</v>
      </c>
      <c r="J32" s="115">
        <v>12</v>
      </c>
      <c r="K32" s="116">
        <v>70.588235294117652</v>
      </c>
    </row>
    <row r="33" spans="1:11" ht="14.1" customHeight="1" x14ac:dyDescent="0.2">
      <c r="A33" s="306">
        <v>32</v>
      </c>
      <c r="B33" s="307" t="s">
        <v>252</v>
      </c>
      <c r="C33" s="308"/>
      <c r="D33" s="113">
        <v>5.0202429149797574</v>
      </c>
      <c r="E33" s="115">
        <v>124</v>
      </c>
      <c r="F33" s="114">
        <v>44</v>
      </c>
      <c r="G33" s="114">
        <v>137</v>
      </c>
      <c r="H33" s="114">
        <v>89</v>
      </c>
      <c r="I33" s="140">
        <v>66</v>
      </c>
      <c r="J33" s="115">
        <v>58</v>
      </c>
      <c r="K33" s="116">
        <v>87.878787878787875</v>
      </c>
    </row>
    <row r="34" spans="1:11" ht="14.1" customHeight="1" x14ac:dyDescent="0.2">
      <c r="A34" s="306">
        <v>33</v>
      </c>
      <c r="B34" s="307" t="s">
        <v>253</v>
      </c>
      <c r="C34" s="308"/>
      <c r="D34" s="113">
        <v>3.8056680161943319</v>
      </c>
      <c r="E34" s="115">
        <v>94</v>
      </c>
      <c r="F34" s="114">
        <v>49</v>
      </c>
      <c r="G34" s="114">
        <v>183</v>
      </c>
      <c r="H34" s="114">
        <v>87</v>
      </c>
      <c r="I34" s="140">
        <v>94</v>
      </c>
      <c r="J34" s="115">
        <v>0</v>
      </c>
      <c r="K34" s="116">
        <v>0</v>
      </c>
    </row>
    <row r="35" spans="1:11" ht="14.1" customHeight="1" x14ac:dyDescent="0.2">
      <c r="A35" s="306">
        <v>34</v>
      </c>
      <c r="B35" s="307" t="s">
        <v>254</v>
      </c>
      <c r="C35" s="308"/>
      <c r="D35" s="113">
        <v>2.7125506072874495</v>
      </c>
      <c r="E35" s="115">
        <v>67</v>
      </c>
      <c r="F35" s="114">
        <v>44</v>
      </c>
      <c r="G35" s="114">
        <v>88</v>
      </c>
      <c r="H35" s="114">
        <v>58</v>
      </c>
      <c r="I35" s="140">
        <v>72</v>
      </c>
      <c r="J35" s="115">
        <v>-5</v>
      </c>
      <c r="K35" s="116">
        <v>-6.9444444444444446</v>
      </c>
    </row>
    <row r="36" spans="1:11" ht="14.1" customHeight="1" x14ac:dyDescent="0.2">
      <c r="A36" s="306">
        <v>41</v>
      </c>
      <c r="B36" s="307" t="s">
        <v>255</v>
      </c>
      <c r="C36" s="308"/>
      <c r="D36" s="113">
        <v>1.214574898785425</v>
      </c>
      <c r="E36" s="115">
        <v>30</v>
      </c>
      <c r="F36" s="114">
        <v>27</v>
      </c>
      <c r="G36" s="114">
        <v>77</v>
      </c>
      <c r="H36" s="114">
        <v>24</v>
      </c>
      <c r="I36" s="140">
        <v>35</v>
      </c>
      <c r="J36" s="115">
        <v>-5</v>
      </c>
      <c r="K36" s="116">
        <v>-14.285714285714286</v>
      </c>
    </row>
    <row r="37" spans="1:11" ht="14.1" customHeight="1" x14ac:dyDescent="0.2">
      <c r="A37" s="306">
        <v>42</v>
      </c>
      <c r="B37" s="307" t="s">
        <v>256</v>
      </c>
      <c r="C37" s="308"/>
      <c r="D37" s="113" t="s">
        <v>513</v>
      </c>
      <c r="E37" s="115" t="s">
        <v>513</v>
      </c>
      <c r="F37" s="114">
        <v>3</v>
      </c>
      <c r="G37" s="114">
        <v>10</v>
      </c>
      <c r="H37" s="114">
        <v>3</v>
      </c>
      <c r="I37" s="140" t="s">
        <v>513</v>
      </c>
      <c r="J37" s="115" t="s">
        <v>513</v>
      </c>
      <c r="K37" s="116" t="s">
        <v>513</v>
      </c>
    </row>
    <row r="38" spans="1:11" ht="14.1" customHeight="1" x14ac:dyDescent="0.2">
      <c r="A38" s="306">
        <v>43</v>
      </c>
      <c r="B38" s="307" t="s">
        <v>257</v>
      </c>
      <c r="C38" s="308"/>
      <c r="D38" s="113">
        <v>0.52631578947368418</v>
      </c>
      <c r="E38" s="115">
        <v>13</v>
      </c>
      <c r="F38" s="114">
        <v>13</v>
      </c>
      <c r="G38" s="114">
        <v>38</v>
      </c>
      <c r="H38" s="114">
        <v>9</v>
      </c>
      <c r="I38" s="140">
        <v>16</v>
      </c>
      <c r="J38" s="115">
        <v>-3</v>
      </c>
      <c r="K38" s="116">
        <v>-18.75</v>
      </c>
    </row>
    <row r="39" spans="1:11" ht="14.1" customHeight="1" x14ac:dyDescent="0.2">
      <c r="A39" s="306">
        <v>51</v>
      </c>
      <c r="B39" s="307" t="s">
        <v>258</v>
      </c>
      <c r="C39" s="308"/>
      <c r="D39" s="113">
        <v>3.6437246963562755</v>
      </c>
      <c r="E39" s="115">
        <v>90</v>
      </c>
      <c r="F39" s="114">
        <v>84</v>
      </c>
      <c r="G39" s="114">
        <v>97</v>
      </c>
      <c r="H39" s="114">
        <v>76</v>
      </c>
      <c r="I39" s="140">
        <v>93</v>
      </c>
      <c r="J39" s="115">
        <v>-3</v>
      </c>
      <c r="K39" s="116">
        <v>-3.225806451612903</v>
      </c>
    </row>
    <row r="40" spans="1:11" ht="14.1" customHeight="1" x14ac:dyDescent="0.2">
      <c r="A40" s="306" t="s">
        <v>259</v>
      </c>
      <c r="B40" s="307" t="s">
        <v>260</v>
      </c>
      <c r="C40" s="308"/>
      <c r="D40" s="113">
        <v>3.4412955465587043</v>
      </c>
      <c r="E40" s="115">
        <v>85</v>
      </c>
      <c r="F40" s="114">
        <v>84</v>
      </c>
      <c r="G40" s="114">
        <v>89</v>
      </c>
      <c r="H40" s="114">
        <v>73</v>
      </c>
      <c r="I40" s="140">
        <v>85</v>
      </c>
      <c r="J40" s="115">
        <v>0</v>
      </c>
      <c r="K40" s="116">
        <v>0</v>
      </c>
    </row>
    <row r="41" spans="1:11" ht="14.1" customHeight="1" x14ac:dyDescent="0.2">
      <c r="A41" s="306"/>
      <c r="B41" s="307" t="s">
        <v>261</v>
      </c>
      <c r="C41" s="308"/>
      <c r="D41" s="113">
        <v>2.5101214574898787</v>
      </c>
      <c r="E41" s="115">
        <v>62</v>
      </c>
      <c r="F41" s="114">
        <v>61</v>
      </c>
      <c r="G41" s="114">
        <v>71</v>
      </c>
      <c r="H41" s="114">
        <v>62</v>
      </c>
      <c r="I41" s="140">
        <v>67</v>
      </c>
      <c r="J41" s="115">
        <v>-5</v>
      </c>
      <c r="K41" s="116">
        <v>-7.4626865671641793</v>
      </c>
    </row>
    <row r="42" spans="1:11" ht="14.1" customHeight="1" x14ac:dyDescent="0.2">
      <c r="A42" s="306">
        <v>52</v>
      </c>
      <c r="B42" s="307" t="s">
        <v>262</v>
      </c>
      <c r="C42" s="308"/>
      <c r="D42" s="113">
        <v>5.4655870445344128</v>
      </c>
      <c r="E42" s="115">
        <v>135</v>
      </c>
      <c r="F42" s="114">
        <v>96</v>
      </c>
      <c r="G42" s="114">
        <v>166</v>
      </c>
      <c r="H42" s="114">
        <v>140</v>
      </c>
      <c r="I42" s="140">
        <v>137</v>
      </c>
      <c r="J42" s="115">
        <v>-2</v>
      </c>
      <c r="K42" s="116">
        <v>-1.4598540145985401</v>
      </c>
    </row>
    <row r="43" spans="1:11" ht="14.1" customHeight="1" x14ac:dyDescent="0.2">
      <c r="A43" s="306" t="s">
        <v>263</v>
      </c>
      <c r="B43" s="307" t="s">
        <v>264</v>
      </c>
      <c r="C43" s="308"/>
      <c r="D43" s="113">
        <v>4.2510121457489882</v>
      </c>
      <c r="E43" s="115">
        <v>105</v>
      </c>
      <c r="F43" s="114">
        <v>86</v>
      </c>
      <c r="G43" s="114">
        <v>145</v>
      </c>
      <c r="H43" s="114">
        <v>119</v>
      </c>
      <c r="I43" s="140">
        <v>127</v>
      </c>
      <c r="J43" s="115">
        <v>-22</v>
      </c>
      <c r="K43" s="116">
        <v>-17.322834645669293</v>
      </c>
    </row>
    <row r="44" spans="1:11" ht="14.1" customHeight="1" x14ac:dyDescent="0.2">
      <c r="A44" s="306">
        <v>53</v>
      </c>
      <c r="B44" s="307" t="s">
        <v>265</v>
      </c>
      <c r="C44" s="308"/>
      <c r="D44" s="113">
        <v>0.93117408906882593</v>
      </c>
      <c r="E44" s="115">
        <v>23</v>
      </c>
      <c r="F44" s="114">
        <v>27</v>
      </c>
      <c r="G44" s="114">
        <v>27</v>
      </c>
      <c r="H44" s="114">
        <v>26</v>
      </c>
      <c r="I44" s="140">
        <v>23</v>
      </c>
      <c r="J44" s="115">
        <v>0</v>
      </c>
      <c r="K44" s="116">
        <v>0</v>
      </c>
    </row>
    <row r="45" spans="1:11" ht="14.1" customHeight="1" x14ac:dyDescent="0.2">
      <c r="A45" s="306" t="s">
        <v>266</v>
      </c>
      <c r="B45" s="307" t="s">
        <v>267</v>
      </c>
      <c r="C45" s="308"/>
      <c r="D45" s="113">
        <v>0.89068825910931171</v>
      </c>
      <c r="E45" s="115">
        <v>22</v>
      </c>
      <c r="F45" s="114">
        <v>24</v>
      </c>
      <c r="G45" s="114">
        <v>26</v>
      </c>
      <c r="H45" s="114">
        <v>25</v>
      </c>
      <c r="I45" s="140">
        <v>23</v>
      </c>
      <c r="J45" s="115">
        <v>-1</v>
      </c>
      <c r="K45" s="116">
        <v>-4.3478260869565215</v>
      </c>
    </row>
    <row r="46" spans="1:11" ht="14.1" customHeight="1" x14ac:dyDescent="0.2">
      <c r="A46" s="306">
        <v>54</v>
      </c>
      <c r="B46" s="307" t="s">
        <v>268</v>
      </c>
      <c r="C46" s="308"/>
      <c r="D46" s="113">
        <v>3.2793522267206479</v>
      </c>
      <c r="E46" s="115">
        <v>81</v>
      </c>
      <c r="F46" s="114">
        <v>53</v>
      </c>
      <c r="G46" s="114">
        <v>69</v>
      </c>
      <c r="H46" s="114">
        <v>104</v>
      </c>
      <c r="I46" s="140">
        <v>72</v>
      </c>
      <c r="J46" s="115">
        <v>9</v>
      </c>
      <c r="K46" s="116">
        <v>12.5</v>
      </c>
    </row>
    <row r="47" spans="1:11" ht="14.1" customHeight="1" x14ac:dyDescent="0.2">
      <c r="A47" s="306">
        <v>61</v>
      </c>
      <c r="B47" s="307" t="s">
        <v>269</v>
      </c>
      <c r="C47" s="308"/>
      <c r="D47" s="113">
        <v>1.2955465587044535</v>
      </c>
      <c r="E47" s="115">
        <v>32</v>
      </c>
      <c r="F47" s="114">
        <v>18</v>
      </c>
      <c r="G47" s="114">
        <v>43</v>
      </c>
      <c r="H47" s="114">
        <v>22</v>
      </c>
      <c r="I47" s="140">
        <v>23</v>
      </c>
      <c r="J47" s="115">
        <v>9</v>
      </c>
      <c r="K47" s="116">
        <v>39.130434782608695</v>
      </c>
    </row>
    <row r="48" spans="1:11" ht="14.1" customHeight="1" x14ac:dyDescent="0.2">
      <c r="A48" s="306">
        <v>62</v>
      </c>
      <c r="B48" s="307" t="s">
        <v>270</v>
      </c>
      <c r="C48" s="308"/>
      <c r="D48" s="113">
        <v>6.0323886639676116</v>
      </c>
      <c r="E48" s="115">
        <v>149</v>
      </c>
      <c r="F48" s="114">
        <v>122</v>
      </c>
      <c r="G48" s="114">
        <v>186</v>
      </c>
      <c r="H48" s="114">
        <v>152</v>
      </c>
      <c r="I48" s="140">
        <v>155</v>
      </c>
      <c r="J48" s="115">
        <v>-6</v>
      </c>
      <c r="K48" s="116">
        <v>-3.870967741935484</v>
      </c>
    </row>
    <row r="49" spans="1:11" ht="14.1" customHeight="1" x14ac:dyDescent="0.2">
      <c r="A49" s="306">
        <v>63</v>
      </c>
      <c r="B49" s="307" t="s">
        <v>271</v>
      </c>
      <c r="C49" s="308"/>
      <c r="D49" s="113">
        <v>8.5425101214574894</v>
      </c>
      <c r="E49" s="115">
        <v>211</v>
      </c>
      <c r="F49" s="114">
        <v>193</v>
      </c>
      <c r="G49" s="114">
        <v>230</v>
      </c>
      <c r="H49" s="114">
        <v>303</v>
      </c>
      <c r="I49" s="140">
        <v>177</v>
      </c>
      <c r="J49" s="115">
        <v>34</v>
      </c>
      <c r="K49" s="116">
        <v>19.209039548022599</v>
      </c>
    </row>
    <row r="50" spans="1:11" ht="14.1" customHeight="1" x14ac:dyDescent="0.2">
      <c r="A50" s="306" t="s">
        <v>272</v>
      </c>
      <c r="B50" s="307" t="s">
        <v>273</v>
      </c>
      <c r="C50" s="308"/>
      <c r="D50" s="113">
        <v>4.2105263157894735</v>
      </c>
      <c r="E50" s="115">
        <v>104</v>
      </c>
      <c r="F50" s="114">
        <v>116</v>
      </c>
      <c r="G50" s="114">
        <v>121</v>
      </c>
      <c r="H50" s="114">
        <v>150</v>
      </c>
      <c r="I50" s="140">
        <v>92</v>
      </c>
      <c r="J50" s="115">
        <v>12</v>
      </c>
      <c r="K50" s="116">
        <v>13.043478260869565</v>
      </c>
    </row>
    <row r="51" spans="1:11" ht="14.1" customHeight="1" x14ac:dyDescent="0.2">
      <c r="A51" s="306" t="s">
        <v>274</v>
      </c>
      <c r="B51" s="307" t="s">
        <v>275</v>
      </c>
      <c r="C51" s="308"/>
      <c r="D51" s="113">
        <v>3.8461538461538463</v>
      </c>
      <c r="E51" s="115">
        <v>95</v>
      </c>
      <c r="F51" s="114">
        <v>72</v>
      </c>
      <c r="G51" s="114">
        <v>96</v>
      </c>
      <c r="H51" s="114">
        <v>140</v>
      </c>
      <c r="I51" s="140">
        <v>78</v>
      </c>
      <c r="J51" s="115">
        <v>17</v>
      </c>
      <c r="K51" s="116">
        <v>21.794871794871796</v>
      </c>
    </row>
    <row r="52" spans="1:11" ht="14.1" customHeight="1" x14ac:dyDescent="0.2">
      <c r="A52" s="306">
        <v>71</v>
      </c>
      <c r="B52" s="307" t="s">
        <v>276</v>
      </c>
      <c r="C52" s="308"/>
      <c r="D52" s="113">
        <v>7.2469635627530362</v>
      </c>
      <c r="E52" s="115">
        <v>179</v>
      </c>
      <c r="F52" s="114">
        <v>170</v>
      </c>
      <c r="G52" s="114">
        <v>199</v>
      </c>
      <c r="H52" s="114">
        <v>116</v>
      </c>
      <c r="I52" s="140">
        <v>169</v>
      </c>
      <c r="J52" s="115">
        <v>10</v>
      </c>
      <c r="K52" s="116">
        <v>5.9171597633136095</v>
      </c>
    </row>
    <row r="53" spans="1:11" ht="14.1" customHeight="1" x14ac:dyDescent="0.2">
      <c r="A53" s="306" t="s">
        <v>277</v>
      </c>
      <c r="B53" s="307" t="s">
        <v>278</v>
      </c>
      <c r="C53" s="308"/>
      <c r="D53" s="113">
        <v>2.0647773279352228</v>
      </c>
      <c r="E53" s="115">
        <v>51</v>
      </c>
      <c r="F53" s="114">
        <v>38</v>
      </c>
      <c r="G53" s="114">
        <v>61</v>
      </c>
      <c r="H53" s="114">
        <v>35</v>
      </c>
      <c r="I53" s="140">
        <v>43</v>
      </c>
      <c r="J53" s="115">
        <v>8</v>
      </c>
      <c r="K53" s="116">
        <v>18.604651162790699</v>
      </c>
    </row>
    <row r="54" spans="1:11" ht="14.1" customHeight="1" x14ac:dyDescent="0.2">
      <c r="A54" s="306" t="s">
        <v>279</v>
      </c>
      <c r="B54" s="307" t="s">
        <v>280</v>
      </c>
      <c r="C54" s="308"/>
      <c r="D54" s="113">
        <v>4.4939271255060733</v>
      </c>
      <c r="E54" s="115">
        <v>111</v>
      </c>
      <c r="F54" s="114">
        <v>110</v>
      </c>
      <c r="G54" s="114">
        <v>130</v>
      </c>
      <c r="H54" s="114">
        <v>71</v>
      </c>
      <c r="I54" s="140">
        <v>108</v>
      </c>
      <c r="J54" s="115">
        <v>3</v>
      </c>
      <c r="K54" s="116">
        <v>2.7777777777777777</v>
      </c>
    </row>
    <row r="55" spans="1:11" ht="14.1" customHeight="1" x14ac:dyDescent="0.2">
      <c r="A55" s="306">
        <v>72</v>
      </c>
      <c r="B55" s="307" t="s">
        <v>281</v>
      </c>
      <c r="C55" s="308"/>
      <c r="D55" s="113">
        <v>1.8218623481781377</v>
      </c>
      <c r="E55" s="115">
        <v>45</v>
      </c>
      <c r="F55" s="114">
        <v>195</v>
      </c>
      <c r="G55" s="114">
        <v>59</v>
      </c>
      <c r="H55" s="114">
        <v>20</v>
      </c>
      <c r="I55" s="140">
        <v>42</v>
      </c>
      <c r="J55" s="115">
        <v>3</v>
      </c>
      <c r="K55" s="116">
        <v>7.1428571428571432</v>
      </c>
    </row>
    <row r="56" spans="1:11" ht="14.1" customHeight="1" x14ac:dyDescent="0.2">
      <c r="A56" s="306" t="s">
        <v>282</v>
      </c>
      <c r="B56" s="307" t="s">
        <v>283</v>
      </c>
      <c r="C56" s="308"/>
      <c r="D56" s="113">
        <v>0.68825910931174084</v>
      </c>
      <c r="E56" s="115">
        <v>17</v>
      </c>
      <c r="F56" s="114">
        <v>166</v>
      </c>
      <c r="G56" s="114">
        <v>27</v>
      </c>
      <c r="H56" s="114">
        <v>6</v>
      </c>
      <c r="I56" s="140">
        <v>15</v>
      </c>
      <c r="J56" s="115">
        <v>2</v>
      </c>
      <c r="K56" s="116">
        <v>13.333333333333334</v>
      </c>
    </row>
    <row r="57" spans="1:11" ht="14.1" customHeight="1" x14ac:dyDescent="0.2">
      <c r="A57" s="306" t="s">
        <v>284</v>
      </c>
      <c r="B57" s="307" t="s">
        <v>285</v>
      </c>
      <c r="C57" s="308"/>
      <c r="D57" s="113">
        <v>0.80971659919028338</v>
      </c>
      <c r="E57" s="115">
        <v>20</v>
      </c>
      <c r="F57" s="114">
        <v>23</v>
      </c>
      <c r="G57" s="114">
        <v>13</v>
      </c>
      <c r="H57" s="114">
        <v>10</v>
      </c>
      <c r="I57" s="140">
        <v>19</v>
      </c>
      <c r="J57" s="115">
        <v>1</v>
      </c>
      <c r="K57" s="116">
        <v>5.2631578947368425</v>
      </c>
    </row>
    <row r="58" spans="1:11" ht="14.1" customHeight="1" x14ac:dyDescent="0.2">
      <c r="A58" s="306">
        <v>73</v>
      </c>
      <c r="B58" s="307" t="s">
        <v>286</v>
      </c>
      <c r="C58" s="308"/>
      <c r="D58" s="113">
        <v>2.6315789473684212</v>
      </c>
      <c r="E58" s="115">
        <v>65</v>
      </c>
      <c r="F58" s="114">
        <v>26</v>
      </c>
      <c r="G58" s="114">
        <v>110</v>
      </c>
      <c r="H58" s="114">
        <v>28</v>
      </c>
      <c r="I58" s="140">
        <v>31</v>
      </c>
      <c r="J58" s="115">
        <v>34</v>
      </c>
      <c r="K58" s="116">
        <v>109.6774193548387</v>
      </c>
    </row>
    <row r="59" spans="1:11" ht="14.1" customHeight="1" x14ac:dyDescent="0.2">
      <c r="A59" s="306" t="s">
        <v>287</v>
      </c>
      <c r="B59" s="307" t="s">
        <v>288</v>
      </c>
      <c r="C59" s="308"/>
      <c r="D59" s="113">
        <v>2.4696356275303644</v>
      </c>
      <c r="E59" s="115">
        <v>61</v>
      </c>
      <c r="F59" s="114">
        <v>24</v>
      </c>
      <c r="G59" s="114">
        <v>105</v>
      </c>
      <c r="H59" s="114">
        <v>27</v>
      </c>
      <c r="I59" s="140">
        <v>28</v>
      </c>
      <c r="J59" s="115">
        <v>33</v>
      </c>
      <c r="K59" s="116">
        <v>117.85714285714286</v>
      </c>
    </row>
    <row r="60" spans="1:11" ht="14.1" customHeight="1" x14ac:dyDescent="0.2">
      <c r="A60" s="306">
        <v>81</v>
      </c>
      <c r="B60" s="307" t="s">
        <v>289</v>
      </c>
      <c r="C60" s="308"/>
      <c r="D60" s="113">
        <v>13.522267206477732</v>
      </c>
      <c r="E60" s="115">
        <v>334</v>
      </c>
      <c r="F60" s="114">
        <v>290</v>
      </c>
      <c r="G60" s="114">
        <v>343</v>
      </c>
      <c r="H60" s="114">
        <v>252</v>
      </c>
      <c r="I60" s="140">
        <v>297</v>
      </c>
      <c r="J60" s="115">
        <v>37</v>
      </c>
      <c r="K60" s="116">
        <v>12.457912457912458</v>
      </c>
    </row>
    <row r="61" spans="1:11" ht="14.1" customHeight="1" x14ac:dyDescent="0.2">
      <c r="A61" s="306" t="s">
        <v>290</v>
      </c>
      <c r="B61" s="307" t="s">
        <v>291</v>
      </c>
      <c r="C61" s="308"/>
      <c r="D61" s="113">
        <v>2.4696356275303644</v>
      </c>
      <c r="E61" s="115">
        <v>61</v>
      </c>
      <c r="F61" s="114">
        <v>45</v>
      </c>
      <c r="G61" s="114">
        <v>105</v>
      </c>
      <c r="H61" s="114">
        <v>44</v>
      </c>
      <c r="I61" s="140">
        <v>80</v>
      </c>
      <c r="J61" s="115">
        <v>-19</v>
      </c>
      <c r="K61" s="116">
        <v>-23.75</v>
      </c>
    </row>
    <row r="62" spans="1:11" ht="14.1" customHeight="1" x14ac:dyDescent="0.2">
      <c r="A62" s="306" t="s">
        <v>292</v>
      </c>
      <c r="B62" s="307" t="s">
        <v>293</v>
      </c>
      <c r="C62" s="308"/>
      <c r="D62" s="113">
        <v>4.5344129554655872</v>
      </c>
      <c r="E62" s="115">
        <v>112</v>
      </c>
      <c r="F62" s="114">
        <v>132</v>
      </c>
      <c r="G62" s="114">
        <v>107</v>
      </c>
      <c r="H62" s="114">
        <v>87</v>
      </c>
      <c r="I62" s="140">
        <v>85</v>
      </c>
      <c r="J62" s="115">
        <v>27</v>
      </c>
      <c r="K62" s="116">
        <v>31.764705882352942</v>
      </c>
    </row>
    <row r="63" spans="1:11" ht="14.1" customHeight="1" x14ac:dyDescent="0.2">
      <c r="A63" s="306"/>
      <c r="B63" s="307" t="s">
        <v>294</v>
      </c>
      <c r="C63" s="308"/>
      <c r="D63" s="113">
        <v>3.9676113360323888</v>
      </c>
      <c r="E63" s="115">
        <v>98</v>
      </c>
      <c r="F63" s="114">
        <v>116</v>
      </c>
      <c r="G63" s="114">
        <v>97</v>
      </c>
      <c r="H63" s="114">
        <v>80</v>
      </c>
      <c r="I63" s="140">
        <v>77</v>
      </c>
      <c r="J63" s="115">
        <v>21</v>
      </c>
      <c r="K63" s="116">
        <v>27.272727272727273</v>
      </c>
    </row>
    <row r="64" spans="1:11" ht="14.1" customHeight="1" x14ac:dyDescent="0.2">
      <c r="A64" s="306" t="s">
        <v>295</v>
      </c>
      <c r="B64" s="307" t="s">
        <v>296</v>
      </c>
      <c r="C64" s="308"/>
      <c r="D64" s="113">
        <v>2.0647773279352228</v>
      </c>
      <c r="E64" s="115">
        <v>51</v>
      </c>
      <c r="F64" s="114">
        <v>31</v>
      </c>
      <c r="G64" s="114">
        <v>56</v>
      </c>
      <c r="H64" s="114">
        <v>55</v>
      </c>
      <c r="I64" s="140">
        <v>39</v>
      </c>
      <c r="J64" s="115">
        <v>12</v>
      </c>
      <c r="K64" s="116">
        <v>30.76923076923077</v>
      </c>
    </row>
    <row r="65" spans="1:11" ht="14.1" customHeight="1" x14ac:dyDescent="0.2">
      <c r="A65" s="306" t="s">
        <v>297</v>
      </c>
      <c r="B65" s="307" t="s">
        <v>298</v>
      </c>
      <c r="C65" s="308"/>
      <c r="D65" s="113">
        <v>2.7125506072874495</v>
      </c>
      <c r="E65" s="115">
        <v>67</v>
      </c>
      <c r="F65" s="114">
        <v>39</v>
      </c>
      <c r="G65" s="114">
        <v>31</v>
      </c>
      <c r="H65" s="114">
        <v>37</v>
      </c>
      <c r="I65" s="140">
        <v>35</v>
      </c>
      <c r="J65" s="115">
        <v>32</v>
      </c>
      <c r="K65" s="116">
        <v>91.428571428571431</v>
      </c>
    </row>
    <row r="66" spans="1:11" ht="14.1" customHeight="1" x14ac:dyDescent="0.2">
      <c r="A66" s="306">
        <v>82</v>
      </c>
      <c r="B66" s="307" t="s">
        <v>299</v>
      </c>
      <c r="C66" s="308"/>
      <c r="D66" s="113">
        <v>5.2631578947368425</v>
      </c>
      <c r="E66" s="115">
        <v>130</v>
      </c>
      <c r="F66" s="114">
        <v>84</v>
      </c>
      <c r="G66" s="114">
        <v>176</v>
      </c>
      <c r="H66" s="114">
        <v>79</v>
      </c>
      <c r="I66" s="140">
        <v>87</v>
      </c>
      <c r="J66" s="115">
        <v>43</v>
      </c>
      <c r="K66" s="116">
        <v>49.425287356321839</v>
      </c>
    </row>
    <row r="67" spans="1:11" ht="14.1" customHeight="1" x14ac:dyDescent="0.2">
      <c r="A67" s="306" t="s">
        <v>300</v>
      </c>
      <c r="B67" s="307" t="s">
        <v>301</v>
      </c>
      <c r="C67" s="308"/>
      <c r="D67" s="113">
        <v>3.6437246963562755</v>
      </c>
      <c r="E67" s="115">
        <v>90</v>
      </c>
      <c r="F67" s="114">
        <v>64</v>
      </c>
      <c r="G67" s="114">
        <v>127</v>
      </c>
      <c r="H67" s="114">
        <v>53</v>
      </c>
      <c r="I67" s="140">
        <v>56</v>
      </c>
      <c r="J67" s="115">
        <v>34</v>
      </c>
      <c r="K67" s="116">
        <v>60.714285714285715</v>
      </c>
    </row>
    <row r="68" spans="1:11" ht="14.1" customHeight="1" x14ac:dyDescent="0.2">
      <c r="A68" s="306" t="s">
        <v>302</v>
      </c>
      <c r="B68" s="307" t="s">
        <v>303</v>
      </c>
      <c r="C68" s="308"/>
      <c r="D68" s="113">
        <v>0.5668016194331984</v>
      </c>
      <c r="E68" s="115">
        <v>14</v>
      </c>
      <c r="F68" s="114">
        <v>5</v>
      </c>
      <c r="G68" s="114">
        <v>27</v>
      </c>
      <c r="H68" s="114">
        <v>12</v>
      </c>
      <c r="I68" s="140">
        <v>15</v>
      </c>
      <c r="J68" s="115">
        <v>-1</v>
      </c>
      <c r="K68" s="116">
        <v>-6.666666666666667</v>
      </c>
    </row>
    <row r="69" spans="1:11" ht="14.1" customHeight="1" x14ac:dyDescent="0.2">
      <c r="A69" s="306">
        <v>83</v>
      </c>
      <c r="B69" s="307" t="s">
        <v>304</v>
      </c>
      <c r="C69" s="308"/>
      <c r="D69" s="113">
        <v>3.6032388663967612</v>
      </c>
      <c r="E69" s="115">
        <v>89</v>
      </c>
      <c r="F69" s="114">
        <v>85</v>
      </c>
      <c r="G69" s="114">
        <v>234</v>
      </c>
      <c r="H69" s="114">
        <v>97</v>
      </c>
      <c r="I69" s="140">
        <v>102</v>
      </c>
      <c r="J69" s="115">
        <v>-13</v>
      </c>
      <c r="K69" s="116">
        <v>-12.745098039215685</v>
      </c>
    </row>
    <row r="70" spans="1:11" ht="14.1" customHeight="1" x14ac:dyDescent="0.2">
      <c r="A70" s="306" t="s">
        <v>305</v>
      </c>
      <c r="B70" s="307" t="s">
        <v>306</v>
      </c>
      <c r="C70" s="308"/>
      <c r="D70" s="113">
        <v>2.5101214574898787</v>
      </c>
      <c r="E70" s="115">
        <v>62</v>
      </c>
      <c r="F70" s="114">
        <v>59</v>
      </c>
      <c r="G70" s="114">
        <v>204</v>
      </c>
      <c r="H70" s="114">
        <v>75</v>
      </c>
      <c r="I70" s="140">
        <v>73</v>
      </c>
      <c r="J70" s="115">
        <v>-11</v>
      </c>
      <c r="K70" s="116">
        <v>-15.068493150684931</v>
      </c>
    </row>
    <row r="71" spans="1:11" ht="14.1" customHeight="1" x14ac:dyDescent="0.2">
      <c r="A71" s="306"/>
      <c r="B71" s="307" t="s">
        <v>307</v>
      </c>
      <c r="C71" s="308"/>
      <c r="D71" s="113">
        <v>1.7408906882591093</v>
      </c>
      <c r="E71" s="115">
        <v>43</v>
      </c>
      <c r="F71" s="114">
        <v>31</v>
      </c>
      <c r="G71" s="114">
        <v>142</v>
      </c>
      <c r="H71" s="114">
        <v>49</v>
      </c>
      <c r="I71" s="140">
        <v>48</v>
      </c>
      <c r="J71" s="115">
        <v>-5</v>
      </c>
      <c r="K71" s="116">
        <v>-10.416666666666666</v>
      </c>
    </row>
    <row r="72" spans="1:11" ht="14.1" customHeight="1" x14ac:dyDescent="0.2">
      <c r="A72" s="306">
        <v>84</v>
      </c>
      <c r="B72" s="307" t="s">
        <v>308</v>
      </c>
      <c r="C72" s="308"/>
      <c r="D72" s="113">
        <v>1.2550607287449393</v>
      </c>
      <c r="E72" s="115">
        <v>31</v>
      </c>
      <c r="F72" s="114">
        <v>11</v>
      </c>
      <c r="G72" s="114">
        <v>30</v>
      </c>
      <c r="H72" s="114">
        <v>10</v>
      </c>
      <c r="I72" s="140">
        <v>25</v>
      </c>
      <c r="J72" s="115">
        <v>6</v>
      </c>
      <c r="K72" s="116">
        <v>24</v>
      </c>
    </row>
    <row r="73" spans="1:11" ht="14.1" customHeight="1" x14ac:dyDescent="0.2">
      <c r="A73" s="306" t="s">
        <v>309</v>
      </c>
      <c r="B73" s="307" t="s">
        <v>310</v>
      </c>
      <c r="C73" s="308"/>
      <c r="D73" s="113">
        <v>0.44534412955465585</v>
      </c>
      <c r="E73" s="115">
        <v>11</v>
      </c>
      <c r="F73" s="114" t="s">
        <v>513</v>
      </c>
      <c r="G73" s="114">
        <v>8</v>
      </c>
      <c r="H73" s="114" t="s">
        <v>513</v>
      </c>
      <c r="I73" s="140">
        <v>12</v>
      </c>
      <c r="J73" s="115">
        <v>-1</v>
      </c>
      <c r="K73" s="116">
        <v>-8.3333333333333339</v>
      </c>
    </row>
    <row r="74" spans="1:11" ht="14.1" customHeight="1" x14ac:dyDescent="0.2">
      <c r="A74" s="306" t="s">
        <v>311</v>
      </c>
      <c r="B74" s="307" t="s">
        <v>312</v>
      </c>
      <c r="C74" s="308"/>
      <c r="D74" s="113">
        <v>0.20242914979757085</v>
      </c>
      <c r="E74" s="115">
        <v>5</v>
      </c>
      <c r="F74" s="114">
        <v>5</v>
      </c>
      <c r="G74" s="114">
        <v>7</v>
      </c>
      <c r="H74" s="114">
        <v>0</v>
      </c>
      <c r="I74" s="140">
        <v>3</v>
      </c>
      <c r="J74" s="115">
        <v>2</v>
      </c>
      <c r="K74" s="116">
        <v>66.666666666666671</v>
      </c>
    </row>
    <row r="75" spans="1:11" ht="14.1" customHeight="1" x14ac:dyDescent="0.2">
      <c r="A75" s="306" t="s">
        <v>313</v>
      </c>
      <c r="B75" s="307" t="s">
        <v>314</v>
      </c>
      <c r="C75" s="308"/>
      <c r="D75" s="113">
        <v>0.16194331983805668</v>
      </c>
      <c r="E75" s="115">
        <v>4</v>
      </c>
      <c r="F75" s="114" t="s">
        <v>513</v>
      </c>
      <c r="G75" s="114" t="s">
        <v>513</v>
      </c>
      <c r="H75" s="114">
        <v>0</v>
      </c>
      <c r="I75" s="140">
        <v>0</v>
      </c>
      <c r="J75" s="115">
        <v>4</v>
      </c>
      <c r="K75" s="116" t="s">
        <v>514</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0.60728744939271251</v>
      </c>
      <c r="E77" s="115">
        <v>15</v>
      </c>
      <c r="F77" s="114">
        <v>13</v>
      </c>
      <c r="G77" s="114">
        <v>20</v>
      </c>
      <c r="H77" s="114">
        <v>13</v>
      </c>
      <c r="I77" s="140">
        <v>18</v>
      </c>
      <c r="J77" s="115">
        <v>-3</v>
      </c>
      <c r="K77" s="116">
        <v>-16.666666666666668</v>
      </c>
    </row>
    <row r="78" spans="1:11" ht="14.1" customHeight="1" x14ac:dyDescent="0.2">
      <c r="A78" s="306">
        <v>93</v>
      </c>
      <c r="B78" s="307" t="s">
        <v>317</v>
      </c>
      <c r="C78" s="308"/>
      <c r="D78" s="113">
        <v>0.24291497975708501</v>
      </c>
      <c r="E78" s="115">
        <v>6</v>
      </c>
      <c r="F78" s="114" t="s">
        <v>513</v>
      </c>
      <c r="G78" s="114">
        <v>8</v>
      </c>
      <c r="H78" s="114" t="s">
        <v>513</v>
      </c>
      <c r="I78" s="140">
        <v>8</v>
      </c>
      <c r="J78" s="115">
        <v>-2</v>
      </c>
      <c r="K78" s="116">
        <v>-25</v>
      </c>
    </row>
    <row r="79" spans="1:11" ht="14.1" customHeight="1" x14ac:dyDescent="0.2">
      <c r="A79" s="306">
        <v>94</v>
      </c>
      <c r="B79" s="307" t="s">
        <v>318</v>
      </c>
      <c r="C79" s="308"/>
      <c r="D79" s="113">
        <v>0.8502024291497976</v>
      </c>
      <c r="E79" s="115">
        <v>21</v>
      </c>
      <c r="F79" s="114">
        <v>11</v>
      </c>
      <c r="G79" s="114">
        <v>7</v>
      </c>
      <c r="H79" s="114">
        <v>10</v>
      </c>
      <c r="I79" s="140">
        <v>15</v>
      </c>
      <c r="J79" s="115">
        <v>6</v>
      </c>
      <c r="K79" s="116">
        <v>40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0.36437246963562753</v>
      </c>
      <c r="E81" s="143">
        <v>9</v>
      </c>
      <c r="F81" s="144">
        <v>6</v>
      </c>
      <c r="G81" s="144">
        <v>20</v>
      </c>
      <c r="H81" s="144">
        <v>6</v>
      </c>
      <c r="I81" s="145">
        <v>5</v>
      </c>
      <c r="J81" s="143">
        <v>4</v>
      </c>
      <c r="K81" s="146">
        <v>80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2679</v>
      </c>
      <c r="E11" s="114">
        <v>2366</v>
      </c>
      <c r="F11" s="114">
        <v>2844</v>
      </c>
      <c r="G11" s="114">
        <v>2018</v>
      </c>
      <c r="H11" s="140">
        <v>2276</v>
      </c>
      <c r="I11" s="115">
        <v>403</v>
      </c>
      <c r="J11" s="116">
        <v>17.706502636203865</v>
      </c>
    </row>
    <row r="12" spans="1:15" s="110" customFormat="1" ht="24.95" customHeight="1" x14ac:dyDescent="0.2">
      <c r="A12" s="193" t="s">
        <v>132</v>
      </c>
      <c r="B12" s="194" t="s">
        <v>133</v>
      </c>
      <c r="C12" s="113">
        <v>0.74654721911160882</v>
      </c>
      <c r="D12" s="115">
        <v>20</v>
      </c>
      <c r="E12" s="114">
        <v>30</v>
      </c>
      <c r="F12" s="114">
        <v>37</v>
      </c>
      <c r="G12" s="114">
        <v>22</v>
      </c>
      <c r="H12" s="140">
        <v>22</v>
      </c>
      <c r="I12" s="115">
        <v>-2</v>
      </c>
      <c r="J12" s="116">
        <v>-9.0909090909090917</v>
      </c>
    </row>
    <row r="13" spans="1:15" s="110" customFormat="1" ht="24.95" customHeight="1" x14ac:dyDescent="0.2">
      <c r="A13" s="193" t="s">
        <v>134</v>
      </c>
      <c r="B13" s="199" t="s">
        <v>214</v>
      </c>
      <c r="C13" s="113" t="s">
        <v>513</v>
      </c>
      <c r="D13" s="115" t="s">
        <v>513</v>
      </c>
      <c r="E13" s="114">
        <v>16</v>
      </c>
      <c r="F13" s="114">
        <v>13</v>
      </c>
      <c r="G13" s="114">
        <v>12</v>
      </c>
      <c r="H13" s="140">
        <v>6</v>
      </c>
      <c r="I13" s="115" t="s">
        <v>513</v>
      </c>
      <c r="J13" s="116" t="s">
        <v>513</v>
      </c>
    </row>
    <row r="14" spans="1:15" s="287" customFormat="1" ht="24.95" customHeight="1" x14ac:dyDescent="0.2">
      <c r="A14" s="193" t="s">
        <v>215</v>
      </c>
      <c r="B14" s="199" t="s">
        <v>137</v>
      </c>
      <c r="C14" s="113" t="s">
        <v>513</v>
      </c>
      <c r="D14" s="115" t="s">
        <v>513</v>
      </c>
      <c r="E14" s="114">
        <v>237</v>
      </c>
      <c r="F14" s="114">
        <v>328</v>
      </c>
      <c r="G14" s="114">
        <v>199</v>
      </c>
      <c r="H14" s="140">
        <v>289</v>
      </c>
      <c r="I14" s="115" t="s">
        <v>513</v>
      </c>
      <c r="J14" s="116" t="s">
        <v>513</v>
      </c>
      <c r="K14" s="110"/>
      <c r="L14" s="110"/>
      <c r="M14" s="110"/>
      <c r="N14" s="110"/>
      <c r="O14" s="110"/>
    </row>
    <row r="15" spans="1:15" s="110" customFormat="1" ht="24.95" customHeight="1" x14ac:dyDescent="0.2">
      <c r="A15" s="193" t="s">
        <v>216</v>
      </c>
      <c r="B15" s="199" t="s">
        <v>217</v>
      </c>
      <c r="C15" s="113" t="s">
        <v>513</v>
      </c>
      <c r="D15" s="115" t="s">
        <v>513</v>
      </c>
      <c r="E15" s="114">
        <v>57</v>
      </c>
      <c r="F15" s="114">
        <v>79</v>
      </c>
      <c r="G15" s="114">
        <v>50</v>
      </c>
      <c r="H15" s="140">
        <v>72</v>
      </c>
      <c r="I15" s="115" t="s">
        <v>513</v>
      </c>
      <c r="J15" s="116" t="s">
        <v>513</v>
      </c>
    </row>
    <row r="16" spans="1:15" s="287" customFormat="1" ht="24.95" customHeight="1" x14ac:dyDescent="0.2">
      <c r="A16" s="193" t="s">
        <v>218</v>
      </c>
      <c r="B16" s="199" t="s">
        <v>141</v>
      </c>
      <c r="C16" s="113">
        <v>7.0175438596491224</v>
      </c>
      <c r="D16" s="115">
        <v>188</v>
      </c>
      <c r="E16" s="114">
        <v>92</v>
      </c>
      <c r="F16" s="114">
        <v>129</v>
      </c>
      <c r="G16" s="114">
        <v>78</v>
      </c>
      <c r="H16" s="140">
        <v>114</v>
      </c>
      <c r="I16" s="115">
        <v>74</v>
      </c>
      <c r="J16" s="116">
        <v>64.912280701754383</v>
      </c>
      <c r="K16" s="110"/>
      <c r="L16" s="110"/>
      <c r="M16" s="110"/>
      <c r="N16" s="110"/>
      <c r="O16" s="110"/>
    </row>
    <row r="17" spans="1:15" s="110" customFormat="1" ht="24.95" customHeight="1" x14ac:dyDescent="0.2">
      <c r="A17" s="193" t="s">
        <v>142</v>
      </c>
      <c r="B17" s="199" t="s">
        <v>220</v>
      </c>
      <c r="C17" s="113">
        <v>3.2101530421799178</v>
      </c>
      <c r="D17" s="115">
        <v>86</v>
      </c>
      <c r="E17" s="114">
        <v>88</v>
      </c>
      <c r="F17" s="114">
        <v>120</v>
      </c>
      <c r="G17" s="114">
        <v>71</v>
      </c>
      <c r="H17" s="140">
        <v>103</v>
      </c>
      <c r="I17" s="115">
        <v>-17</v>
      </c>
      <c r="J17" s="116">
        <v>-16.50485436893204</v>
      </c>
    </row>
    <row r="18" spans="1:15" s="287" customFormat="1" ht="24.95" customHeight="1" x14ac:dyDescent="0.2">
      <c r="A18" s="201" t="s">
        <v>144</v>
      </c>
      <c r="B18" s="202" t="s">
        <v>145</v>
      </c>
      <c r="C18" s="113">
        <v>13.475177304964539</v>
      </c>
      <c r="D18" s="115">
        <v>361</v>
      </c>
      <c r="E18" s="114">
        <v>271</v>
      </c>
      <c r="F18" s="114">
        <v>419</v>
      </c>
      <c r="G18" s="114">
        <v>253</v>
      </c>
      <c r="H18" s="140">
        <v>233</v>
      </c>
      <c r="I18" s="115">
        <v>128</v>
      </c>
      <c r="J18" s="116">
        <v>54.935622317596568</v>
      </c>
      <c r="K18" s="110"/>
      <c r="L18" s="110"/>
      <c r="M18" s="110"/>
      <c r="N18" s="110"/>
      <c r="O18" s="110"/>
    </row>
    <row r="19" spans="1:15" s="110" customFormat="1" ht="24.95" customHeight="1" x14ac:dyDescent="0.2">
      <c r="A19" s="193" t="s">
        <v>146</v>
      </c>
      <c r="B19" s="199" t="s">
        <v>147</v>
      </c>
      <c r="C19" s="113">
        <v>11.347517730496454</v>
      </c>
      <c r="D19" s="115">
        <v>304</v>
      </c>
      <c r="E19" s="114">
        <v>215</v>
      </c>
      <c r="F19" s="114">
        <v>285</v>
      </c>
      <c r="G19" s="114">
        <v>206</v>
      </c>
      <c r="H19" s="140">
        <v>303</v>
      </c>
      <c r="I19" s="115">
        <v>1</v>
      </c>
      <c r="J19" s="116">
        <v>0.33003300330033003</v>
      </c>
    </row>
    <row r="20" spans="1:15" s="287" customFormat="1" ht="24.95" customHeight="1" x14ac:dyDescent="0.2">
      <c r="A20" s="193" t="s">
        <v>148</v>
      </c>
      <c r="B20" s="199" t="s">
        <v>149</v>
      </c>
      <c r="C20" s="113">
        <v>4.7779022023142961</v>
      </c>
      <c r="D20" s="115">
        <v>128</v>
      </c>
      <c r="E20" s="114">
        <v>144</v>
      </c>
      <c r="F20" s="114">
        <v>148</v>
      </c>
      <c r="G20" s="114">
        <v>109</v>
      </c>
      <c r="H20" s="140">
        <v>127</v>
      </c>
      <c r="I20" s="115">
        <v>1</v>
      </c>
      <c r="J20" s="116">
        <v>0.78740157480314965</v>
      </c>
      <c r="K20" s="110"/>
      <c r="L20" s="110"/>
      <c r="M20" s="110"/>
      <c r="N20" s="110"/>
      <c r="O20" s="110"/>
    </row>
    <row r="21" spans="1:15" s="110" customFormat="1" ht="24.95" customHeight="1" x14ac:dyDescent="0.2">
      <c r="A21" s="201" t="s">
        <v>150</v>
      </c>
      <c r="B21" s="202" t="s">
        <v>151</v>
      </c>
      <c r="C21" s="113">
        <v>8.9212392683837258</v>
      </c>
      <c r="D21" s="115">
        <v>239</v>
      </c>
      <c r="E21" s="114">
        <v>247</v>
      </c>
      <c r="F21" s="114">
        <v>238</v>
      </c>
      <c r="G21" s="114">
        <v>265</v>
      </c>
      <c r="H21" s="140">
        <v>222</v>
      </c>
      <c r="I21" s="115">
        <v>17</v>
      </c>
      <c r="J21" s="116">
        <v>7.6576576576576576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1.4184397163120568</v>
      </c>
      <c r="D23" s="115">
        <v>38</v>
      </c>
      <c r="E23" s="114">
        <v>251</v>
      </c>
      <c r="F23" s="114">
        <v>35</v>
      </c>
      <c r="G23" s="114">
        <v>28</v>
      </c>
      <c r="H23" s="140">
        <v>41</v>
      </c>
      <c r="I23" s="115">
        <v>-3</v>
      </c>
      <c r="J23" s="116">
        <v>-7.3170731707317076</v>
      </c>
    </row>
    <row r="24" spans="1:15" s="110" customFormat="1" ht="24.95" customHeight="1" x14ac:dyDescent="0.2">
      <c r="A24" s="193" t="s">
        <v>156</v>
      </c>
      <c r="B24" s="199" t="s">
        <v>221</v>
      </c>
      <c r="C24" s="113">
        <v>5.6737588652482271</v>
      </c>
      <c r="D24" s="115">
        <v>152</v>
      </c>
      <c r="E24" s="114">
        <v>111</v>
      </c>
      <c r="F24" s="114">
        <v>129</v>
      </c>
      <c r="G24" s="114">
        <v>99</v>
      </c>
      <c r="H24" s="140">
        <v>140</v>
      </c>
      <c r="I24" s="115">
        <v>12</v>
      </c>
      <c r="J24" s="116">
        <v>8.5714285714285712</v>
      </c>
    </row>
    <row r="25" spans="1:15" s="110" customFormat="1" ht="24.95" customHeight="1" x14ac:dyDescent="0.2">
      <c r="A25" s="193" t="s">
        <v>222</v>
      </c>
      <c r="B25" s="204" t="s">
        <v>159</v>
      </c>
      <c r="C25" s="113">
        <v>5.8977230309817097</v>
      </c>
      <c r="D25" s="115">
        <v>158</v>
      </c>
      <c r="E25" s="114">
        <v>127</v>
      </c>
      <c r="F25" s="114">
        <v>112</v>
      </c>
      <c r="G25" s="114">
        <v>153</v>
      </c>
      <c r="H25" s="140">
        <v>116</v>
      </c>
      <c r="I25" s="115">
        <v>42</v>
      </c>
      <c r="J25" s="116">
        <v>36.206896551724135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2.9861888764464353</v>
      </c>
      <c r="D27" s="115">
        <v>80</v>
      </c>
      <c r="E27" s="114">
        <v>69</v>
      </c>
      <c r="F27" s="114">
        <v>106</v>
      </c>
      <c r="G27" s="114">
        <v>46</v>
      </c>
      <c r="H27" s="140">
        <v>70</v>
      </c>
      <c r="I27" s="115">
        <v>10</v>
      </c>
      <c r="J27" s="116">
        <v>14.285714285714286</v>
      </c>
    </row>
    <row r="28" spans="1:15" s="110" customFormat="1" ht="24.95" customHeight="1" x14ac:dyDescent="0.2">
      <c r="A28" s="193" t="s">
        <v>163</v>
      </c>
      <c r="B28" s="199" t="s">
        <v>164</v>
      </c>
      <c r="C28" s="113">
        <v>2.0530048525569242</v>
      </c>
      <c r="D28" s="115">
        <v>55</v>
      </c>
      <c r="E28" s="114">
        <v>26</v>
      </c>
      <c r="F28" s="114">
        <v>157</v>
      </c>
      <c r="G28" s="114">
        <v>25</v>
      </c>
      <c r="H28" s="140">
        <v>49</v>
      </c>
      <c r="I28" s="115">
        <v>6</v>
      </c>
      <c r="J28" s="116">
        <v>12.244897959183673</v>
      </c>
    </row>
    <row r="29" spans="1:15" s="110" customFormat="1" ht="24.95" customHeight="1" x14ac:dyDescent="0.2">
      <c r="A29" s="193">
        <v>86</v>
      </c>
      <c r="B29" s="199" t="s">
        <v>165</v>
      </c>
      <c r="C29" s="113">
        <v>19.260918253079506</v>
      </c>
      <c r="D29" s="115">
        <v>516</v>
      </c>
      <c r="E29" s="114">
        <v>333</v>
      </c>
      <c r="F29" s="114">
        <v>443</v>
      </c>
      <c r="G29" s="114">
        <v>307</v>
      </c>
      <c r="H29" s="140">
        <v>352</v>
      </c>
      <c r="I29" s="115">
        <v>164</v>
      </c>
      <c r="J29" s="116">
        <v>46.590909090909093</v>
      </c>
    </row>
    <row r="30" spans="1:15" s="110" customFormat="1" ht="24.95" customHeight="1" x14ac:dyDescent="0.2">
      <c r="A30" s="193">
        <v>87.88</v>
      </c>
      <c r="B30" s="204" t="s">
        <v>166</v>
      </c>
      <c r="C30" s="113">
        <v>7.5401269130272492</v>
      </c>
      <c r="D30" s="115">
        <v>202</v>
      </c>
      <c r="E30" s="114">
        <v>185</v>
      </c>
      <c r="F30" s="114">
        <v>262</v>
      </c>
      <c r="G30" s="114">
        <v>193</v>
      </c>
      <c r="H30" s="140">
        <v>198</v>
      </c>
      <c r="I30" s="115">
        <v>4</v>
      </c>
      <c r="J30" s="116">
        <v>2.0202020202020203</v>
      </c>
    </row>
    <row r="31" spans="1:15" s="110" customFormat="1" ht="24.95" customHeight="1" x14ac:dyDescent="0.2">
      <c r="A31" s="193" t="s">
        <v>167</v>
      </c>
      <c r="B31" s="199" t="s">
        <v>168</v>
      </c>
      <c r="C31" s="113">
        <v>2.874206793579694</v>
      </c>
      <c r="D31" s="115">
        <v>77</v>
      </c>
      <c r="E31" s="114">
        <v>80</v>
      </c>
      <c r="F31" s="114">
        <v>97</v>
      </c>
      <c r="G31" s="114">
        <v>71</v>
      </c>
      <c r="H31" s="140">
        <v>85</v>
      </c>
      <c r="I31" s="115">
        <v>-8</v>
      </c>
      <c r="J31" s="116">
        <v>-9.4117647058823533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0.74654721911160882</v>
      </c>
      <c r="D34" s="115">
        <v>20</v>
      </c>
      <c r="E34" s="114">
        <v>30</v>
      </c>
      <c r="F34" s="114">
        <v>37</v>
      </c>
      <c r="G34" s="114">
        <v>22</v>
      </c>
      <c r="H34" s="140">
        <v>22</v>
      </c>
      <c r="I34" s="115">
        <v>-2</v>
      </c>
      <c r="J34" s="116">
        <v>-9.0909090909090917</v>
      </c>
    </row>
    <row r="35" spans="1:10" s="110" customFormat="1" ht="24.95" customHeight="1" x14ac:dyDescent="0.2">
      <c r="A35" s="292" t="s">
        <v>171</v>
      </c>
      <c r="B35" s="293" t="s">
        <v>172</v>
      </c>
      <c r="C35" s="113">
        <v>26.129152668906308</v>
      </c>
      <c r="D35" s="115">
        <v>700</v>
      </c>
      <c r="E35" s="114">
        <v>524</v>
      </c>
      <c r="F35" s="114">
        <v>760</v>
      </c>
      <c r="G35" s="114">
        <v>464</v>
      </c>
      <c r="H35" s="140">
        <v>528</v>
      </c>
      <c r="I35" s="115">
        <v>172</v>
      </c>
      <c r="J35" s="116">
        <v>32.575757575757578</v>
      </c>
    </row>
    <row r="36" spans="1:10" s="110" customFormat="1" ht="24.95" customHeight="1" x14ac:dyDescent="0.2">
      <c r="A36" s="294" t="s">
        <v>173</v>
      </c>
      <c r="B36" s="295" t="s">
        <v>174</v>
      </c>
      <c r="C36" s="125">
        <v>73.12430011198208</v>
      </c>
      <c r="D36" s="143">
        <v>1959</v>
      </c>
      <c r="E36" s="144">
        <v>1812</v>
      </c>
      <c r="F36" s="144">
        <v>2047</v>
      </c>
      <c r="G36" s="144">
        <v>1532</v>
      </c>
      <c r="H36" s="145">
        <v>1726</v>
      </c>
      <c r="I36" s="143">
        <v>233</v>
      </c>
      <c r="J36" s="146">
        <v>13.499420625724218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2679</v>
      </c>
      <c r="F11" s="264">
        <v>2366</v>
      </c>
      <c r="G11" s="264">
        <v>2844</v>
      </c>
      <c r="H11" s="264">
        <v>2018</v>
      </c>
      <c r="I11" s="265">
        <v>2276</v>
      </c>
      <c r="J11" s="263">
        <v>403</v>
      </c>
      <c r="K11" s="266">
        <v>17.706502636203865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23.217618514371033</v>
      </c>
      <c r="E13" s="115">
        <v>622</v>
      </c>
      <c r="F13" s="114">
        <v>621</v>
      </c>
      <c r="G13" s="114">
        <v>654</v>
      </c>
      <c r="H13" s="114">
        <v>615</v>
      </c>
      <c r="I13" s="140">
        <v>499</v>
      </c>
      <c r="J13" s="115">
        <v>123</v>
      </c>
      <c r="K13" s="116">
        <v>24.649298597194388</v>
      </c>
    </row>
    <row r="14" spans="1:17" ht="15.95" customHeight="1" x14ac:dyDescent="0.2">
      <c r="A14" s="306" t="s">
        <v>230</v>
      </c>
      <c r="B14" s="307"/>
      <c r="C14" s="308"/>
      <c r="D14" s="113">
        <v>59.014557670772675</v>
      </c>
      <c r="E14" s="115">
        <v>1581</v>
      </c>
      <c r="F14" s="114">
        <v>1354</v>
      </c>
      <c r="G14" s="114">
        <v>1808</v>
      </c>
      <c r="H14" s="114">
        <v>1087</v>
      </c>
      <c r="I14" s="140">
        <v>1450</v>
      </c>
      <c r="J14" s="115">
        <v>131</v>
      </c>
      <c r="K14" s="116">
        <v>9.0344827586206904</v>
      </c>
    </row>
    <row r="15" spans="1:17" ht="15.95" customHeight="1" x14ac:dyDescent="0.2">
      <c r="A15" s="306" t="s">
        <v>231</v>
      </c>
      <c r="B15" s="307"/>
      <c r="C15" s="308"/>
      <c r="D15" s="113">
        <v>8.6972751026502433</v>
      </c>
      <c r="E15" s="115">
        <v>233</v>
      </c>
      <c r="F15" s="114">
        <v>163</v>
      </c>
      <c r="G15" s="114">
        <v>164</v>
      </c>
      <c r="H15" s="114">
        <v>128</v>
      </c>
      <c r="I15" s="140">
        <v>133</v>
      </c>
      <c r="J15" s="115">
        <v>100</v>
      </c>
      <c r="K15" s="116">
        <v>75.187969924812023</v>
      </c>
    </row>
    <row r="16" spans="1:17" ht="15.95" customHeight="1" x14ac:dyDescent="0.2">
      <c r="A16" s="306" t="s">
        <v>232</v>
      </c>
      <c r="B16" s="307"/>
      <c r="C16" s="308"/>
      <c r="D16" s="113">
        <v>8.9585666293393054</v>
      </c>
      <c r="E16" s="115">
        <v>240</v>
      </c>
      <c r="F16" s="114">
        <v>204</v>
      </c>
      <c r="G16" s="114">
        <v>211</v>
      </c>
      <c r="H16" s="114">
        <v>181</v>
      </c>
      <c r="I16" s="140">
        <v>188</v>
      </c>
      <c r="J16" s="115">
        <v>52</v>
      </c>
      <c r="K16" s="116">
        <v>27.659574468085108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0.93318402388951105</v>
      </c>
      <c r="E18" s="115">
        <v>25</v>
      </c>
      <c r="F18" s="114">
        <v>30</v>
      </c>
      <c r="G18" s="114">
        <v>45</v>
      </c>
      <c r="H18" s="114">
        <v>26</v>
      </c>
      <c r="I18" s="140">
        <v>22</v>
      </c>
      <c r="J18" s="115">
        <v>3</v>
      </c>
      <c r="K18" s="116">
        <v>13.636363636363637</v>
      </c>
    </row>
    <row r="19" spans="1:11" ht="14.1" customHeight="1" x14ac:dyDescent="0.2">
      <c r="A19" s="306" t="s">
        <v>235</v>
      </c>
      <c r="B19" s="307" t="s">
        <v>236</v>
      </c>
      <c r="C19" s="308"/>
      <c r="D19" s="113">
        <v>0.55991041433370659</v>
      </c>
      <c r="E19" s="115">
        <v>15</v>
      </c>
      <c r="F19" s="114">
        <v>21</v>
      </c>
      <c r="G19" s="114">
        <v>33</v>
      </c>
      <c r="H19" s="114">
        <v>18</v>
      </c>
      <c r="I19" s="140">
        <v>8</v>
      </c>
      <c r="J19" s="115">
        <v>7</v>
      </c>
      <c r="K19" s="116">
        <v>87.5</v>
      </c>
    </row>
    <row r="20" spans="1:11" ht="14.1" customHeight="1" x14ac:dyDescent="0.2">
      <c r="A20" s="306">
        <v>12</v>
      </c>
      <c r="B20" s="307" t="s">
        <v>237</v>
      </c>
      <c r="C20" s="308"/>
      <c r="D20" s="113">
        <v>0.59723777528928701</v>
      </c>
      <c r="E20" s="115">
        <v>16</v>
      </c>
      <c r="F20" s="114">
        <v>30</v>
      </c>
      <c r="G20" s="114">
        <v>20</v>
      </c>
      <c r="H20" s="114">
        <v>12</v>
      </c>
      <c r="I20" s="140">
        <v>15</v>
      </c>
      <c r="J20" s="115">
        <v>1</v>
      </c>
      <c r="K20" s="116">
        <v>6.666666666666667</v>
      </c>
    </row>
    <row r="21" spans="1:11" ht="14.1" customHeight="1" x14ac:dyDescent="0.2">
      <c r="A21" s="306">
        <v>21</v>
      </c>
      <c r="B21" s="307" t="s">
        <v>238</v>
      </c>
      <c r="C21" s="308"/>
      <c r="D21" s="113">
        <v>0.41060097051138483</v>
      </c>
      <c r="E21" s="115">
        <v>11</v>
      </c>
      <c r="F21" s="114">
        <v>11</v>
      </c>
      <c r="G21" s="114">
        <v>11</v>
      </c>
      <c r="H21" s="114">
        <v>6</v>
      </c>
      <c r="I21" s="140">
        <v>10</v>
      </c>
      <c r="J21" s="115">
        <v>1</v>
      </c>
      <c r="K21" s="116">
        <v>10</v>
      </c>
    </row>
    <row r="22" spans="1:11" ht="14.1" customHeight="1" x14ac:dyDescent="0.2">
      <c r="A22" s="306">
        <v>22</v>
      </c>
      <c r="B22" s="307" t="s">
        <v>239</v>
      </c>
      <c r="C22" s="308"/>
      <c r="D22" s="113">
        <v>1.6424038820455393</v>
      </c>
      <c r="E22" s="115">
        <v>44</v>
      </c>
      <c r="F22" s="114">
        <v>54</v>
      </c>
      <c r="G22" s="114">
        <v>65</v>
      </c>
      <c r="H22" s="114">
        <v>51</v>
      </c>
      <c r="I22" s="140">
        <v>65</v>
      </c>
      <c r="J22" s="115">
        <v>-21</v>
      </c>
      <c r="K22" s="116">
        <v>-32.307692307692307</v>
      </c>
    </row>
    <row r="23" spans="1:11" ht="14.1" customHeight="1" x14ac:dyDescent="0.2">
      <c r="A23" s="306">
        <v>23</v>
      </c>
      <c r="B23" s="307" t="s">
        <v>240</v>
      </c>
      <c r="C23" s="308"/>
      <c r="D23" s="113">
        <v>0.55991041433370659</v>
      </c>
      <c r="E23" s="115">
        <v>15</v>
      </c>
      <c r="F23" s="114">
        <v>16</v>
      </c>
      <c r="G23" s="114">
        <v>23</v>
      </c>
      <c r="H23" s="114">
        <v>15</v>
      </c>
      <c r="I23" s="140">
        <v>33</v>
      </c>
      <c r="J23" s="115">
        <v>-18</v>
      </c>
      <c r="K23" s="116">
        <v>-54.545454545454547</v>
      </c>
    </row>
    <row r="24" spans="1:11" ht="14.1" customHeight="1" x14ac:dyDescent="0.2">
      <c r="A24" s="306">
        <v>24</v>
      </c>
      <c r="B24" s="307" t="s">
        <v>241</v>
      </c>
      <c r="C24" s="308"/>
      <c r="D24" s="113">
        <v>4.2553191489361701</v>
      </c>
      <c r="E24" s="115">
        <v>114</v>
      </c>
      <c r="F24" s="114">
        <v>62</v>
      </c>
      <c r="G24" s="114">
        <v>86</v>
      </c>
      <c r="H24" s="114">
        <v>65</v>
      </c>
      <c r="I24" s="140">
        <v>55</v>
      </c>
      <c r="J24" s="115">
        <v>59</v>
      </c>
      <c r="K24" s="116">
        <v>107.27272727272727</v>
      </c>
    </row>
    <row r="25" spans="1:11" ht="14.1" customHeight="1" x14ac:dyDescent="0.2">
      <c r="A25" s="306">
        <v>25</v>
      </c>
      <c r="B25" s="307" t="s">
        <v>242</v>
      </c>
      <c r="C25" s="308"/>
      <c r="D25" s="113">
        <v>4.068682344158268</v>
      </c>
      <c r="E25" s="115">
        <v>109</v>
      </c>
      <c r="F25" s="114">
        <v>47</v>
      </c>
      <c r="G25" s="114">
        <v>65</v>
      </c>
      <c r="H25" s="114">
        <v>27</v>
      </c>
      <c r="I25" s="140">
        <v>110</v>
      </c>
      <c r="J25" s="115">
        <v>-1</v>
      </c>
      <c r="K25" s="116">
        <v>-0.90909090909090906</v>
      </c>
    </row>
    <row r="26" spans="1:11" ht="14.1" customHeight="1" x14ac:dyDescent="0.2">
      <c r="A26" s="306">
        <v>26</v>
      </c>
      <c r="B26" s="307" t="s">
        <v>243</v>
      </c>
      <c r="C26" s="308"/>
      <c r="D26" s="113">
        <v>1.7543859649122806</v>
      </c>
      <c r="E26" s="115">
        <v>47</v>
      </c>
      <c r="F26" s="114">
        <v>24</v>
      </c>
      <c r="G26" s="114">
        <v>35</v>
      </c>
      <c r="H26" s="114">
        <v>29</v>
      </c>
      <c r="I26" s="140">
        <v>34</v>
      </c>
      <c r="J26" s="115">
        <v>13</v>
      </c>
      <c r="K26" s="116">
        <v>38.235294117647058</v>
      </c>
    </row>
    <row r="27" spans="1:11" ht="14.1" customHeight="1" x14ac:dyDescent="0.2">
      <c r="A27" s="306">
        <v>27</v>
      </c>
      <c r="B27" s="307" t="s">
        <v>244</v>
      </c>
      <c r="C27" s="308"/>
      <c r="D27" s="113">
        <v>1.4557670772676372</v>
      </c>
      <c r="E27" s="115">
        <v>39</v>
      </c>
      <c r="F27" s="114">
        <v>22</v>
      </c>
      <c r="G27" s="114">
        <v>39</v>
      </c>
      <c r="H27" s="114">
        <v>28</v>
      </c>
      <c r="I27" s="140">
        <v>25</v>
      </c>
      <c r="J27" s="115">
        <v>14</v>
      </c>
      <c r="K27" s="116">
        <v>56</v>
      </c>
    </row>
    <row r="28" spans="1:11" ht="14.1" customHeight="1" x14ac:dyDescent="0.2">
      <c r="A28" s="306">
        <v>28</v>
      </c>
      <c r="B28" s="307" t="s">
        <v>245</v>
      </c>
      <c r="C28" s="308"/>
      <c r="D28" s="113">
        <v>0.1866368047779022</v>
      </c>
      <c r="E28" s="115">
        <v>5</v>
      </c>
      <c r="F28" s="114" t="s">
        <v>513</v>
      </c>
      <c r="G28" s="114">
        <v>8</v>
      </c>
      <c r="H28" s="114">
        <v>3</v>
      </c>
      <c r="I28" s="140" t="s">
        <v>513</v>
      </c>
      <c r="J28" s="115" t="s">
        <v>513</v>
      </c>
      <c r="K28" s="116" t="s">
        <v>513</v>
      </c>
    </row>
    <row r="29" spans="1:11" ht="14.1" customHeight="1" x14ac:dyDescent="0.2">
      <c r="A29" s="306">
        <v>29</v>
      </c>
      <c r="B29" s="307" t="s">
        <v>246</v>
      </c>
      <c r="C29" s="308"/>
      <c r="D29" s="113">
        <v>4.9645390070921982</v>
      </c>
      <c r="E29" s="115">
        <v>133</v>
      </c>
      <c r="F29" s="114">
        <v>121</v>
      </c>
      <c r="G29" s="114">
        <v>139</v>
      </c>
      <c r="H29" s="114">
        <v>109</v>
      </c>
      <c r="I29" s="140">
        <v>101</v>
      </c>
      <c r="J29" s="115">
        <v>32</v>
      </c>
      <c r="K29" s="116">
        <v>31.683168316831683</v>
      </c>
    </row>
    <row r="30" spans="1:11" ht="14.1" customHeight="1" x14ac:dyDescent="0.2">
      <c r="A30" s="306" t="s">
        <v>247</v>
      </c>
      <c r="B30" s="307" t="s">
        <v>248</v>
      </c>
      <c r="C30" s="308"/>
      <c r="D30" s="113">
        <v>0.48525569242254574</v>
      </c>
      <c r="E30" s="115">
        <v>13</v>
      </c>
      <c r="F30" s="114">
        <v>19</v>
      </c>
      <c r="G30" s="114">
        <v>44</v>
      </c>
      <c r="H30" s="114" t="s">
        <v>513</v>
      </c>
      <c r="I30" s="140">
        <v>11</v>
      </c>
      <c r="J30" s="115">
        <v>2</v>
      </c>
      <c r="K30" s="116">
        <v>18.181818181818183</v>
      </c>
    </row>
    <row r="31" spans="1:11" ht="14.1" customHeight="1" x14ac:dyDescent="0.2">
      <c r="A31" s="306" t="s">
        <v>249</v>
      </c>
      <c r="B31" s="307" t="s">
        <v>250</v>
      </c>
      <c r="C31" s="308"/>
      <c r="D31" s="113">
        <v>4.3673012318029114</v>
      </c>
      <c r="E31" s="115">
        <v>117</v>
      </c>
      <c r="F31" s="114">
        <v>102</v>
      </c>
      <c r="G31" s="114">
        <v>92</v>
      </c>
      <c r="H31" s="114">
        <v>94</v>
      </c>
      <c r="I31" s="140">
        <v>90</v>
      </c>
      <c r="J31" s="115">
        <v>27</v>
      </c>
      <c r="K31" s="116">
        <v>30</v>
      </c>
    </row>
    <row r="32" spans="1:11" ht="14.1" customHeight="1" x14ac:dyDescent="0.2">
      <c r="A32" s="306">
        <v>31</v>
      </c>
      <c r="B32" s="307" t="s">
        <v>251</v>
      </c>
      <c r="C32" s="308"/>
      <c r="D32" s="113">
        <v>0.89585666293393063</v>
      </c>
      <c r="E32" s="115">
        <v>24</v>
      </c>
      <c r="F32" s="114">
        <v>9</v>
      </c>
      <c r="G32" s="114">
        <v>19</v>
      </c>
      <c r="H32" s="114">
        <v>14</v>
      </c>
      <c r="I32" s="140">
        <v>14</v>
      </c>
      <c r="J32" s="115">
        <v>10</v>
      </c>
      <c r="K32" s="116">
        <v>71.428571428571431</v>
      </c>
    </row>
    <row r="33" spans="1:11" ht="14.1" customHeight="1" x14ac:dyDescent="0.2">
      <c r="A33" s="306">
        <v>32</v>
      </c>
      <c r="B33" s="307" t="s">
        <v>252</v>
      </c>
      <c r="C33" s="308"/>
      <c r="D33" s="113">
        <v>3.5087719298245612</v>
      </c>
      <c r="E33" s="115">
        <v>94</v>
      </c>
      <c r="F33" s="114">
        <v>87</v>
      </c>
      <c r="G33" s="114">
        <v>108</v>
      </c>
      <c r="H33" s="114">
        <v>74</v>
      </c>
      <c r="I33" s="140">
        <v>61</v>
      </c>
      <c r="J33" s="115">
        <v>33</v>
      </c>
      <c r="K33" s="116">
        <v>54.098360655737707</v>
      </c>
    </row>
    <row r="34" spans="1:11" ht="14.1" customHeight="1" x14ac:dyDescent="0.2">
      <c r="A34" s="306">
        <v>33</v>
      </c>
      <c r="B34" s="307" t="s">
        <v>253</v>
      </c>
      <c r="C34" s="308"/>
      <c r="D34" s="113">
        <v>3.6580813736468833</v>
      </c>
      <c r="E34" s="115">
        <v>98</v>
      </c>
      <c r="F34" s="114">
        <v>83</v>
      </c>
      <c r="G34" s="114">
        <v>180</v>
      </c>
      <c r="H34" s="114">
        <v>75</v>
      </c>
      <c r="I34" s="140">
        <v>91</v>
      </c>
      <c r="J34" s="115">
        <v>7</v>
      </c>
      <c r="K34" s="116">
        <v>7.6923076923076925</v>
      </c>
    </row>
    <row r="35" spans="1:11" ht="14.1" customHeight="1" x14ac:dyDescent="0.2">
      <c r="A35" s="306">
        <v>34</v>
      </c>
      <c r="B35" s="307" t="s">
        <v>254</v>
      </c>
      <c r="C35" s="308"/>
      <c r="D35" s="113">
        <v>2.3142963792459872</v>
      </c>
      <c r="E35" s="115">
        <v>62</v>
      </c>
      <c r="F35" s="114">
        <v>57</v>
      </c>
      <c r="G35" s="114">
        <v>68</v>
      </c>
      <c r="H35" s="114">
        <v>50</v>
      </c>
      <c r="I35" s="140">
        <v>74</v>
      </c>
      <c r="J35" s="115">
        <v>-12</v>
      </c>
      <c r="K35" s="116">
        <v>-16.216216216216218</v>
      </c>
    </row>
    <row r="36" spans="1:11" ht="14.1" customHeight="1" x14ac:dyDescent="0.2">
      <c r="A36" s="306">
        <v>41</v>
      </c>
      <c r="B36" s="307" t="s">
        <v>255</v>
      </c>
      <c r="C36" s="308"/>
      <c r="D36" s="113">
        <v>1.1198208286674132</v>
      </c>
      <c r="E36" s="115">
        <v>30</v>
      </c>
      <c r="F36" s="114">
        <v>27</v>
      </c>
      <c r="G36" s="114">
        <v>29</v>
      </c>
      <c r="H36" s="114">
        <v>21</v>
      </c>
      <c r="I36" s="140">
        <v>22</v>
      </c>
      <c r="J36" s="115">
        <v>8</v>
      </c>
      <c r="K36" s="116">
        <v>36.363636363636367</v>
      </c>
    </row>
    <row r="37" spans="1:11" ht="14.1" customHeight="1" x14ac:dyDescent="0.2">
      <c r="A37" s="306">
        <v>42</v>
      </c>
      <c r="B37" s="307" t="s">
        <v>256</v>
      </c>
      <c r="C37" s="308"/>
      <c r="D37" s="113" t="s">
        <v>513</v>
      </c>
      <c r="E37" s="115" t="s">
        <v>513</v>
      </c>
      <c r="F37" s="114" t="s">
        <v>513</v>
      </c>
      <c r="G37" s="114">
        <v>3</v>
      </c>
      <c r="H37" s="114">
        <v>7</v>
      </c>
      <c r="I37" s="140">
        <v>4</v>
      </c>
      <c r="J37" s="115" t="s">
        <v>513</v>
      </c>
      <c r="K37" s="116" t="s">
        <v>513</v>
      </c>
    </row>
    <row r="38" spans="1:11" ht="14.1" customHeight="1" x14ac:dyDescent="0.2">
      <c r="A38" s="306">
        <v>43</v>
      </c>
      <c r="B38" s="307" t="s">
        <v>257</v>
      </c>
      <c r="C38" s="308"/>
      <c r="D38" s="113">
        <v>0.37327360955580441</v>
      </c>
      <c r="E38" s="115">
        <v>10</v>
      </c>
      <c r="F38" s="114">
        <v>6</v>
      </c>
      <c r="G38" s="114">
        <v>18</v>
      </c>
      <c r="H38" s="114">
        <v>9</v>
      </c>
      <c r="I38" s="140">
        <v>8</v>
      </c>
      <c r="J38" s="115">
        <v>2</v>
      </c>
      <c r="K38" s="116">
        <v>25</v>
      </c>
    </row>
    <row r="39" spans="1:11" ht="14.1" customHeight="1" x14ac:dyDescent="0.2">
      <c r="A39" s="306">
        <v>51</v>
      </c>
      <c r="B39" s="307" t="s">
        <v>258</v>
      </c>
      <c r="C39" s="308"/>
      <c r="D39" s="113">
        <v>3.7327360955580442</v>
      </c>
      <c r="E39" s="115">
        <v>100</v>
      </c>
      <c r="F39" s="114">
        <v>100</v>
      </c>
      <c r="G39" s="114">
        <v>92</v>
      </c>
      <c r="H39" s="114">
        <v>80</v>
      </c>
      <c r="I39" s="140">
        <v>88</v>
      </c>
      <c r="J39" s="115">
        <v>12</v>
      </c>
      <c r="K39" s="116">
        <v>13.636363636363637</v>
      </c>
    </row>
    <row r="40" spans="1:11" ht="14.1" customHeight="1" x14ac:dyDescent="0.2">
      <c r="A40" s="306" t="s">
        <v>259</v>
      </c>
      <c r="B40" s="307" t="s">
        <v>260</v>
      </c>
      <c r="C40" s="308"/>
      <c r="D40" s="113">
        <v>3.5834266517357225</v>
      </c>
      <c r="E40" s="115">
        <v>96</v>
      </c>
      <c r="F40" s="114">
        <v>92</v>
      </c>
      <c r="G40" s="114">
        <v>82</v>
      </c>
      <c r="H40" s="114">
        <v>72</v>
      </c>
      <c r="I40" s="140">
        <v>81</v>
      </c>
      <c r="J40" s="115">
        <v>15</v>
      </c>
      <c r="K40" s="116">
        <v>18.518518518518519</v>
      </c>
    </row>
    <row r="41" spans="1:11" ht="14.1" customHeight="1" x14ac:dyDescent="0.2">
      <c r="A41" s="306"/>
      <c r="B41" s="307" t="s">
        <v>261</v>
      </c>
      <c r="C41" s="308"/>
      <c r="D41" s="113">
        <v>2.5755879059350506</v>
      </c>
      <c r="E41" s="115">
        <v>69</v>
      </c>
      <c r="F41" s="114">
        <v>75</v>
      </c>
      <c r="G41" s="114">
        <v>66</v>
      </c>
      <c r="H41" s="114">
        <v>54</v>
      </c>
      <c r="I41" s="140">
        <v>60</v>
      </c>
      <c r="J41" s="115">
        <v>9</v>
      </c>
      <c r="K41" s="116">
        <v>15</v>
      </c>
    </row>
    <row r="42" spans="1:11" ht="14.1" customHeight="1" x14ac:dyDescent="0.2">
      <c r="A42" s="306">
        <v>52</v>
      </c>
      <c r="B42" s="307" t="s">
        <v>262</v>
      </c>
      <c r="C42" s="308"/>
      <c r="D42" s="113">
        <v>5.4124673385591642</v>
      </c>
      <c r="E42" s="115">
        <v>145</v>
      </c>
      <c r="F42" s="114">
        <v>153</v>
      </c>
      <c r="G42" s="114">
        <v>146</v>
      </c>
      <c r="H42" s="114">
        <v>99</v>
      </c>
      <c r="I42" s="140">
        <v>120</v>
      </c>
      <c r="J42" s="115">
        <v>25</v>
      </c>
      <c r="K42" s="116">
        <v>20.833333333333332</v>
      </c>
    </row>
    <row r="43" spans="1:11" ht="14.1" customHeight="1" x14ac:dyDescent="0.2">
      <c r="A43" s="306" t="s">
        <v>263</v>
      </c>
      <c r="B43" s="307" t="s">
        <v>264</v>
      </c>
      <c r="C43" s="308"/>
      <c r="D43" s="113">
        <v>3.9940276222471072</v>
      </c>
      <c r="E43" s="115">
        <v>107</v>
      </c>
      <c r="F43" s="114">
        <v>134</v>
      </c>
      <c r="G43" s="114">
        <v>131</v>
      </c>
      <c r="H43" s="114">
        <v>85</v>
      </c>
      <c r="I43" s="140">
        <v>108</v>
      </c>
      <c r="J43" s="115">
        <v>-1</v>
      </c>
      <c r="K43" s="116">
        <v>-0.92592592592592593</v>
      </c>
    </row>
    <row r="44" spans="1:11" ht="14.1" customHeight="1" x14ac:dyDescent="0.2">
      <c r="A44" s="306">
        <v>53</v>
      </c>
      <c r="B44" s="307" t="s">
        <v>265</v>
      </c>
      <c r="C44" s="308"/>
      <c r="D44" s="113">
        <v>0.82120194102276967</v>
      </c>
      <c r="E44" s="115">
        <v>22</v>
      </c>
      <c r="F44" s="114">
        <v>28</v>
      </c>
      <c r="G44" s="114">
        <v>25</v>
      </c>
      <c r="H44" s="114">
        <v>21</v>
      </c>
      <c r="I44" s="140">
        <v>27</v>
      </c>
      <c r="J44" s="115">
        <v>-5</v>
      </c>
      <c r="K44" s="116">
        <v>-18.518518518518519</v>
      </c>
    </row>
    <row r="45" spans="1:11" ht="14.1" customHeight="1" x14ac:dyDescent="0.2">
      <c r="A45" s="306" t="s">
        <v>266</v>
      </c>
      <c r="B45" s="307" t="s">
        <v>267</v>
      </c>
      <c r="C45" s="308"/>
      <c r="D45" s="113">
        <v>0.78387458006718924</v>
      </c>
      <c r="E45" s="115">
        <v>21</v>
      </c>
      <c r="F45" s="114">
        <v>28</v>
      </c>
      <c r="G45" s="114">
        <v>25</v>
      </c>
      <c r="H45" s="114">
        <v>18</v>
      </c>
      <c r="I45" s="140">
        <v>26</v>
      </c>
      <c r="J45" s="115">
        <v>-5</v>
      </c>
      <c r="K45" s="116">
        <v>-19.23076923076923</v>
      </c>
    </row>
    <row r="46" spans="1:11" ht="14.1" customHeight="1" x14ac:dyDescent="0.2">
      <c r="A46" s="306">
        <v>54</v>
      </c>
      <c r="B46" s="307" t="s">
        <v>268</v>
      </c>
      <c r="C46" s="308"/>
      <c r="D46" s="113">
        <v>3.5834266517357225</v>
      </c>
      <c r="E46" s="115">
        <v>96</v>
      </c>
      <c r="F46" s="114">
        <v>58</v>
      </c>
      <c r="G46" s="114">
        <v>63</v>
      </c>
      <c r="H46" s="114">
        <v>102</v>
      </c>
      <c r="I46" s="140">
        <v>88</v>
      </c>
      <c r="J46" s="115">
        <v>8</v>
      </c>
      <c r="K46" s="116">
        <v>9.0909090909090917</v>
      </c>
    </row>
    <row r="47" spans="1:11" ht="14.1" customHeight="1" x14ac:dyDescent="0.2">
      <c r="A47" s="306">
        <v>61</v>
      </c>
      <c r="B47" s="307" t="s">
        <v>269</v>
      </c>
      <c r="C47" s="308"/>
      <c r="D47" s="113">
        <v>1.1198208286674132</v>
      </c>
      <c r="E47" s="115">
        <v>30</v>
      </c>
      <c r="F47" s="114">
        <v>21</v>
      </c>
      <c r="G47" s="114">
        <v>30</v>
      </c>
      <c r="H47" s="114">
        <v>20</v>
      </c>
      <c r="I47" s="140">
        <v>33</v>
      </c>
      <c r="J47" s="115">
        <v>-3</v>
      </c>
      <c r="K47" s="116">
        <v>-9.0909090909090917</v>
      </c>
    </row>
    <row r="48" spans="1:11" ht="14.1" customHeight="1" x14ac:dyDescent="0.2">
      <c r="A48" s="306">
        <v>62</v>
      </c>
      <c r="B48" s="307" t="s">
        <v>270</v>
      </c>
      <c r="C48" s="308"/>
      <c r="D48" s="113">
        <v>6.718924972004479</v>
      </c>
      <c r="E48" s="115">
        <v>180</v>
      </c>
      <c r="F48" s="114">
        <v>167</v>
      </c>
      <c r="G48" s="114">
        <v>195</v>
      </c>
      <c r="H48" s="114">
        <v>149</v>
      </c>
      <c r="I48" s="140">
        <v>190</v>
      </c>
      <c r="J48" s="115">
        <v>-10</v>
      </c>
      <c r="K48" s="116">
        <v>-5.2631578947368425</v>
      </c>
    </row>
    <row r="49" spans="1:11" ht="14.1" customHeight="1" x14ac:dyDescent="0.2">
      <c r="A49" s="306">
        <v>63</v>
      </c>
      <c r="B49" s="307" t="s">
        <v>271</v>
      </c>
      <c r="C49" s="308"/>
      <c r="D49" s="113">
        <v>9.6677864874953343</v>
      </c>
      <c r="E49" s="115">
        <v>259</v>
      </c>
      <c r="F49" s="114">
        <v>241</v>
      </c>
      <c r="G49" s="114">
        <v>230</v>
      </c>
      <c r="H49" s="114">
        <v>231</v>
      </c>
      <c r="I49" s="140">
        <v>203</v>
      </c>
      <c r="J49" s="115">
        <v>56</v>
      </c>
      <c r="K49" s="116">
        <v>27.586206896551722</v>
      </c>
    </row>
    <row r="50" spans="1:11" ht="14.1" customHeight="1" x14ac:dyDescent="0.2">
      <c r="A50" s="306" t="s">
        <v>272</v>
      </c>
      <c r="B50" s="307" t="s">
        <v>273</v>
      </c>
      <c r="C50" s="308"/>
      <c r="D50" s="113">
        <v>4.6659201194475548</v>
      </c>
      <c r="E50" s="115">
        <v>125</v>
      </c>
      <c r="F50" s="114">
        <v>125</v>
      </c>
      <c r="G50" s="114">
        <v>117</v>
      </c>
      <c r="H50" s="114">
        <v>110</v>
      </c>
      <c r="I50" s="140">
        <v>107</v>
      </c>
      <c r="J50" s="115">
        <v>18</v>
      </c>
      <c r="K50" s="116">
        <v>16.822429906542055</v>
      </c>
    </row>
    <row r="51" spans="1:11" ht="14.1" customHeight="1" x14ac:dyDescent="0.2">
      <c r="A51" s="306" t="s">
        <v>274</v>
      </c>
      <c r="B51" s="307" t="s">
        <v>275</v>
      </c>
      <c r="C51" s="308"/>
      <c r="D51" s="113">
        <v>4.3673012318029114</v>
      </c>
      <c r="E51" s="115">
        <v>117</v>
      </c>
      <c r="F51" s="114">
        <v>109</v>
      </c>
      <c r="G51" s="114">
        <v>108</v>
      </c>
      <c r="H51" s="114">
        <v>110</v>
      </c>
      <c r="I51" s="140">
        <v>89</v>
      </c>
      <c r="J51" s="115">
        <v>28</v>
      </c>
      <c r="K51" s="116">
        <v>31.460674157303369</v>
      </c>
    </row>
    <row r="52" spans="1:11" ht="14.1" customHeight="1" x14ac:dyDescent="0.2">
      <c r="A52" s="306">
        <v>71</v>
      </c>
      <c r="B52" s="307" t="s">
        <v>276</v>
      </c>
      <c r="C52" s="308"/>
      <c r="D52" s="113">
        <v>6.7935796939156399</v>
      </c>
      <c r="E52" s="115">
        <v>182</v>
      </c>
      <c r="F52" s="114">
        <v>169</v>
      </c>
      <c r="G52" s="114">
        <v>167</v>
      </c>
      <c r="H52" s="114">
        <v>137</v>
      </c>
      <c r="I52" s="140">
        <v>151</v>
      </c>
      <c r="J52" s="115">
        <v>31</v>
      </c>
      <c r="K52" s="116">
        <v>20.52980132450331</v>
      </c>
    </row>
    <row r="53" spans="1:11" ht="14.1" customHeight="1" x14ac:dyDescent="0.2">
      <c r="A53" s="306" t="s">
        <v>277</v>
      </c>
      <c r="B53" s="307" t="s">
        <v>278</v>
      </c>
      <c r="C53" s="308"/>
      <c r="D53" s="113">
        <v>2.3142963792459872</v>
      </c>
      <c r="E53" s="115">
        <v>62</v>
      </c>
      <c r="F53" s="114">
        <v>36</v>
      </c>
      <c r="G53" s="114">
        <v>41</v>
      </c>
      <c r="H53" s="114">
        <v>32</v>
      </c>
      <c r="I53" s="140">
        <v>43</v>
      </c>
      <c r="J53" s="115">
        <v>19</v>
      </c>
      <c r="K53" s="116">
        <v>44.186046511627907</v>
      </c>
    </row>
    <row r="54" spans="1:11" ht="14.1" customHeight="1" x14ac:dyDescent="0.2">
      <c r="A54" s="306" t="s">
        <v>279</v>
      </c>
      <c r="B54" s="307" t="s">
        <v>280</v>
      </c>
      <c r="C54" s="308"/>
      <c r="D54" s="113">
        <v>4.0313549832026876</v>
      </c>
      <c r="E54" s="115">
        <v>108</v>
      </c>
      <c r="F54" s="114">
        <v>124</v>
      </c>
      <c r="G54" s="114">
        <v>116</v>
      </c>
      <c r="H54" s="114">
        <v>96</v>
      </c>
      <c r="I54" s="140">
        <v>90</v>
      </c>
      <c r="J54" s="115">
        <v>18</v>
      </c>
      <c r="K54" s="116">
        <v>20</v>
      </c>
    </row>
    <row r="55" spans="1:11" ht="14.1" customHeight="1" x14ac:dyDescent="0.2">
      <c r="A55" s="306">
        <v>72</v>
      </c>
      <c r="B55" s="307" t="s">
        <v>281</v>
      </c>
      <c r="C55" s="308"/>
      <c r="D55" s="113">
        <v>2.1649869354236655</v>
      </c>
      <c r="E55" s="115">
        <v>58</v>
      </c>
      <c r="F55" s="114">
        <v>207</v>
      </c>
      <c r="G55" s="114">
        <v>52</v>
      </c>
      <c r="H55" s="114">
        <v>34</v>
      </c>
      <c r="I55" s="140">
        <v>52</v>
      </c>
      <c r="J55" s="115">
        <v>6</v>
      </c>
      <c r="K55" s="116">
        <v>11.538461538461538</v>
      </c>
    </row>
    <row r="56" spans="1:11" ht="14.1" customHeight="1" x14ac:dyDescent="0.2">
      <c r="A56" s="306" t="s">
        <v>282</v>
      </c>
      <c r="B56" s="307" t="s">
        <v>283</v>
      </c>
      <c r="C56" s="308"/>
      <c r="D56" s="113">
        <v>0.97051138484509147</v>
      </c>
      <c r="E56" s="115">
        <v>26</v>
      </c>
      <c r="F56" s="114">
        <v>171</v>
      </c>
      <c r="G56" s="114">
        <v>26</v>
      </c>
      <c r="H56" s="114">
        <v>17</v>
      </c>
      <c r="I56" s="140">
        <v>26</v>
      </c>
      <c r="J56" s="115">
        <v>0</v>
      </c>
      <c r="K56" s="116">
        <v>0</v>
      </c>
    </row>
    <row r="57" spans="1:11" ht="14.1" customHeight="1" x14ac:dyDescent="0.2">
      <c r="A57" s="306" t="s">
        <v>284</v>
      </c>
      <c r="B57" s="307" t="s">
        <v>285</v>
      </c>
      <c r="C57" s="308"/>
      <c r="D57" s="113">
        <v>0.74654721911160882</v>
      </c>
      <c r="E57" s="115">
        <v>20</v>
      </c>
      <c r="F57" s="114">
        <v>24</v>
      </c>
      <c r="G57" s="114">
        <v>16</v>
      </c>
      <c r="H57" s="114">
        <v>13</v>
      </c>
      <c r="I57" s="140">
        <v>12</v>
      </c>
      <c r="J57" s="115">
        <v>8</v>
      </c>
      <c r="K57" s="116">
        <v>66.666666666666671</v>
      </c>
    </row>
    <row r="58" spans="1:11" ht="14.1" customHeight="1" x14ac:dyDescent="0.2">
      <c r="A58" s="306">
        <v>73</v>
      </c>
      <c r="B58" s="307" t="s">
        <v>286</v>
      </c>
      <c r="C58" s="308"/>
      <c r="D58" s="113">
        <v>1.9783501306457634</v>
      </c>
      <c r="E58" s="115">
        <v>53</v>
      </c>
      <c r="F58" s="114">
        <v>36</v>
      </c>
      <c r="G58" s="114">
        <v>69</v>
      </c>
      <c r="H58" s="114">
        <v>34</v>
      </c>
      <c r="I58" s="140">
        <v>30</v>
      </c>
      <c r="J58" s="115">
        <v>23</v>
      </c>
      <c r="K58" s="116">
        <v>76.666666666666671</v>
      </c>
    </row>
    <row r="59" spans="1:11" ht="14.1" customHeight="1" x14ac:dyDescent="0.2">
      <c r="A59" s="306" t="s">
        <v>287</v>
      </c>
      <c r="B59" s="307" t="s">
        <v>288</v>
      </c>
      <c r="C59" s="308"/>
      <c r="D59" s="113">
        <v>1.8663680477790221</v>
      </c>
      <c r="E59" s="115">
        <v>50</v>
      </c>
      <c r="F59" s="114">
        <v>31</v>
      </c>
      <c r="G59" s="114">
        <v>65</v>
      </c>
      <c r="H59" s="114">
        <v>31</v>
      </c>
      <c r="I59" s="140">
        <v>28</v>
      </c>
      <c r="J59" s="115">
        <v>22</v>
      </c>
      <c r="K59" s="116">
        <v>78.571428571428569</v>
      </c>
    </row>
    <row r="60" spans="1:11" ht="14.1" customHeight="1" x14ac:dyDescent="0.2">
      <c r="A60" s="306">
        <v>81</v>
      </c>
      <c r="B60" s="307" t="s">
        <v>289</v>
      </c>
      <c r="C60" s="308"/>
      <c r="D60" s="113">
        <v>14.37103396789847</v>
      </c>
      <c r="E60" s="115">
        <v>385</v>
      </c>
      <c r="F60" s="114">
        <v>268</v>
      </c>
      <c r="G60" s="114">
        <v>359</v>
      </c>
      <c r="H60" s="114">
        <v>259</v>
      </c>
      <c r="I60" s="140">
        <v>293</v>
      </c>
      <c r="J60" s="115">
        <v>92</v>
      </c>
      <c r="K60" s="116">
        <v>31.399317406143346</v>
      </c>
    </row>
    <row r="61" spans="1:11" ht="14.1" customHeight="1" x14ac:dyDescent="0.2">
      <c r="A61" s="306" t="s">
        <v>290</v>
      </c>
      <c r="B61" s="307" t="s">
        <v>291</v>
      </c>
      <c r="C61" s="308"/>
      <c r="D61" s="113">
        <v>2.5755879059350506</v>
      </c>
      <c r="E61" s="115">
        <v>69</v>
      </c>
      <c r="F61" s="114">
        <v>66</v>
      </c>
      <c r="G61" s="114">
        <v>107</v>
      </c>
      <c r="H61" s="114">
        <v>46</v>
      </c>
      <c r="I61" s="140">
        <v>92</v>
      </c>
      <c r="J61" s="115">
        <v>-23</v>
      </c>
      <c r="K61" s="116">
        <v>-25</v>
      </c>
    </row>
    <row r="62" spans="1:11" ht="14.1" customHeight="1" x14ac:dyDescent="0.2">
      <c r="A62" s="306" t="s">
        <v>292</v>
      </c>
      <c r="B62" s="307" t="s">
        <v>293</v>
      </c>
      <c r="C62" s="308"/>
      <c r="D62" s="113">
        <v>4.7779022023142961</v>
      </c>
      <c r="E62" s="115">
        <v>128</v>
      </c>
      <c r="F62" s="114">
        <v>109</v>
      </c>
      <c r="G62" s="114">
        <v>120</v>
      </c>
      <c r="H62" s="114">
        <v>88</v>
      </c>
      <c r="I62" s="140">
        <v>85</v>
      </c>
      <c r="J62" s="115">
        <v>43</v>
      </c>
      <c r="K62" s="116">
        <v>50.588235294117645</v>
      </c>
    </row>
    <row r="63" spans="1:11" ht="14.1" customHeight="1" x14ac:dyDescent="0.2">
      <c r="A63" s="306"/>
      <c r="B63" s="307" t="s">
        <v>294</v>
      </c>
      <c r="C63" s="308"/>
      <c r="D63" s="113">
        <v>4.2926465098917506</v>
      </c>
      <c r="E63" s="115">
        <v>115</v>
      </c>
      <c r="F63" s="114">
        <v>95</v>
      </c>
      <c r="G63" s="114">
        <v>108</v>
      </c>
      <c r="H63" s="114">
        <v>76</v>
      </c>
      <c r="I63" s="140">
        <v>76</v>
      </c>
      <c r="J63" s="115">
        <v>39</v>
      </c>
      <c r="K63" s="116">
        <v>51.315789473684212</v>
      </c>
    </row>
    <row r="64" spans="1:11" ht="14.1" customHeight="1" x14ac:dyDescent="0.2">
      <c r="A64" s="306" t="s">
        <v>295</v>
      </c>
      <c r="B64" s="307" t="s">
        <v>296</v>
      </c>
      <c r="C64" s="308"/>
      <c r="D64" s="113">
        <v>2.5382605449794697</v>
      </c>
      <c r="E64" s="115">
        <v>68</v>
      </c>
      <c r="F64" s="114">
        <v>33</v>
      </c>
      <c r="G64" s="114">
        <v>43</v>
      </c>
      <c r="H64" s="114">
        <v>66</v>
      </c>
      <c r="I64" s="140">
        <v>49</v>
      </c>
      <c r="J64" s="115">
        <v>19</v>
      </c>
      <c r="K64" s="116">
        <v>38.775510204081634</v>
      </c>
    </row>
    <row r="65" spans="1:11" ht="14.1" customHeight="1" x14ac:dyDescent="0.2">
      <c r="A65" s="306" t="s">
        <v>297</v>
      </c>
      <c r="B65" s="307" t="s">
        <v>298</v>
      </c>
      <c r="C65" s="308"/>
      <c r="D65" s="113">
        <v>2.6502426278462115</v>
      </c>
      <c r="E65" s="115">
        <v>71</v>
      </c>
      <c r="F65" s="114">
        <v>30</v>
      </c>
      <c r="G65" s="114">
        <v>46</v>
      </c>
      <c r="H65" s="114">
        <v>37</v>
      </c>
      <c r="I65" s="140">
        <v>29</v>
      </c>
      <c r="J65" s="115">
        <v>42</v>
      </c>
      <c r="K65" s="116">
        <v>144.82758620689654</v>
      </c>
    </row>
    <row r="66" spans="1:11" ht="14.1" customHeight="1" x14ac:dyDescent="0.2">
      <c r="A66" s="306">
        <v>82</v>
      </c>
      <c r="B66" s="307" t="s">
        <v>299</v>
      </c>
      <c r="C66" s="308"/>
      <c r="D66" s="113">
        <v>4.3673012318029114</v>
      </c>
      <c r="E66" s="115">
        <v>117</v>
      </c>
      <c r="F66" s="114">
        <v>80</v>
      </c>
      <c r="G66" s="114">
        <v>157</v>
      </c>
      <c r="H66" s="114">
        <v>107</v>
      </c>
      <c r="I66" s="140">
        <v>104</v>
      </c>
      <c r="J66" s="115">
        <v>13</v>
      </c>
      <c r="K66" s="116">
        <v>12.5</v>
      </c>
    </row>
    <row r="67" spans="1:11" ht="14.1" customHeight="1" x14ac:dyDescent="0.2">
      <c r="A67" s="306" t="s">
        <v>300</v>
      </c>
      <c r="B67" s="307" t="s">
        <v>301</v>
      </c>
      <c r="C67" s="308"/>
      <c r="D67" s="113">
        <v>2.612915266890631</v>
      </c>
      <c r="E67" s="115">
        <v>70</v>
      </c>
      <c r="F67" s="114">
        <v>59</v>
      </c>
      <c r="G67" s="114">
        <v>110</v>
      </c>
      <c r="H67" s="114">
        <v>76</v>
      </c>
      <c r="I67" s="140">
        <v>69</v>
      </c>
      <c r="J67" s="115">
        <v>1</v>
      </c>
      <c r="K67" s="116">
        <v>1.4492753623188406</v>
      </c>
    </row>
    <row r="68" spans="1:11" ht="14.1" customHeight="1" x14ac:dyDescent="0.2">
      <c r="A68" s="306" t="s">
        <v>302</v>
      </c>
      <c r="B68" s="307" t="s">
        <v>303</v>
      </c>
      <c r="C68" s="308"/>
      <c r="D68" s="113">
        <v>0.70921985815602839</v>
      </c>
      <c r="E68" s="115">
        <v>19</v>
      </c>
      <c r="F68" s="114">
        <v>9</v>
      </c>
      <c r="G68" s="114">
        <v>30</v>
      </c>
      <c r="H68" s="114">
        <v>18</v>
      </c>
      <c r="I68" s="140">
        <v>20</v>
      </c>
      <c r="J68" s="115">
        <v>-1</v>
      </c>
      <c r="K68" s="116">
        <v>-5</v>
      </c>
    </row>
    <row r="69" spans="1:11" ht="14.1" customHeight="1" x14ac:dyDescent="0.2">
      <c r="A69" s="306">
        <v>83</v>
      </c>
      <c r="B69" s="307" t="s">
        <v>304</v>
      </c>
      <c r="C69" s="308"/>
      <c r="D69" s="113">
        <v>4.4792833146696527</v>
      </c>
      <c r="E69" s="115">
        <v>120</v>
      </c>
      <c r="F69" s="114">
        <v>84</v>
      </c>
      <c r="G69" s="114">
        <v>190</v>
      </c>
      <c r="H69" s="114">
        <v>70</v>
      </c>
      <c r="I69" s="140">
        <v>99</v>
      </c>
      <c r="J69" s="115">
        <v>21</v>
      </c>
      <c r="K69" s="116">
        <v>21.212121212121211</v>
      </c>
    </row>
    <row r="70" spans="1:11" ht="14.1" customHeight="1" x14ac:dyDescent="0.2">
      <c r="A70" s="306" t="s">
        <v>305</v>
      </c>
      <c r="B70" s="307" t="s">
        <v>306</v>
      </c>
      <c r="C70" s="308"/>
      <c r="D70" s="113">
        <v>3.3221351250466591</v>
      </c>
      <c r="E70" s="115">
        <v>89</v>
      </c>
      <c r="F70" s="114">
        <v>60</v>
      </c>
      <c r="G70" s="114">
        <v>170</v>
      </c>
      <c r="H70" s="114">
        <v>50</v>
      </c>
      <c r="I70" s="140">
        <v>71</v>
      </c>
      <c r="J70" s="115">
        <v>18</v>
      </c>
      <c r="K70" s="116">
        <v>25.35211267605634</v>
      </c>
    </row>
    <row r="71" spans="1:11" ht="14.1" customHeight="1" x14ac:dyDescent="0.2">
      <c r="A71" s="306"/>
      <c r="B71" s="307" t="s">
        <v>307</v>
      </c>
      <c r="C71" s="308"/>
      <c r="D71" s="113">
        <v>1.9410227696901829</v>
      </c>
      <c r="E71" s="115">
        <v>52</v>
      </c>
      <c r="F71" s="114">
        <v>38</v>
      </c>
      <c r="G71" s="114">
        <v>131</v>
      </c>
      <c r="H71" s="114">
        <v>32</v>
      </c>
      <c r="I71" s="140">
        <v>44</v>
      </c>
      <c r="J71" s="115">
        <v>8</v>
      </c>
      <c r="K71" s="116">
        <v>18.181818181818183</v>
      </c>
    </row>
    <row r="72" spans="1:11" ht="14.1" customHeight="1" x14ac:dyDescent="0.2">
      <c r="A72" s="306">
        <v>84</v>
      </c>
      <c r="B72" s="307" t="s">
        <v>308</v>
      </c>
      <c r="C72" s="308"/>
      <c r="D72" s="113">
        <v>0.63456513624486743</v>
      </c>
      <c r="E72" s="115">
        <v>17</v>
      </c>
      <c r="F72" s="114">
        <v>10</v>
      </c>
      <c r="G72" s="114">
        <v>64</v>
      </c>
      <c r="H72" s="114">
        <v>14</v>
      </c>
      <c r="I72" s="140">
        <v>13</v>
      </c>
      <c r="J72" s="115">
        <v>4</v>
      </c>
      <c r="K72" s="116">
        <v>30.76923076923077</v>
      </c>
    </row>
    <row r="73" spans="1:11" ht="14.1" customHeight="1" x14ac:dyDescent="0.2">
      <c r="A73" s="306" t="s">
        <v>309</v>
      </c>
      <c r="B73" s="307" t="s">
        <v>310</v>
      </c>
      <c r="C73" s="308"/>
      <c r="D73" s="113">
        <v>0.11198208286674133</v>
      </c>
      <c r="E73" s="115">
        <v>3</v>
      </c>
      <c r="F73" s="114">
        <v>0</v>
      </c>
      <c r="G73" s="114">
        <v>38</v>
      </c>
      <c r="H73" s="114" t="s">
        <v>513</v>
      </c>
      <c r="I73" s="140">
        <v>5</v>
      </c>
      <c r="J73" s="115">
        <v>-2</v>
      </c>
      <c r="K73" s="116">
        <v>-40</v>
      </c>
    </row>
    <row r="74" spans="1:11" ht="14.1" customHeight="1" x14ac:dyDescent="0.2">
      <c r="A74" s="306" t="s">
        <v>311</v>
      </c>
      <c r="B74" s="307" t="s">
        <v>312</v>
      </c>
      <c r="C74" s="308"/>
      <c r="D74" s="113">
        <v>0.26129152668906308</v>
      </c>
      <c r="E74" s="115">
        <v>7</v>
      </c>
      <c r="F74" s="114">
        <v>3</v>
      </c>
      <c r="G74" s="114">
        <v>13</v>
      </c>
      <c r="H74" s="114" t="s">
        <v>513</v>
      </c>
      <c r="I74" s="140">
        <v>3</v>
      </c>
      <c r="J74" s="115">
        <v>4</v>
      </c>
      <c r="K74" s="116">
        <v>133.33333333333334</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0</v>
      </c>
      <c r="E76" s="115">
        <v>0</v>
      </c>
      <c r="F76" s="114">
        <v>0</v>
      </c>
      <c r="G76" s="114">
        <v>3</v>
      </c>
      <c r="H76" s="114">
        <v>0</v>
      </c>
      <c r="I76" s="140" t="s">
        <v>513</v>
      </c>
      <c r="J76" s="115" t="s">
        <v>513</v>
      </c>
      <c r="K76" s="116" t="s">
        <v>513</v>
      </c>
    </row>
    <row r="77" spans="1:11" ht="14.1" customHeight="1" x14ac:dyDescent="0.2">
      <c r="A77" s="306">
        <v>92</v>
      </c>
      <c r="B77" s="307" t="s">
        <v>316</v>
      </c>
      <c r="C77" s="308"/>
      <c r="D77" s="113">
        <v>0.52258305337812616</v>
      </c>
      <c r="E77" s="115">
        <v>14</v>
      </c>
      <c r="F77" s="114">
        <v>11</v>
      </c>
      <c r="G77" s="114">
        <v>23</v>
      </c>
      <c r="H77" s="114">
        <v>20</v>
      </c>
      <c r="I77" s="140">
        <v>19</v>
      </c>
      <c r="J77" s="115">
        <v>-5</v>
      </c>
      <c r="K77" s="116">
        <v>-26.315789473684209</v>
      </c>
    </row>
    <row r="78" spans="1:11" ht="14.1" customHeight="1" x14ac:dyDescent="0.2">
      <c r="A78" s="306">
        <v>93</v>
      </c>
      <c r="B78" s="307" t="s">
        <v>317</v>
      </c>
      <c r="C78" s="308"/>
      <c r="D78" s="113" t="s">
        <v>513</v>
      </c>
      <c r="E78" s="115" t="s">
        <v>513</v>
      </c>
      <c r="F78" s="114">
        <v>6</v>
      </c>
      <c r="G78" s="114">
        <v>3</v>
      </c>
      <c r="H78" s="114">
        <v>4</v>
      </c>
      <c r="I78" s="140" t="s">
        <v>513</v>
      </c>
      <c r="J78" s="115" t="s">
        <v>513</v>
      </c>
      <c r="K78" s="116" t="s">
        <v>513</v>
      </c>
    </row>
    <row r="79" spans="1:11" ht="14.1" customHeight="1" x14ac:dyDescent="0.2">
      <c r="A79" s="306">
        <v>94</v>
      </c>
      <c r="B79" s="307" t="s">
        <v>318</v>
      </c>
      <c r="C79" s="308"/>
      <c r="D79" s="113">
        <v>0.70921985815602839</v>
      </c>
      <c r="E79" s="115">
        <v>19</v>
      </c>
      <c r="F79" s="114">
        <v>12</v>
      </c>
      <c r="G79" s="114">
        <v>8</v>
      </c>
      <c r="H79" s="114">
        <v>9</v>
      </c>
      <c r="I79" s="140">
        <v>11</v>
      </c>
      <c r="J79" s="115">
        <v>8</v>
      </c>
      <c r="K79" s="116">
        <v>72.727272727272734</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t="s">
        <v>513</v>
      </c>
      <c r="E81" s="143" t="s">
        <v>513</v>
      </c>
      <c r="F81" s="144">
        <v>24</v>
      </c>
      <c r="G81" s="144">
        <v>7</v>
      </c>
      <c r="H81" s="144">
        <v>7</v>
      </c>
      <c r="I81" s="145">
        <v>6</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30064</v>
      </c>
      <c r="C10" s="114">
        <v>15188</v>
      </c>
      <c r="D10" s="114">
        <v>14876</v>
      </c>
      <c r="E10" s="114">
        <v>22386</v>
      </c>
      <c r="F10" s="114">
        <v>7469</v>
      </c>
      <c r="G10" s="114">
        <v>4358</v>
      </c>
      <c r="H10" s="114">
        <v>8252</v>
      </c>
      <c r="I10" s="115">
        <v>9425</v>
      </c>
      <c r="J10" s="114">
        <v>6937</v>
      </c>
      <c r="K10" s="114">
        <v>2488</v>
      </c>
      <c r="L10" s="423">
        <v>2046</v>
      </c>
      <c r="M10" s="424">
        <v>2010</v>
      </c>
    </row>
    <row r="11" spans="1:13" ht="11.1" customHeight="1" x14ac:dyDescent="0.2">
      <c r="A11" s="422" t="s">
        <v>387</v>
      </c>
      <c r="B11" s="115">
        <v>30490</v>
      </c>
      <c r="C11" s="114">
        <v>15462</v>
      </c>
      <c r="D11" s="114">
        <v>15028</v>
      </c>
      <c r="E11" s="114">
        <v>22681</v>
      </c>
      <c r="F11" s="114">
        <v>7606</v>
      </c>
      <c r="G11" s="114">
        <v>4330</v>
      </c>
      <c r="H11" s="114">
        <v>8506</v>
      </c>
      <c r="I11" s="115">
        <v>9826</v>
      </c>
      <c r="J11" s="114">
        <v>7174</v>
      </c>
      <c r="K11" s="114">
        <v>2652</v>
      </c>
      <c r="L11" s="423">
        <v>1909</v>
      </c>
      <c r="M11" s="424">
        <v>1525</v>
      </c>
    </row>
    <row r="12" spans="1:13" ht="11.1" customHeight="1" x14ac:dyDescent="0.2">
      <c r="A12" s="422" t="s">
        <v>388</v>
      </c>
      <c r="B12" s="115">
        <v>30890</v>
      </c>
      <c r="C12" s="114">
        <v>15703</v>
      </c>
      <c r="D12" s="114">
        <v>15187</v>
      </c>
      <c r="E12" s="114">
        <v>23008</v>
      </c>
      <c r="F12" s="114">
        <v>7682</v>
      </c>
      <c r="G12" s="114">
        <v>4706</v>
      </c>
      <c r="H12" s="114">
        <v>8673</v>
      </c>
      <c r="I12" s="115">
        <v>9779</v>
      </c>
      <c r="J12" s="114">
        <v>7032</v>
      </c>
      <c r="K12" s="114">
        <v>2747</v>
      </c>
      <c r="L12" s="423">
        <v>2777</v>
      </c>
      <c r="M12" s="424">
        <v>2414</v>
      </c>
    </row>
    <row r="13" spans="1:13" s="110" customFormat="1" ht="11.1" customHeight="1" x14ac:dyDescent="0.2">
      <c r="A13" s="422" t="s">
        <v>389</v>
      </c>
      <c r="B13" s="115">
        <v>30356</v>
      </c>
      <c r="C13" s="114">
        <v>15312</v>
      </c>
      <c r="D13" s="114">
        <v>15044</v>
      </c>
      <c r="E13" s="114">
        <v>22452</v>
      </c>
      <c r="F13" s="114">
        <v>7702</v>
      </c>
      <c r="G13" s="114">
        <v>4539</v>
      </c>
      <c r="H13" s="114">
        <v>8703</v>
      </c>
      <c r="I13" s="115">
        <v>9770</v>
      </c>
      <c r="J13" s="114">
        <v>7032</v>
      </c>
      <c r="K13" s="114">
        <v>2738</v>
      </c>
      <c r="L13" s="423">
        <v>1389</v>
      </c>
      <c r="M13" s="424">
        <v>1933</v>
      </c>
    </row>
    <row r="14" spans="1:13" ht="15" customHeight="1" x14ac:dyDescent="0.2">
      <c r="A14" s="422" t="s">
        <v>390</v>
      </c>
      <c r="B14" s="115">
        <v>30458</v>
      </c>
      <c r="C14" s="114">
        <v>15407</v>
      </c>
      <c r="D14" s="114">
        <v>15051</v>
      </c>
      <c r="E14" s="114">
        <v>21934</v>
      </c>
      <c r="F14" s="114">
        <v>8339</v>
      </c>
      <c r="G14" s="114">
        <v>4382</v>
      </c>
      <c r="H14" s="114">
        <v>8856</v>
      </c>
      <c r="I14" s="115">
        <v>9142</v>
      </c>
      <c r="J14" s="114">
        <v>6512</v>
      </c>
      <c r="K14" s="114">
        <v>2630</v>
      </c>
      <c r="L14" s="423">
        <v>2155</v>
      </c>
      <c r="M14" s="424">
        <v>2109</v>
      </c>
    </row>
    <row r="15" spans="1:13" ht="11.1" customHeight="1" x14ac:dyDescent="0.2">
      <c r="A15" s="422" t="s">
        <v>387</v>
      </c>
      <c r="B15" s="115">
        <v>30883</v>
      </c>
      <c r="C15" s="114">
        <v>15566</v>
      </c>
      <c r="D15" s="114">
        <v>15317</v>
      </c>
      <c r="E15" s="114">
        <v>22042</v>
      </c>
      <c r="F15" s="114">
        <v>8672</v>
      </c>
      <c r="G15" s="114">
        <v>4324</v>
      </c>
      <c r="H15" s="114">
        <v>9108</v>
      </c>
      <c r="I15" s="115">
        <v>9328</v>
      </c>
      <c r="J15" s="114">
        <v>6582</v>
      </c>
      <c r="K15" s="114">
        <v>2746</v>
      </c>
      <c r="L15" s="423">
        <v>1933</v>
      </c>
      <c r="M15" s="424">
        <v>1556</v>
      </c>
    </row>
    <row r="16" spans="1:13" ht="11.1" customHeight="1" x14ac:dyDescent="0.2">
      <c r="A16" s="422" t="s">
        <v>388</v>
      </c>
      <c r="B16" s="115">
        <v>31393</v>
      </c>
      <c r="C16" s="114">
        <v>15885</v>
      </c>
      <c r="D16" s="114">
        <v>15508</v>
      </c>
      <c r="E16" s="114">
        <v>22630</v>
      </c>
      <c r="F16" s="114">
        <v>8734</v>
      </c>
      <c r="G16" s="114">
        <v>4732</v>
      </c>
      <c r="H16" s="114">
        <v>9235</v>
      </c>
      <c r="I16" s="115">
        <v>9321</v>
      </c>
      <c r="J16" s="114">
        <v>6447</v>
      </c>
      <c r="K16" s="114">
        <v>2874</v>
      </c>
      <c r="L16" s="423">
        <v>3035</v>
      </c>
      <c r="M16" s="424">
        <v>2550</v>
      </c>
    </row>
    <row r="17" spans="1:13" s="110" customFormat="1" ht="11.1" customHeight="1" x14ac:dyDescent="0.2">
      <c r="A17" s="422" t="s">
        <v>389</v>
      </c>
      <c r="B17" s="115">
        <v>31086</v>
      </c>
      <c r="C17" s="114">
        <v>15607</v>
      </c>
      <c r="D17" s="114">
        <v>15479</v>
      </c>
      <c r="E17" s="114">
        <v>22367</v>
      </c>
      <c r="F17" s="114">
        <v>8714</v>
      </c>
      <c r="G17" s="114">
        <v>4576</v>
      </c>
      <c r="H17" s="114">
        <v>9270</v>
      </c>
      <c r="I17" s="115">
        <v>9049</v>
      </c>
      <c r="J17" s="114">
        <v>6245</v>
      </c>
      <c r="K17" s="114">
        <v>2804</v>
      </c>
      <c r="L17" s="423">
        <v>1483</v>
      </c>
      <c r="M17" s="424">
        <v>1863</v>
      </c>
    </row>
    <row r="18" spans="1:13" ht="15" customHeight="1" x14ac:dyDescent="0.2">
      <c r="A18" s="422" t="s">
        <v>391</v>
      </c>
      <c r="B18" s="115">
        <v>31073</v>
      </c>
      <c r="C18" s="114">
        <v>15568</v>
      </c>
      <c r="D18" s="114">
        <v>15505</v>
      </c>
      <c r="E18" s="114">
        <v>22182</v>
      </c>
      <c r="F18" s="114">
        <v>8882</v>
      </c>
      <c r="G18" s="114">
        <v>4461</v>
      </c>
      <c r="H18" s="114">
        <v>9384</v>
      </c>
      <c r="I18" s="115">
        <v>8972</v>
      </c>
      <c r="J18" s="114">
        <v>6172</v>
      </c>
      <c r="K18" s="114">
        <v>2800</v>
      </c>
      <c r="L18" s="423">
        <v>2080</v>
      </c>
      <c r="M18" s="424">
        <v>2092</v>
      </c>
    </row>
    <row r="19" spans="1:13" ht="11.1" customHeight="1" x14ac:dyDescent="0.2">
      <c r="A19" s="422" t="s">
        <v>387</v>
      </c>
      <c r="B19" s="115">
        <v>31384</v>
      </c>
      <c r="C19" s="114">
        <v>15767</v>
      </c>
      <c r="D19" s="114">
        <v>15617</v>
      </c>
      <c r="E19" s="114">
        <v>22294</v>
      </c>
      <c r="F19" s="114">
        <v>9078</v>
      </c>
      <c r="G19" s="114">
        <v>4349</v>
      </c>
      <c r="H19" s="114">
        <v>9610</v>
      </c>
      <c r="I19" s="115">
        <v>9175</v>
      </c>
      <c r="J19" s="114">
        <v>6286</v>
      </c>
      <c r="K19" s="114">
        <v>2889</v>
      </c>
      <c r="L19" s="423">
        <v>1814</v>
      </c>
      <c r="M19" s="424">
        <v>1512</v>
      </c>
    </row>
    <row r="20" spans="1:13" ht="11.1" customHeight="1" x14ac:dyDescent="0.2">
      <c r="A20" s="422" t="s">
        <v>388</v>
      </c>
      <c r="B20" s="115">
        <v>31764</v>
      </c>
      <c r="C20" s="114">
        <v>16048</v>
      </c>
      <c r="D20" s="114">
        <v>15716</v>
      </c>
      <c r="E20" s="114">
        <v>22680</v>
      </c>
      <c r="F20" s="114">
        <v>9066</v>
      </c>
      <c r="G20" s="114">
        <v>4640</v>
      </c>
      <c r="H20" s="114">
        <v>9753</v>
      </c>
      <c r="I20" s="115">
        <v>9273</v>
      </c>
      <c r="J20" s="114">
        <v>6304</v>
      </c>
      <c r="K20" s="114">
        <v>2969</v>
      </c>
      <c r="L20" s="423">
        <v>2601</v>
      </c>
      <c r="M20" s="424">
        <v>2327</v>
      </c>
    </row>
    <row r="21" spans="1:13" s="110" customFormat="1" ht="11.1" customHeight="1" x14ac:dyDescent="0.2">
      <c r="A21" s="422" t="s">
        <v>389</v>
      </c>
      <c r="B21" s="115">
        <v>31330</v>
      </c>
      <c r="C21" s="114">
        <v>15723</v>
      </c>
      <c r="D21" s="114">
        <v>15607</v>
      </c>
      <c r="E21" s="114">
        <v>22346</v>
      </c>
      <c r="F21" s="114">
        <v>8980</v>
      </c>
      <c r="G21" s="114">
        <v>4476</v>
      </c>
      <c r="H21" s="114">
        <v>9700</v>
      </c>
      <c r="I21" s="115">
        <v>9256</v>
      </c>
      <c r="J21" s="114">
        <v>6290</v>
      </c>
      <c r="K21" s="114">
        <v>2966</v>
      </c>
      <c r="L21" s="423">
        <v>1295</v>
      </c>
      <c r="M21" s="424">
        <v>1793</v>
      </c>
    </row>
    <row r="22" spans="1:13" ht="15" customHeight="1" x14ac:dyDescent="0.2">
      <c r="A22" s="422" t="s">
        <v>392</v>
      </c>
      <c r="B22" s="115">
        <v>31252</v>
      </c>
      <c r="C22" s="114">
        <v>15635</v>
      </c>
      <c r="D22" s="114">
        <v>15617</v>
      </c>
      <c r="E22" s="114">
        <v>22195</v>
      </c>
      <c r="F22" s="114">
        <v>9039</v>
      </c>
      <c r="G22" s="114">
        <v>4320</v>
      </c>
      <c r="H22" s="114">
        <v>9826</v>
      </c>
      <c r="I22" s="115">
        <v>9209</v>
      </c>
      <c r="J22" s="114">
        <v>6250</v>
      </c>
      <c r="K22" s="114">
        <v>2959</v>
      </c>
      <c r="L22" s="423">
        <v>1986</v>
      </c>
      <c r="M22" s="424">
        <v>2109</v>
      </c>
    </row>
    <row r="23" spans="1:13" ht="11.1" customHeight="1" x14ac:dyDescent="0.2">
      <c r="A23" s="422" t="s">
        <v>387</v>
      </c>
      <c r="B23" s="115">
        <v>31551</v>
      </c>
      <c r="C23" s="114">
        <v>15810</v>
      </c>
      <c r="D23" s="114">
        <v>15741</v>
      </c>
      <c r="E23" s="114">
        <v>22336</v>
      </c>
      <c r="F23" s="114">
        <v>9197</v>
      </c>
      <c r="G23" s="114">
        <v>4205</v>
      </c>
      <c r="H23" s="114">
        <v>10056</v>
      </c>
      <c r="I23" s="115">
        <v>9362</v>
      </c>
      <c r="J23" s="114">
        <v>6320</v>
      </c>
      <c r="K23" s="114">
        <v>3042</v>
      </c>
      <c r="L23" s="423">
        <v>1813</v>
      </c>
      <c r="M23" s="424">
        <v>1539</v>
      </c>
    </row>
    <row r="24" spans="1:13" ht="11.1" customHeight="1" x14ac:dyDescent="0.2">
      <c r="A24" s="422" t="s">
        <v>388</v>
      </c>
      <c r="B24" s="115">
        <v>31991</v>
      </c>
      <c r="C24" s="114">
        <v>16049</v>
      </c>
      <c r="D24" s="114">
        <v>15942</v>
      </c>
      <c r="E24" s="114">
        <v>22531</v>
      </c>
      <c r="F24" s="114">
        <v>9259</v>
      </c>
      <c r="G24" s="114">
        <v>4525</v>
      </c>
      <c r="H24" s="114">
        <v>10195</v>
      </c>
      <c r="I24" s="115">
        <v>9524</v>
      </c>
      <c r="J24" s="114">
        <v>6413</v>
      </c>
      <c r="K24" s="114">
        <v>3111</v>
      </c>
      <c r="L24" s="423">
        <v>2607</v>
      </c>
      <c r="M24" s="424">
        <v>2303</v>
      </c>
    </row>
    <row r="25" spans="1:13" s="110" customFormat="1" ht="11.1" customHeight="1" x14ac:dyDescent="0.2">
      <c r="A25" s="422" t="s">
        <v>389</v>
      </c>
      <c r="B25" s="115">
        <v>31711</v>
      </c>
      <c r="C25" s="114">
        <v>15842</v>
      </c>
      <c r="D25" s="114">
        <v>15869</v>
      </c>
      <c r="E25" s="114">
        <v>22219</v>
      </c>
      <c r="F25" s="114">
        <v>9291</v>
      </c>
      <c r="G25" s="114">
        <v>4342</v>
      </c>
      <c r="H25" s="114">
        <v>10237</v>
      </c>
      <c r="I25" s="115">
        <v>9452</v>
      </c>
      <c r="J25" s="114">
        <v>6402</v>
      </c>
      <c r="K25" s="114">
        <v>3050</v>
      </c>
      <c r="L25" s="423">
        <v>1373</v>
      </c>
      <c r="M25" s="424">
        <v>1755</v>
      </c>
    </row>
    <row r="26" spans="1:13" ht="15" customHeight="1" x14ac:dyDescent="0.2">
      <c r="A26" s="422" t="s">
        <v>393</v>
      </c>
      <c r="B26" s="115">
        <v>31739</v>
      </c>
      <c r="C26" s="114">
        <v>15909</v>
      </c>
      <c r="D26" s="114">
        <v>15830</v>
      </c>
      <c r="E26" s="114">
        <v>22235</v>
      </c>
      <c r="F26" s="114">
        <v>9304</v>
      </c>
      <c r="G26" s="114">
        <v>4202</v>
      </c>
      <c r="H26" s="114">
        <v>10403</v>
      </c>
      <c r="I26" s="115">
        <v>9405</v>
      </c>
      <c r="J26" s="114">
        <v>6366</v>
      </c>
      <c r="K26" s="114">
        <v>3039</v>
      </c>
      <c r="L26" s="423">
        <v>1956</v>
      </c>
      <c r="M26" s="424">
        <v>1941</v>
      </c>
    </row>
    <row r="27" spans="1:13" ht="11.1" customHeight="1" x14ac:dyDescent="0.2">
      <c r="A27" s="422" t="s">
        <v>387</v>
      </c>
      <c r="B27" s="115">
        <v>31919</v>
      </c>
      <c r="C27" s="114">
        <v>16034</v>
      </c>
      <c r="D27" s="114">
        <v>15885</v>
      </c>
      <c r="E27" s="114">
        <v>22276</v>
      </c>
      <c r="F27" s="114">
        <v>9444</v>
      </c>
      <c r="G27" s="114">
        <v>4092</v>
      </c>
      <c r="H27" s="114">
        <v>10658</v>
      </c>
      <c r="I27" s="115">
        <v>9431</v>
      </c>
      <c r="J27" s="114">
        <v>6338</v>
      </c>
      <c r="K27" s="114">
        <v>3093</v>
      </c>
      <c r="L27" s="423">
        <v>1681</v>
      </c>
      <c r="M27" s="424">
        <v>1498</v>
      </c>
    </row>
    <row r="28" spans="1:13" ht="11.1" customHeight="1" x14ac:dyDescent="0.2">
      <c r="A28" s="422" t="s">
        <v>388</v>
      </c>
      <c r="B28" s="115">
        <v>32495</v>
      </c>
      <c r="C28" s="114">
        <v>16273</v>
      </c>
      <c r="D28" s="114">
        <v>16222</v>
      </c>
      <c r="E28" s="114">
        <v>22917</v>
      </c>
      <c r="F28" s="114">
        <v>9567</v>
      </c>
      <c r="G28" s="114">
        <v>4455</v>
      </c>
      <c r="H28" s="114">
        <v>10763</v>
      </c>
      <c r="I28" s="115">
        <v>9614</v>
      </c>
      <c r="J28" s="114">
        <v>6417</v>
      </c>
      <c r="K28" s="114">
        <v>3197</v>
      </c>
      <c r="L28" s="423">
        <v>2729</v>
      </c>
      <c r="M28" s="424">
        <v>2332</v>
      </c>
    </row>
    <row r="29" spans="1:13" s="110" customFormat="1" ht="11.1" customHeight="1" x14ac:dyDescent="0.2">
      <c r="A29" s="422" t="s">
        <v>389</v>
      </c>
      <c r="B29" s="115">
        <v>32245</v>
      </c>
      <c r="C29" s="114">
        <v>16028</v>
      </c>
      <c r="D29" s="114">
        <v>16217</v>
      </c>
      <c r="E29" s="114">
        <v>22643</v>
      </c>
      <c r="F29" s="114">
        <v>9601</v>
      </c>
      <c r="G29" s="114">
        <v>4319</v>
      </c>
      <c r="H29" s="114">
        <v>10746</v>
      </c>
      <c r="I29" s="115">
        <v>9611</v>
      </c>
      <c r="J29" s="114">
        <v>6431</v>
      </c>
      <c r="K29" s="114">
        <v>3180</v>
      </c>
      <c r="L29" s="423">
        <v>1493</v>
      </c>
      <c r="M29" s="424">
        <v>1754</v>
      </c>
    </row>
    <row r="30" spans="1:13" ht="15" customHeight="1" x14ac:dyDescent="0.2">
      <c r="A30" s="422" t="s">
        <v>394</v>
      </c>
      <c r="B30" s="115">
        <v>32273</v>
      </c>
      <c r="C30" s="114">
        <v>15957</v>
      </c>
      <c r="D30" s="114">
        <v>16316</v>
      </c>
      <c r="E30" s="114">
        <v>22486</v>
      </c>
      <c r="F30" s="114">
        <v>9787</v>
      </c>
      <c r="G30" s="114">
        <v>4165</v>
      </c>
      <c r="H30" s="114">
        <v>10839</v>
      </c>
      <c r="I30" s="115">
        <v>9342</v>
      </c>
      <c r="J30" s="114">
        <v>6220</v>
      </c>
      <c r="K30" s="114">
        <v>3122</v>
      </c>
      <c r="L30" s="423">
        <v>2496</v>
      </c>
      <c r="M30" s="424">
        <v>2523</v>
      </c>
    </row>
    <row r="31" spans="1:13" ht="11.1" customHeight="1" x14ac:dyDescent="0.2">
      <c r="A31" s="422" t="s">
        <v>387</v>
      </c>
      <c r="B31" s="115">
        <v>32754</v>
      </c>
      <c r="C31" s="114">
        <v>16196</v>
      </c>
      <c r="D31" s="114">
        <v>16558</v>
      </c>
      <c r="E31" s="114">
        <v>22681</v>
      </c>
      <c r="F31" s="114">
        <v>10073</v>
      </c>
      <c r="G31" s="114">
        <v>4108</v>
      </c>
      <c r="H31" s="114">
        <v>11067</v>
      </c>
      <c r="I31" s="115">
        <v>9581</v>
      </c>
      <c r="J31" s="114">
        <v>6321</v>
      </c>
      <c r="K31" s="114">
        <v>3260</v>
      </c>
      <c r="L31" s="423">
        <v>2039</v>
      </c>
      <c r="M31" s="424">
        <v>1605</v>
      </c>
    </row>
    <row r="32" spans="1:13" ht="11.1" customHeight="1" x14ac:dyDescent="0.2">
      <c r="A32" s="422" t="s">
        <v>388</v>
      </c>
      <c r="B32" s="115">
        <v>33270</v>
      </c>
      <c r="C32" s="114">
        <v>16427</v>
      </c>
      <c r="D32" s="114">
        <v>16843</v>
      </c>
      <c r="E32" s="114">
        <v>23079</v>
      </c>
      <c r="F32" s="114">
        <v>10191</v>
      </c>
      <c r="G32" s="114">
        <v>4484</v>
      </c>
      <c r="H32" s="114">
        <v>11216</v>
      </c>
      <c r="I32" s="115">
        <v>9900</v>
      </c>
      <c r="J32" s="114">
        <v>6493</v>
      </c>
      <c r="K32" s="114">
        <v>3407</v>
      </c>
      <c r="L32" s="423">
        <v>2898</v>
      </c>
      <c r="M32" s="424">
        <v>2464</v>
      </c>
    </row>
    <row r="33" spans="1:13" s="110" customFormat="1" ht="11.1" customHeight="1" x14ac:dyDescent="0.2">
      <c r="A33" s="422" t="s">
        <v>389</v>
      </c>
      <c r="B33" s="115">
        <v>32964</v>
      </c>
      <c r="C33" s="114">
        <v>16153</v>
      </c>
      <c r="D33" s="114">
        <v>16811</v>
      </c>
      <c r="E33" s="114">
        <v>22756</v>
      </c>
      <c r="F33" s="114">
        <v>10208</v>
      </c>
      <c r="G33" s="114">
        <v>4329</v>
      </c>
      <c r="H33" s="114">
        <v>11218</v>
      </c>
      <c r="I33" s="115">
        <v>10008</v>
      </c>
      <c r="J33" s="114">
        <v>6675</v>
      </c>
      <c r="K33" s="114">
        <v>3333</v>
      </c>
      <c r="L33" s="423">
        <v>1508</v>
      </c>
      <c r="M33" s="424">
        <v>1834</v>
      </c>
    </row>
    <row r="34" spans="1:13" ht="15" customHeight="1" x14ac:dyDescent="0.2">
      <c r="A34" s="422" t="s">
        <v>395</v>
      </c>
      <c r="B34" s="115">
        <v>33170</v>
      </c>
      <c r="C34" s="114">
        <v>16283</v>
      </c>
      <c r="D34" s="114">
        <v>16887</v>
      </c>
      <c r="E34" s="114">
        <v>22856</v>
      </c>
      <c r="F34" s="114">
        <v>10314</v>
      </c>
      <c r="G34" s="114">
        <v>4220</v>
      </c>
      <c r="H34" s="114">
        <v>11360</v>
      </c>
      <c r="I34" s="115">
        <v>10092</v>
      </c>
      <c r="J34" s="114">
        <v>6728</v>
      </c>
      <c r="K34" s="114">
        <v>3364</v>
      </c>
      <c r="L34" s="423">
        <v>2380</v>
      </c>
      <c r="M34" s="424">
        <v>2265</v>
      </c>
    </row>
    <row r="35" spans="1:13" ht="11.1" customHeight="1" x14ac:dyDescent="0.2">
      <c r="A35" s="422" t="s">
        <v>387</v>
      </c>
      <c r="B35" s="115">
        <v>33372</v>
      </c>
      <c r="C35" s="114">
        <v>16411</v>
      </c>
      <c r="D35" s="114">
        <v>16961</v>
      </c>
      <c r="E35" s="114">
        <v>22929</v>
      </c>
      <c r="F35" s="114">
        <v>10443</v>
      </c>
      <c r="G35" s="114">
        <v>4122</v>
      </c>
      <c r="H35" s="114">
        <v>11561</v>
      </c>
      <c r="I35" s="115">
        <v>10335</v>
      </c>
      <c r="J35" s="114">
        <v>6842</v>
      </c>
      <c r="K35" s="114">
        <v>3493</v>
      </c>
      <c r="L35" s="423">
        <v>2199</v>
      </c>
      <c r="M35" s="424">
        <v>2015</v>
      </c>
    </row>
    <row r="36" spans="1:13" ht="11.1" customHeight="1" x14ac:dyDescent="0.2">
      <c r="A36" s="422" t="s">
        <v>388</v>
      </c>
      <c r="B36" s="115">
        <v>34170</v>
      </c>
      <c r="C36" s="114">
        <v>16784</v>
      </c>
      <c r="D36" s="114">
        <v>17386</v>
      </c>
      <c r="E36" s="114">
        <v>23550</v>
      </c>
      <c r="F36" s="114">
        <v>10620</v>
      </c>
      <c r="G36" s="114">
        <v>4481</v>
      </c>
      <c r="H36" s="114">
        <v>11743</v>
      </c>
      <c r="I36" s="115">
        <v>10432</v>
      </c>
      <c r="J36" s="114">
        <v>6781</v>
      </c>
      <c r="K36" s="114">
        <v>3651</v>
      </c>
      <c r="L36" s="423">
        <v>3140</v>
      </c>
      <c r="M36" s="424">
        <v>2486</v>
      </c>
    </row>
    <row r="37" spans="1:13" s="110" customFormat="1" ht="11.1" customHeight="1" x14ac:dyDescent="0.2">
      <c r="A37" s="422" t="s">
        <v>389</v>
      </c>
      <c r="B37" s="115">
        <v>33976</v>
      </c>
      <c r="C37" s="114">
        <v>16620</v>
      </c>
      <c r="D37" s="114">
        <v>17356</v>
      </c>
      <c r="E37" s="114">
        <v>23366</v>
      </c>
      <c r="F37" s="114">
        <v>10610</v>
      </c>
      <c r="G37" s="114">
        <v>4347</v>
      </c>
      <c r="H37" s="114">
        <v>11817</v>
      </c>
      <c r="I37" s="115">
        <v>10499</v>
      </c>
      <c r="J37" s="114">
        <v>6826</v>
      </c>
      <c r="K37" s="114">
        <v>3673</v>
      </c>
      <c r="L37" s="423">
        <v>1626</v>
      </c>
      <c r="M37" s="424">
        <v>1835</v>
      </c>
    </row>
    <row r="38" spans="1:13" ht="15" customHeight="1" x14ac:dyDescent="0.2">
      <c r="A38" s="425" t="s">
        <v>396</v>
      </c>
      <c r="B38" s="115">
        <v>33987</v>
      </c>
      <c r="C38" s="114">
        <v>16654</v>
      </c>
      <c r="D38" s="114">
        <v>17333</v>
      </c>
      <c r="E38" s="114">
        <v>23272</v>
      </c>
      <c r="F38" s="114">
        <v>10715</v>
      </c>
      <c r="G38" s="114">
        <v>4240</v>
      </c>
      <c r="H38" s="114">
        <v>11924</v>
      </c>
      <c r="I38" s="115">
        <v>10404</v>
      </c>
      <c r="J38" s="114">
        <v>6760</v>
      </c>
      <c r="K38" s="114">
        <v>3644</v>
      </c>
      <c r="L38" s="423">
        <v>2336</v>
      </c>
      <c r="M38" s="424">
        <v>2385</v>
      </c>
    </row>
    <row r="39" spans="1:13" ht="11.1" customHeight="1" x14ac:dyDescent="0.2">
      <c r="A39" s="422" t="s">
        <v>387</v>
      </c>
      <c r="B39" s="115">
        <v>34145</v>
      </c>
      <c r="C39" s="114">
        <v>16749</v>
      </c>
      <c r="D39" s="114">
        <v>17396</v>
      </c>
      <c r="E39" s="114">
        <v>23274</v>
      </c>
      <c r="F39" s="114">
        <v>10871</v>
      </c>
      <c r="G39" s="114">
        <v>4140</v>
      </c>
      <c r="H39" s="114">
        <v>12117</v>
      </c>
      <c r="I39" s="115">
        <v>10664</v>
      </c>
      <c r="J39" s="114">
        <v>6889</v>
      </c>
      <c r="K39" s="114">
        <v>3775</v>
      </c>
      <c r="L39" s="423">
        <v>1884</v>
      </c>
      <c r="M39" s="424">
        <v>1611</v>
      </c>
    </row>
    <row r="40" spans="1:13" ht="11.1" customHeight="1" x14ac:dyDescent="0.2">
      <c r="A40" s="425" t="s">
        <v>388</v>
      </c>
      <c r="B40" s="115">
        <v>35018</v>
      </c>
      <c r="C40" s="114">
        <v>17297</v>
      </c>
      <c r="D40" s="114">
        <v>17721</v>
      </c>
      <c r="E40" s="114">
        <v>24103</v>
      </c>
      <c r="F40" s="114">
        <v>10915</v>
      </c>
      <c r="G40" s="114">
        <v>4497</v>
      </c>
      <c r="H40" s="114">
        <v>12332</v>
      </c>
      <c r="I40" s="115">
        <v>10454</v>
      </c>
      <c r="J40" s="114">
        <v>6607</v>
      </c>
      <c r="K40" s="114">
        <v>3847</v>
      </c>
      <c r="L40" s="423">
        <v>3224</v>
      </c>
      <c r="M40" s="424">
        <v>2692</v>
      </c>
    </row>
    <row r="41" spans="1:13" s="110" customFormat="1" ht="11.1" customHeight="1" x14ac:dyDescent="0.2">
      <c r="A41" s="422" t="s">
        <v>389</v>
      </c>
      <c r="B41" s="115">
        <v>34636</v>
      </c>
      <c r="C41" s="114">
        <v>16986</v>
      </c>
      <c r="D41" s="114">
        <v>17650</v>
      </c>
      <c r="E41" s="114">
        <v>23770</v>
      </c>
      <c r="F41" s="114">
        <v>10866</v>
      </c>
      <c r="G41" s="114">
        <v>4339</v>
      </c>
      <c r="H41" s="114">
        <v>12273</v>
      </c>
      <c r="I41" s="115">
        <v>10126</v>
      </c>
      <c r="J41" s="114">
        <v>6339</v>
      </c>
      <c r="K41" s="114">
        <v>3787</v>
      </c>
      <c r="L41" s="423">
        <v>1892</v>
      </c>
      <c r="M41" s="424">
        <v>2302</v>
      </c>
    </row>
    <row r="42" spans="1:13" ht="15" customHeight="1" x14ac:dyDescent="0.2">
      <c r="A42" s="422" t="s">
        <v>397</v>
      </c>
      <c r="B42" s="115">
        <v>34623</v>
      </c>
      <c r="C42" s="114">
        <v>16890</v>
      </c>
      <c r="D42" s="114">
        <v>17733</v>
      </c>
      <c r="E42" s="114">
        <v>23618</v>
      </c>
      <c r="F42" s="114">
        <v>11005</v>
      </c>
      <c r="G42" s="114">
        <v>4211</v>
      </c>
      <c r="H42" s="114">
        <v>12361</v>
      </c>
      <c r="I42" s="115">
        <v>10178</v>
      </c>
      <c r="J42" s="114">
        <v>6327</v>
      </c>
      <c r="K42" s="114">
        <v>3851</v>
      </c>
      <c r="L42" s="423">
        <v>2513</v>
      </c>
      <c r="M42" s="424">
        <v>2485</v>
      </c>
    </row>
    <row r="43" spans="1:13" ht="11.1" customHeight="1" x14ac:dyDescent="0.2">
      <c r="A43" s="422" t="s">
        <v>387</v>
      </c>
      <c r="B43" s="115">
        <v>34987</v>
      </c>
      <c r="C43" s="114">
        <v>17142</v>
      </c>
      <c r="D43" s="114">
        <v>17845</v>
      </c>
      <c r="E43" s="114">
        <v>23875</v>
      </c>
      <c r="F43" s="114">
        <v>11112</v>
      </c>
      <c r="G43" s="114">
        <v>4140</v>
      </c>
      <c r="H43" s="114">
        <v>12594</v>
      </c>
      <c r="I43" s="115">
        <v>10403</v>
      </c>
      <c r="J43" s="114">
        <v>6471</v>
      </c>
      <c r="K43" s="114">
        <v>3932</v>
      </c>
      <c r="L43" s="423">
        <v>2109</v>
      </c>
      <c r="M43" s="424">
        <v>1779</v>
      </c>
    </row>
    <row r="44" spans="1:13" ht="11.1" customHeight="1" x14ac:dyDescent="0.2">
      <c r="A44" s="422" t="s">
        <v>388</v>
      </c>
      <c r="B44" s="115">
        <v>35648</v>
      </c>
      <c r="C44" s="114">
        <v>17490</v>
      </c>
      <c r="D44" s="114">
        <v>18158</v>
      </c>
      <c r="E44" s="114">
        <v>24378</v>
      </c>
      <c r="F44" s="114">
        <v>11270</v>
      </c>
      <c r="G44" s="114">
        <v>4538</v>
      </c>
      <c r="H44" s="114">
        <v>12746</v>
      </c>
      <c r="I44" s="115">
        <v>10276</v>
      </c>
      <c r="J44" s="114">
        <v>6313</v>
      </c>
      <c r="K44" s="114">
        <v>3963</v>
      </c>
      <c r="L44" s="423">
        <v>3408</v>
      </c>
      <c r="M44" s="424">
        <v>2902</v>
      </c>
    </row>
    <row r="45" spans="1:13" s="110" customFormat="1" ht="11.1" customHeight="1" x14ac:dyDescent="0.2">
      <c r="A45" s="422" t="s">
        <v>389</v>
      </c>
      <c r="B45" s="115">
        <v>35442</v>
      </c>
      <c r="C45" s="114">
        <v>17350</v>
      </c>
      <c r="D45" s="114">
        <v>18092</v>
      </c>
      <c r="E45" s="114">
        <v>24184</v>
      </c>
      <c r="F45" s="114">
        <v>11258</v>
      </c>
      <c r="G45" s="114">
        <v>4427</v>
      </c>
      <c r="H45" s="114">
        <v>12736</v>
      </c>
      <c r="I45" s="115">
        <v>10328</v>
      </c>
      <c r="J45" s="114">
        <v>6362</v>
      </c>
      <c r="K45" s="114">
        <v>3966</v>
      </c>
      <c r="L45" s="423">
        <v>1916</v>
      </c>
      <c r="M45" s="424">
        <v>2170</v>
      </c>
    </row>
    <row r="46" spans="1:13" ht="15" customHeight="1" x14ac:dyDescent="0.2">
      <c r="A46" s="422" t="s">
        <v>398</v>
      </c>
      <c r="B46" s="115">
        <v>35448</v>
      </c>
      <c r="C46" s="114">
        <v>17371</v>
      </c>
      <c r="D46" s="114">
        <v>18077</v>
      </c>
      <c r="E46" s="114">
        <v>24138</v>
      </c>
      <c r="F46" s="114">
        <v>11310</v>
      </c>
      <c r="G46" s="114">
        <v>4276</v>
      </c>
      <c r="H46" s="114">
        <v>12858</v>
      </c>
      <c r="I46" s="115">
        <v>10298</v>
      </c>
      <c r="J46" s="114">
        <v>6319</v>
      </c>
      <c r="K46" s="114">
        <v>3979</v>
      </c>
      <c r="L46" s="423">
        <v>2257</v>
      </c>
      <c r="M46" s="424">
        <v>2276</v>
      </c>
    </row>
    <row r="47" spans="1:13" ht="11.1" customHeight="1" x14ac:dyDescent="0.2">
      <c r="A47" s="422" t="s">
        <v>387</v>
      </c>
      <c r="B47" s="115">
        <v>35580</v>
      </c>
      <c r="C47" s="114">
        <v>17468</v>
      </c>
      <c r="D47" s="114">
        <v>18112</v>
      </c>
      <c r="E47" s="114">
        <v>24119</v>
      </c>
      <c r="F47" s="114">
        <v>11461</v>
      </c>
      <c r="G47" s="114">
        <v>4179</v>
      </c>
      <c r="H47" s="114">
        <v>12982</v>
      </c>
      <c r="I47" s="115">
        <v>10525</v>
      </c>
      <c r="J47" s="114">
        <v>6465</v>
      </c>
      <c r="K47" s="114">
        <v>4060</v>
      </c>
      <c r="L47" s="423">
        <v>2111</v>
      </c>
      <c r="M47" s="424">
        <v>2018</v>
      </c>
    </row>
    <row r="48" spans="1:13" ht="11.1" customHeight="1" x14ac:dyDescent="0.2">
      <c r="A48" s="422" t="s">
        <v>388</v>
      </c>
      <c r="B48" s="115">
        <v>35964</v>
      </c>
      <c r="C48" s="114">
        <v>17742</v>
      </c>
      <c r="D48" s="114">
        <v>18222</v>
      </c>
      <c r="E48" s="114">
        <v>24433</v>
      </c>
      <c r="F48" s="114">
        <v>11531</v>
      </c>
      <c r="G48" s="114">
        <v>4532</v>
      </c>
      <c r="H48" s="114">
        <v>13107</v>
      </c>
      <c r="I48" s="115">
        <v>10506</v>
      </c>
      <c r="J48" s="114">
        <v>6366</v>
      </c>
      <c r="K48" s="114">
        <v>4140</v>
      </c>
      <c r="L48" s="423">
        <v>3176</v>
      </c>
      <c r="M48" s="424">
        <v>2844</v>
      </c>
    </row>
    <row r="49" spans="1:17" s="110" customFormat="1" ht="11.1" customHeight="1" x14ac:dyDescent="0.2">
      <c r="A49" s="422" t="s">
        <v>389</v>
      </c>
      <c r="B49" s="115">
        <v>35586</v>
      </c>
      <c r="C49" s="114">
        <v>17526</v>
      </c>
      <c r="D49" s="114">
        <v>18060</v>
      </c>
      <c r="E49" s="114">
        <v>24098</v>
      </c>
      <c r="F49" s="114">
        <v>11488</v>
      </c>
      <c r="G49" s="114">
        <v>4396</v>
      </c>
      <c r="H49" s="114">
        <v>13039</v>
      </c>
      <c r="I49" s="115">
        <v>10531</v>
      </c>
      <c r="J49" s="114">
        <v>6435</v>
      </c>
      <c r="K49" s="114">
        <v>4096</v>
      </c>
      <c r="L49" s="423">
        <v>1996</v>
      </c>
      <c r="M49" s="424">
        <v>2366</v>
      </c>
    </row>
    <row r="50" spans="1:17" ht="15" customHeight="1" x14ac:dyDescent="0.2">
      <c r="A50" s="422" t="s">
        <v>399</v>
      </c>
      <c r="B50" s="143">
        <v>35410</v>
      </c>
      <c r="C50" s="144">
        <v>17469</v>
      </c>
      <c r="D50" s="144">
        <v>17941</v>
      </c>
      <c r="E50" s="144">
        <v>23963</v>
      </c>
      <c r="F50" s="144">
        <v>11447</v>
      </c>
      <c r="G50" s="144">
        <v>4259</v>
      </c>
      <c r="H50" s="144">
        <v>13029</v>
      </c>
      <c r="I50" s="143">
        <v>10191</v>
      </c>
      <c r="J50" s="144">
        <v>6202</v>
      </c>
      <c r="K50" s="144">
        <v>3989</v>
      </c>
      <c r="L50" s="426">
        <v>2470</v>
      </c>
      <c r="M50" s="427">
        <v>2679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-0.10719927781539156</v>
      </c>
      <c r="C6" s="480">
        <f>'Tabelle 3.3'!J11</f>
        <v>-1.0390367061565353</v>
      </c>
      <c r="D6" s="481">
        <f t="shared" ref="D6:E9" si="0">IF(OR(AND(B6&gt;=-50,B6&lt;=50),ISNUMBER(B6)=FALSE),B6,"")</f>
        <v>-0.10719927781539156</v>
      </c>
      <c r="E6" s="481">
        <f t="shared" si="0"/>
        <v>-1.0390367061565353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-0.10719927781539156</v>
      </c>
      <c r="C14" s="480">
        <f>'Tabelle 3.3'!J11</f>
        <v>-1.0390367061565353</v>
      </c>
      <c r="D14" s="481">
        <f>IF(OR(AND(B14&gt;=-50,B14&lt;=50),ISNUMBER(B14)=FALSE),B14,"")</f>
        <v>-0.10719927781539156</v>
      </c>
      <c r="E14" s="481">
        <f>IF(OR(AND(C14&gt;=-50,C14&lt;=50),ISNUMBER(C14)=FALSE),C14,"")</f>
        <v>-1.0390367061565353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1.8987341772151898</v>
      </c>
      <c r="C15" s="480">
        <f>'Tabelle 3.3'!J12</f>
        <v>4.9689440993788816</v>
      </c>
      <c r="D15" s="481">
        <f t="shared" ref="D15:E45" si="3">IF(OR(AND(B15&gt;=-50,B15&lt;=50),ISNUMBER(B15)=FALSE),B15,"")</f>
        <v>1.8987341772151898</v>
      </c>
      <c r="E15" s="481">
        <f t="shared" si="3"/>
        <v>4.9689440993788816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20.90909090909091</v>
      </c>
      <c r="C16" s="480">
        <f>'Tabelle 3.3'!J13</f>
        <v>-4.166666666666667</v>
      </c>
      <c r="D16" s="481">
        <f t="shared" si="3"/>
        <v>20.90909090909091</v>
      </c>
      <c r="E16" s="481">
        <f t="shared" si="3"/>
        <v>-4.166666666666667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-1.7691798941798942</v>
      </c>
      <c r="C17" s="480">
        <f>'Tabelle 3.3'!J14</f>
        <v>-3.8461538461538463</v>
      </c>
      <c r="D17" s="481">
        <f t="shared" si="3"/>
        <v>-1.7691798941798942</v>
      </c>
      <c r="E17" s="481">
        <f t="shared" si="3"/>
        <v>-3.8461538461538463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-8.0515297906602251E-2</v>
      </c>
      <c r="C18" s="480">
        <f>'Tabelle 3.3'!J15</f>
        <v>-7.0921985815602833</v>
      </c>
      <c r="D18" s="481">
        <f t="shared" si="3"/>
        <v>-8.0515297906602251E-2</v>
      </c>
      <c r="E18" s="481">
        <f t="shared" si="3"/>
        <v>-7.0921985815602833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-5.0847457627118642</v>
      </c>
      <c r="C19" s="480">
        <f>'Tabelle 3.3'!J16</f>
        <v>-1.4814814814814814</v>
      </c>
      <c r="D19" s="481">
        <f t="shared" si="3"/>
        <v>-5.0847457627118642</v>
      </c>
      <c r="E19" s="481">
        <f t="shared" si="3"/>
        <v>-1.4814814814814814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1.1764705882352942</v>
      </c>
      <c r="C20" s="480">
        <f>'Tabelle 3.3'!J17</f>
        <v>-2.2727272727272729</v>
      </c>
      <c r="D20" s="481">
        <f t="shared" si="3"/>
        <v>1.1764705882352942</v>
      </c>
      <c r="E20" s="481">
        <f t="shared" si="3"/>
        <v>-2.2727272727272729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0.36549707602339182</v>
      </c>
      <c r="C21" s="480">
        <f>'Tabelle 3.3'!J18</f>
        <v>3.7650602409638556</v>
      </c>
      <c r="D21" s="481">
        <f t="shared" si="3"/>
        <v>0.36549707602339182</v>
      </c>
      <c r="E21" s="481">
        <f t="shared" si="3"/>
        <v>3.7650602409638556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-0.37076271186440679</v>
      </c>
      <c r="C22" s="480">
        <f>'Tabelle 3.3'!J19</f>
        <v>-1.408450704225352</v>
      </c>
      <c r="D22" s="481">
        <f t="shared" si="3"/>
        <v>-0.37076271186440679</v>
      </c>
      <c r="E22" s="481">
        <f t="shared" si="3"/>
        <v>-1.408450704225352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-2.0798668885191347</v>
      </c>
      <c r="C23" s="480">
        <f>'Tabelle 3.3'!J20</f>
        <v>-7.7306733167082298</v>
      </c>
      <c r="D23" s="481">
        <f t="shared" si="3"/>
        <v>-2.0798668885191347</v>
      </c>
      <c r="E23" s="481">
        <f t="shared" si="3"/>
        <v>-7.7306733167082298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-0.75093867334167708</v>
      </c>
      <c r="C24" s="480">
        <f>'Tabelle 3.3'!J21</f>
        <v>-4.0939597315436238</v>
      </c>
      <c r="D24" s="481">
        <f t="shared" si="3"/>
        <v>-0.75093867334167708</v>
      </c>
      <c r="E24" s="481">
        <f t="shared" si="3"/>
        <v>-4.0939597315436238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-0.8221993833504625</v>
      </c>
      <c r="C26" s="480">
        <f>'Tabelle 3.3'!J23</f>
        <v>3.0303030303030303</v>
      </c>
      <c r="D26" s="481">
        <f t="shared" si="3"/>
        <v>-0.8221993833504625</v>
      </c>
      <c r="E26" s="481">
        <f t="shared" si="3"/>
        <v>3.0303030303030303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2.347417840375587</v>
      </c>
      <c r="C27" s="480">
        <f>'Tabelle 3.3'!J24</f>
        <v>2.3529411764705883</v>
      </c>
      <c r="D27" s="481">
        <f t="shared" si="3"/>
        <v>2.347417840375587</v>
      </c>
      <c r="E27" s="481">
        <f t="shared" si="3"/>
        <v>2.3529411764705883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1.1363636363636365</v>
      </c>
      <c r="C28" s="480">
        <f>'Tabelle 3.3'!J25</f>
        <v>5.9422750424448214</v>
      </c>
      <c r="D28" s="481">
        <f t="shared" si="3"/>
        <v>1.1363636363636365</v>
      </c>
      <c r="E28" s="481">
        <f t="shared" si="3"/>
        <v>5.9422750424448214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4.1476565740356701</v>
      </c>
      <c r="C30" s="480">
        <f>'Tabelle 3.3'!J27</f>
        <v>-7.0987654320987659</v>
      </c>
      <c r="D30" s="481">
        <f t="shared" si="3"/>
        <v>4.1476565740356701</v>
      </c>
      <c r="E30" s="481">
        <f t="shared" si="3"/>
        <v>-7.0987654320987659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-1.1904761904761905</v>
      </c>
      <c r="C31" s="480">
        <f>'Tabelle 3.3'!J28</f>
        <v>-11.160714285714286</v>
      </c>
      <c r="D31" s="481">
        <f t="shared" si="3"/>
        <v>-1.1904761904761905</v>
      </c>
      <c r="E31" s="481">
        <f t="shared" si="3"/>
        <v>-11.160714285714286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-0.24292903001908728</v>
      </c>
      <c r="C32" s="480">
        <f>'Tabelle 3.3'!J29</f>
        <v>-5.5143160127253443</v>
      </c>
      <c r="D32" s="481">
        <f t="shared" si="3"/>
        <v>-0.24292903001908728</v>
      </c>
      <c r="E32" s="481">
        <f t="shared" si="3"/>
        <v>-5.5143160127253443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1.0925976509150506</v>
      </c>
      <c r="C33" s="480">
        <f>'Tabelle 3.3'!J30</f>
        <v>2.3404255319148937</v>
      </c>
      <c r="D33" s="481">
        <f t="shared" si="3"/>
        <v>1.0925976509150506</v>
      </c>
      <c r="E33" s="481">
        <f t="shared" si="3"/>
        <v>2.3404255319148937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-1.7085427135678393</v>
      </c>
      <c r="C34" s="480">
        <f>'Tabelle 3.3'!J31</f>
        <v>-1.0232558139534884</v>
      </c>
      <c r="D34" s="481">
        <f t="shared" si="3"/>
        <v>-1.7085427135678393</v>
      </c>
      <c r="E34" s="481">
        <f t="shared" si="3"/>
        <v>-1.0232558139534884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1.8987341772151898</v>
      </c>
      <c r="C37" s="480">
        <f>'Tabelle 3.3'!J34</f>
        <v>4.9689440993788816</v>
      </c>
      <c r="D37" s="481">
        <f t="shared" si="3"/>
        <v>1.8987341772151898</v>
      </c>
      <c r="E37" s="481">
        <f t="shared" si="3"/>
        <v>4.9689440993788816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-0.21942377408891434</v>
      </c>
      <c r="C38" s="480">
        <f>'Tabelle 3.3'!J35</f>
        <v>-0.34722222222222221</v>
      </c>
      <c r="D38" s="481">
        <f t="shared" si="3"/>
        <v>-0.21942377408891434</v>
      </c>
      <c r="E38" s="481">
        <f t="shared" si="3"/>
        <v>-0.34722222222222221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-8.5192697768762676E-2</v>
      </c>
      <c r="C39" s="480">
        <f>'Tabelle 3.3'!J36</f>
        <v>-1.2649494020239191</v>
      </c>
      <c r="D39" s="481">
        <f t="shared" si="3"/>
        <v>-8.5192697768762676E-2</v>
      </c>
      <c r="E39" s="481">
        <f t="shared" si="3"/>
        <v>-1.2649494020239191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-8.5192697768762676E-2</v>
      </c>
      <c r="C45" s="480">
        <f>'Tabelle 3.3'!J36</f>
        <v>-1.2649494020239191</v>
      </c>
      <c r="D45" s="481">
        <f t="shared" si="3"/>
        <v>-8.5192697768762676E-2</v>
      </c>
      <c r="E45" s="481">
        <f t="shared" si="3"/>
        <v>-1.2649494020239191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31739</v>
      </c>
      <c r="C51" s="487">
        <v>6366</v>
      </c>
      <c r="D51" s="487">
        <v>3039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31919</v>
      </c>
      <c r="C52" s="487">
        <v>6338</v>
      </c>
      <c r="D52" s="487">
        <v>3093</v>
      </c>
      <c r="E52" s="488">
        <f t="shared" ref="E52:G70" si="11">IF($A$51=37802,IF(COUNTBLANK(B$51:B$70)&gt;0,#N/A,B52/B$51*100),IF(COUNTBLANK(B$51:B$75)&gt;0,#N/A,B52/B$51*100))</f>
        <v>100.56712561832445</v>
      </c>
      <c r="F52" s="488">
        <f t="shared" si="11"/>
        <v>99.560163367891931</v>
      </c>
      <c r="G52" s="488">
        <f t="shared" si="11"/>
        <v>101.77690029615005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32495</v>
      </c>
      <c r="C53" s="487">
        <v>6417</v>
      </c>
      <c r="D53" s="487">
        <v>3197</v>
      </c>
      <c r="E53" s="488">
        <f t="shared" si="11"/>
        <v>102.38192759696273</v>
      </c>
      <c r="F53" s="488">
        <f t="shared" si="11"/>
        <v>100.80113100848256</v>
      </c>
      <c r="G53" s="488">
        <f t="shared" si="11"/>
        <v>105.19907864429088</v>
      </c>
      <c r="H53" s="489">
        <f>IF(ISERROR(L53)=TRUE,IF(MONTH(A53)=MONTH(MAX(A$51:A$75)),A53,""),"")</f>
        <v>41883</v>
      </c>
      <c r="I53" s="488">
        <f t="shared" si="12"/>
        <v>102.38192759696273</v>
      </c>
      <c r="J53" s="488">
        <f t="shared" si="10"/>
        <v>100.80113100848256</v>
      </c>
      <c r="K53" s="488">
        <f t="shared" si="10"/>
        <v>105.19907864429088</v>
      </c>
      <c r="L53" s="488" t="e">
        <f t="shared" si="13"/>
        <v>#N/A</v>
      </c>
    </row>
    <row r="54" spans="1:14" ht="15" customHeight="1" x14ac:dyDescent="0.2">
      <c r="A54" s="490" t="s">
        <v>462</v>
      </c>
      <c r="B54" s="487">
        <v>32245</v>
      </c>
      <c r="C54" s="487">
        <v>6431</v>
      </c>
      <c r="D54" s="487">
        <v>3180</v>
      </c>
      <c r="E54" s="488">
        <f t="shared" si="11"/>
        <v>101.59425312706765</v>
      </c>
      <c r="F54" s="488">
        <f t="shared" si="11"/>
        <v>101.02104932453659</v>
      </c>
      <c r="G54" s="488">
        <f t="shared" si="11"/>
        <v>104.63968410661401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32273</v>
      </c>
      <c r="C55" s="487">
        <v>6220</v>
      </c>
      <c r="D55" s="487">
        <v>3122</v>
      </c>
      <c r="E55" s="488">
        <f t="shared" si="11"/>
        <v>101.6824726676959</v>
      </c>
      <c r="F55" s="488">
        <f t="shared" si="11"/>
        <v>97.706566132579326</v>
      </c>
      <c r="G55" s="488">
        <f t="shared" si="11"/>
        <v>102.73116156630471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32754</v>
      </c>
      <c r="C56" s="487">
        <v>6321</v>
      </c>
      <c r="D56" s="487">
        <v>3260</v>
      </c>
      <c r="E56" s="488">
        <f t="shared" si="11"/>
        <v>103.19795834777403</v>
      </c>
      <c r="F56" s="488">
        <f t="shared" si="11"/>
        <v>99.293119698397732</v>
      </c>
      <c r="G56" s="488">
        <f t="shared" si="11"/>
        <v>107.27212898979927</v>
      </c>
      <c r="H56" s="489" t="str">
        <f t="shared" si="14"/>
        <v/>
      </c>
      <c r="I56" s="488" t="str">
        <f t="shared" si="12"/>
        <v/>
      </c>
      <c r="J56" s="488" t="str">
        <f t="shared" si="10"/>
        <v/>
      </c>
      <c r="K56" s="488" t="str">
        <f t="shared" si="10"/>
        <v/>
      </c>
      <c r="L56" s="488" t="e">
        <f t="shared" si="13"/>
        <v>#N/A</v>
      </c>
    </row>
    <row r="57" spans="1:14" ht="15" customHeight="1" x14ac:dyDescent="0.2">
      <c r="A57" s="490">
        <v>42248</v>
      </c>
      <c r="B57" s="487">
        <v>33270</v>
      </c>
      <c r="C57" s="487">
        <v>6493</v>
      </c>
      <c r="D57" s="487">
        <v>3407</v>
      </c>
      <c r="E57" s="488">
        <f t="shared" si="11"/>
        <v>104.82371845363747</v>
      </c>
      <c r="F57" s="488">
        <f t="shared" si="11"/>
        <v>101.99497329563305</v>
      </c>
      <c r="G57" s="488">
        <f t="shared" si="11"/>
        <v>112.10924646265219</v>
      </c>
      <c r="H57" s="489">
        <f t="shared" si="14"/>
        <v>42248</v>
      </c>
      <c r="I57" s="488">
        <f t="shared" si="12"/>
        <v>104.82371845363747</v>
      </c>
      <c r="J57" s="488">
        <f t="shared" si="10"/>
        <v>101.99497329563305</v>
      </c>
      <c r="K57" s="488">
        <f t="shared" si="10"/>
        <v>112.10924646265219</v>
      </c>
      <c r="L57" s="488" t="e">
        <f t="shared" si="13"/>
        <v>#N/A</v>
      </c>
    </row>
    <row r="58" spans="1:14" ht="15" customHeight="1" x14ac:dyDescent="0.2">
      <c r="A58" s="490" t="s">
        <v>465</v>
      </c>
      <c r="B58" s="487">
        <v>32964</v>
      </c>
      <c r="C58" s="487">
        <v>6675</v>
      </c>
      <c r="D58" s="487">
        <v>3333</v>
      </c>
      <c r="E58" s="488">
        <f t="shared" si="11"/>
        <v>103.8596049024859</v>
      </c>
      <c r="F58" s="488">
        <f t="shared" si="11"/>
        <v>104.85391140433553</v>
      </c>
      <c r="G58" s="488">
        <f t="shared" si="11"/>
        <v>109.67423494570583</v>
      </c>
      <c r="H58" s="489" t="str">
        <f t="shared" si="14"/>
        <v/>
      </c>
      <c r="I58" s="488" t="str">
        <f t="shared" si="12"/>
        <v/>
      </c>
      <c r="J58" s="488" t="str">
        <f t="shared" si="10"/>
        <v/>
      </c>
      <c r="K58" s="488" t="str">
        <f t="shared" si="10"/>
        <v/>
      </c>
      <c r="L58" s="488" t="e">
        <f t="shared" si="13"/>
        <v>#N/A</v>
      </c>
    </row>
    <row r="59" spans="1:14" ht="15" customHeight="1" x14ac:dyDescent="0.2">
      <c r="A59" s="490" t="s">
        <v>466</v>
      </c>
      <c r="B59" s="487">
        <v>33170</v>
      </c>
      <c r="C59" s="487">
        <v>6728</v>
      </c>
      <c r="D59" s="487">
        <v>3364</v>
      </c>
      <c r="E59" s="488">
        <f t="shared" si="11"/>
        <v>104.50864866567943</v>
      </c>
      <c r="F59" s="488">
        <f t="shared" si="11"/>
        <v>105.68645931511153</v>
      </c>
      <c r="G59" s="488">
        <f t="shared" si="11"/>
        <v>110.6943073379401</v>
      </c>
      <c r="H59" s="489" t="str">
        <f t="shared" si="14"/>
        <v/>
      </c>
      <c r="I59" s="488" t="str">
        <f t="shared" si="12"/>
        <v/>
      </c>
      <c r="J59" s="488" t="str">
        <f t="shared" si="10"/>
        <v/>
      </c>
      <c r="K59" s="488" t="str">
        <f t="shared" si="10"/>
        <v/>
      </c>
      <c r="L59" s="488" t="e">
        <f t="shared" si="13"/>
        <v>#N/A</v>
      </c>
    </row>
    <row r="60" spans="1:14" ht="15" customHeight="1" x14ac:dyDescent="0.2">
      <c r="A60" s="490" t="s">
        <v>467</v>
      </c>
      <c r="B60" s="487">
        <v>33372</v>
      </c>
      <c r="C60" s="487">
        <v>6842</v>
      </c>
      <c r="D60" s="487">
        <v>3493</v>
      </c>
      <c r="E60" s="488">
        <f t="shared" si="11"/>
        <v>105.14508963735467</v>
      </c>
      <c r="F60" s="488">
        <f t="shared" si="11"/>
        <v>107.47722274583727</v>
      </c>
      <c r="G60" s="488">
        <f t="shared" si="11"/>
        <v>114.93912471207635</v>
      </c>
      <c r="H60" s="489" t="str">
        <f t="shared" si="14"/>
        <v/>
      </c>
      <c r="I60" s="488" t="str">
        <f t="shared" si="12"/>
        <v/>
      </c>
      <c r="J60" s="488" t="str">
        <f t="shared" si="10"/>
        <v/>
      </c>
      <c r="K60" s="488" t="str">
        <f t="shared" si="10"/>
        <v/>
      </c>
      <c r="L60" s="488" t="e">
        <f t="shared" si="13"/>
        <v>#N/A</v>
      </c>
    </row>
    <row r="61" spans="1:14" ht="15" customHeight="1" x14ac:dyDescent="0.2">
      <c r="A61" s="490">
        <v>42614</v>
      </c>
      <c r="B61" s="487">
        <v>34170</v>
      </c>
      <c r="C61" s="487">
        <v>6781</v>
      </c>
      <c r="D61" s="487">
        <v>3651</v>
      </c>
      <c r="E61" s="488">
        <f t="shared" si="11"/>
        <v>107.65934654525977</v>
      </c>
      <c r="F61" s="488">
        <f t="shared" si="11"/>
        <v>106.51900722588752</v>
      </c>
      <c r="G61" s="488">
        <f t="shared" si="11"/>
        <v>120.13820335636723</v>
      </c>
      <c r="H61" s="489">
        <f t="shared" si="14"/>
        <v>42614</v>
      </c>
      <c r="I61" s="488">
        <f t="shared" si="12"/>
        <v>107.65934654525977</v>
      </c>
      <c r="J61" s="488">
        <f t="shared" si="10"/>
        <v>106.51900722588752</v>
      </c>
      <c r="K61" s="488">
        <f t="shared" si="10"/>
        <v>120.13820335636723</v>
      </c>
      <c r="L61" s="488" t="e">
        <f t="shared" si="13"/>
        <v>#N/A</v>
      </c>
    </row>
    <row r="62" spans="1:14" ht="15" customHeight="1" x14ac:dyDescent="0.2">
      <c r="A62" s="490" t="s">
        <v>468</v>
      </c>
      <c r="B62" s="487">
        <v>33976</v>
      </c>
      <c r="C62" s="487">
        <v>6826</v>
      </c>
      <c r="D62" s="487">
        <v>3673</v>
      </c>
      <c r="E62" s="488">
        <f t="shared" si="11"/>
        <v>107.04811115662119</v>
      </c>
      <c r="F62" s="488">
        <f t="shared" si="11"/>
        <v>107.22588752748979</v>
      </c>
      <c r="G62" s="488">
        <f t="shared" si="11"/>
        <v>120.86212569924317</v>
      </c>
      <c r="H62" s="489" t="str">
        <f t="shared" si="14"/>
        <v/>
      </c>
      <c r="I62" s="488" t="str">
        <f t="shared" si="12"/>
        <v/>
      </c>
      <c r="J62" s="488" t="str">
        <f t="shared" si="10"/>
        <v/>
      </c>
      <c r="K62" s="488" t="str">
        <f t="shared" si="10"/>
        <v/>
      </c>
      <c r="L62" s="488" t="e">
        <f t="shared" si="13"/>
        <v>#N/A</v>
      </c>
    </row>
    <row r="63" spans="1:14" ht="15" customHeight="1" x14ac:dyDescent="0.2">
      <c r="A63" s="490" t="s">
        <v>469</v>
      </c>
      <c r="B63" s="487">
        <v>33987</v>
      </c>
      <c r="C63" s="487">
        <v>6760</v>
      </c>
      <c r="D63" s="487">
        <v>3644</v>
      </c>
      <c r="E63" s="488">
        <f t="shared" si="11"/>
        <v>107.08276883329657</v>
      </c>
      <c r="F63" s="488">
        <f t="shared" si="11"/>
        <v>106.18912975180648</v>
      </c>
      <c r="G63" s="488">
        <f t="shared" si="11"/>
        <v>119.90786442908852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34145</v>
      </c>
      <c r="C64" s="487">
        <v>6889</v>
      </c>
      <c r="D64" s="487">
        <v>3775</v>
      </c>
      <c r="E64" s="488">
        <f t="shared" si="11"/>
        <v>107.58057909827026</v>
      </c>
      <c r="F64" s="488">
        <f t="shared" si="11"/>
        <v>108.21551994973295</v>
      </c>
      <c r="G64" s="488">
        <f t="shared" si="11"/>
        <v>124.21849292530437</v>
      </c>
      <c r="H64" s="489" t="str">
        <f t="shared" si="14"/>
        <v/>
      </c>
      <c r="I64" s="488" t="str">
        <f t="shared" si="12"/>
        <v/>
      </c>
      <c r="J64" s="488" t="str">
        <f t="shared" si="10"/>
        <v/>
      </c>
      <c r="K64" s="488" t="str">
        <f t="shared" si="10"/>
        <v/>
      </c>
      <c r="L64" s="488" t="e">
        <f t="shared" si="13"/>
        <v>#N/A</v>
      </c>
    </row>
    <row r="65" spans="1:12" ht="15" customHeight="1" x14ac:dyDescent="0.2">
      <c r="A65" s="490">
        <v>42979</v>
      </c>
      <c r="B65" s="487">
        <v>35018</v>
      </c>
      <c r="C65" s="487">
        <v>6607</v>
      </c>
      <c r="D65" s="487">
        <v>3847</v>
      </c>
      <c r="E65" s="488">
        <f t="shared" si="11"/>
        <v>110.33113834714389</v>
      </c>
      <c r="F65" s="488">
        <f t="shared" si="11"/>
        <v>103.78573672635878</v>
      </c>
      <c r="G65" s="488">
        <f t="shared" si="11"/>
        <v>126.5876933201711</v>
      </c>
      <c r="H65" s="489">
        <f t="shared" si="14"/>
        <v>42979</v>
      </c>
      <c r="I65" s="488">
        <f t="shared" si="12"/>
        <v>110.33113834714389</v>
      </c>
      <c r="J65" s="488">
        <f t="shared" si="10"/>
        <v>103.78573672635878</v>
      </c>
      <c r="K65" s="488">
        <f t="shared" si="10"/>
        <v>126.5876933201711</v>
      </c>
      <c r="L65" s="488" t="e">
        <f t="shared" si="13"/>
        <v>#N/A</v>
      </c>
    </row>
    <row r="66" spans="1:12" ht="15" customHeight="1" x14ac:dyDescent="0.2">
      <c r="A66" s="490" t="s">
        <v>471</v>
      </c>
      <c r="B66" s="487">
        <v>34636</v>
      </c>
      <c r="C66" s="487">
        <v>6339</v>
      </c>
      <c r="D66" s="487">
        <v>3787</v>
      </c>
      <c r="E66" s="488">
        <f t="shared" si="11"/>
        <v>109.12757175714421</v>
      </c>
      <c r="F66" s="488">
        <f t="shared" si="11"/>
        <v>99.575871819038639</v>
      </c>
      <c r="G66" s="488">
        <f t="shared" si="11"/>
        <v>124.61335965778217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34623</v>
      </c>
      <c r="C67" s="487">
        <v>6327</v>
      </c>
      <c r="D67" s="487">
        <v>3851</v>
      </c>
      <c r="E67" s="488">
        <f t="shared" si="11"/>
        <v>109.08661268470968</v>
      </c>
      <c r="F67" s="488">
        <f t="shared" si="11"/>
        <v>99.387370405278048</v>
      </c>
      <c r="G67" s="488">
        <f t="shared" si="11"/>
        <v>126.71931556433039</v>
      </c>
      <c r="H67" s="489" t="str">
        <f t="shared" si="14"/>
        <v/>
      </c>
      <c r="I67" s="488" t="str">
        <f t="shared" si="12"/>
        <v/>
      </c>
      <c r="J67" s="488" t="str">
        <f t="shared" si="12"/>
        <v/>
      </c>
      <c r="K67" s="488" t="str">
        <f t="shared" si="12"/>
        <v/>
      </c>
      <c r="L67" s="488" t="e">
        <f t="shared" si="13"/>
        <v>#N/A</v>
      </c>
    </row>
    <row r="68" spans="1:12" ht="15" customHeight="1" x14ac:dyDescent="0.2">
      <c r="A68" s="490" t="s">
        <v>473</v>
      </c>
      <c r="B68" s="487">
        <v>34987</v>
      </c>
      <c r="C68" s="487">
        <v>6471</v>
      </c>
      <c r="D68" s="487">
        <v>3932</v>
      </c>
      <c r="E68" s="488">
        <f t="shared" si="11"/>
        <v>110.2334667128769</v>
      </c>
      <c r="F68" s="488">
        <f t="shared" si="11"/>
        <v>101.64938737040528</v>
      </c>
      <c r="G68" s="488">
        <f t="shared" si="11"/>
        <v>129.38466600855546</v>
      </c>
      <c r="H68" s="489" t="str">
        <f t="shared" si="14"/>
        <v/>
      </c>
      <c r="I68" s="488" t="str">
        <f t="shared" si="12"/>
        <v/>
      </c>
      <c r="J68" s="488" t="str">
        <f t="shared" si="12"/>
        <v/>
      </c>
      <c r="K68" s="488" t="str">
        <f t="shared" si="12"/>
        <v/>
      </c>
      <c r="L68" s="488" t="e">
        <f t="shared" si="13"/>
        <v>#N/A</v>
      </c>
    </row>
    <row r="69" spans="1:12" ht="15" customHeight="1" x14ac:dyDescent="0.2">
      <c r="A69" s="490">
        <v>43344</v>
      </c>
      <c r="B69" s="487">
        <v>35648</v>
      </c>
      <c r="C69" s="487">
        <v>6313</v>
      </c>
      <c r="D69" s="487">
        <v>3963</v>
      </c>
      <c r="E69" s="488">
        <f t="shared" si="11"/>
        <v>112.3160780112795</v>
      </c>
      <c r="F69" s="488">
        <f t="shared" si="11"/>
        <v>99.167452089224</v>
      </c>
      <c r="G69" s="488">
        <f t="shared" si="11"/>
        <v>130.40473840078974</v>
      </c>
      <c r="H69" s="489">
        <f t="shared" si="14"/>
        <v>43344</v>
      </c>
      <c r="I69" s="488">
        <f t="shared" si="12"/>
        <v>112.3160780112795</v>
      </c>
      <c r="J69" s="488">
        <f t="shared" si="12"/>
        <v>99.167452089224</v>
      </c>
      <c r="K69" s="488">
        <f t="shared" si="12"/>
        <v>130.40473840078974</v>
      </c>
      <c r="L69" s="488" t="e">
        <f t="shared" si="13"/>
        <v>#N/A</v>
      </c>
    </row>
    <row r="70" spans="1:12" ht="15" customHeight="1" x14ac:dyDescent="0.2">
      <c r="A70" s="490" t="s">
        <v>474</v>
      </c>
      <c r="B70" s="487">
        <v>35442</v>
      </c>
      <c r="C70" s="487">
        <v>6362</v>
      </c>
      <c r="D70" s="487">
        <v>3966</v>
      </c>
      <c r="E70" s="488">
        <f t="shared" si="11"/>
        <v>111.66703424808595</v>
      </c>
      <c r="F70" s="488">
        <f t="shared" si="11"/>
        <v>99.937166195413127</v>
      </c>
      <c r="G70" s="488">
        <f t="shared" si="11"/>
        <v>130.50345508390916</v>
      </c>
      <c r="H70" s="489" t="str">
        <f t="shared" si="14"/>
        <v/>
      </c>
      <c r="I70" s="488" t="str">
        <f t="shared" si="12"/>
        <v/>
      </c>
      <c r="J70" s="488" t="str">
        <f t="shared" si="12"/>
        <v/>
      </c>
      <c r="K70" s="488" t="str">
        <f t="shared" si="12"/>
        <v/>
      </c>
      <c r="L70" s="488" t="e">
        <f t="shared" si="13"/>
        <v>#N/A</v>
      </c>
    </row>
    <row r="71" spans="1:12" ht="15" customHeight="1" x14ac:dyDescent="0.2">
      <c r="A71" s="490" t="s">
        <v>475</v>
      </c>
      <c r="B71" s="487">
        <v>35448</v>
      </c>
      <c r="C71" s="487">
        <v>6319</v>
      </c>
      <c r="D71" s="487">
        <v>3979</v>
      </c>
      <c r="E71" s="491">
        <f t="shared" ref="E71:G75" si="15">IF($A$51=37802,IF(COUNTBLANK(B$51:B$70)&gt;0,#N/A,IF(ISBLANK(B71)=FALSE,B71/B$51*100,#N/A)),IF(COUNTBLANK(B$51:B$75)&gt;0,#N/A,B71/B$51*100))</f>
        <v>111.68593843536343</v>
      </c>
      <c r="F71" s="491">
        <f t="shared" si="15"/>
        <v>99.261702796104302</v>
      </c>
      <c r="G71" s="491">
        <f t="shared" si="15"/>
        <v>130.93122737742681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35580</v>
      </c>
      <c r="C72" s="487">
        <v>6465</v>
      </c>
      <c r="D72" s="487">
        <v>4060</v>
      </c>
      <c r="E72" s="491">
        <f t="shared" si="15"/>
        <v>112.10183055546803</v>
      </c>
      <c r="F72" s="491">
        <f t="shared" si="15"/>
        <v>101.55513666352498</v>
      </c>
      <c r="G72" s="491">
        <f t="shared" si="15"/>
        <v>133.59657782165186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35964</v>
      </c>
      <c r="C73" s="487">
        <v>6366</v>
      </c>
      <c r="D73" s="487">
        <v>4140</v>
      </c>
      <c r="E73" s="491">
        <f t="shared" si="15"/>
        <v>113.31169854122689</v>
      </c>
      <c r="F73" s="491">
        <f t="shared" si="15"/>
        <v>100</v>
      </c>
      <c r="G73" s="491">
        <f t="shared" si="15"/>
        <v>136.22902270483712</v>
      </c>
      <c r="H73" s="492">
        <f>IF(A$51=37802,IF(ISERROR(L73)=TRUE,IF(ISBLANK(A73)=FALSE,IF(MONTH(A73)=MONTH(MAX(A$51:A$75)),A73,""),""),""),IF(ISERROR(L73)=TRUE,IF(MONTH(A73)=MONTH(MAX(A$51:A$75)),A73,""),""))</f>
        <v>43709</v>
      </c>
      <c r="I73" s="488">
        <f t="shared" si="12"/>
        <v>113.31169854122689</v>
      </c>
      <c r="J73" s="488">
        <f t="shared" si="12"/>
        <v>100</v>
      </c>
      <c r="K73" s="488">
        <f t="shared" si="12"/>
        <v>136.22902270483712</v>
      </c>
      <c r="L73" s="488" t="e">
        <f t="shared" si="13"/>
        <v>#N/A</v>
      </c>
    </row>
    <row r="74" spans="1:12" ht="15" customHeight="1" x14ac:dyDescent="0.2">
      <c r="A74" s="490" t="s">
        <v>477</v>
      </c>
      <c r="B74" s="487">
        <v>35586</v>
      </c>
      <c r="C74" s="487">
        <v>6435</v>
      </c>
      <c r="D74" s="487">
        <v>4096</v>
      </c>
      <c r="E74" s="491">
        <f t="shared" si="15"/>
        <v>112.12073474274551</v>
      </c>
      <c r="F74" s="491">
        <f t="shared" si="15"/>
        <v>101.08388312912346</v>
      </c>
      <c r="G74" s="491">
        <f t="shared" si="15"/>
        <v>134.78117801908522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35410</v>
      </c>
      <c r="C75" s="493">
        <v>6202</v>
      </c>
      <c r="D75" s="493">
        <v>3989</v>
      </c>
      <c r="E75" s="491">
        <f t="shared" si="15"/>
        <v>111.56621191593939</v>
      </c>
      <c r="F75" s="491">
        <f t="shared" si="15"/>
        <v>97.423814011938418</v>
      </c>
      <c r="G75" s="491">
        <f t="shared" si="15"/>
        <v>131.26028298782495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113.31169854122689</v>
      </c>
      <c r="J77" s="488">
        <f>IF(J75&lt;&gt;"",J75,IF(J74&lt;&gt;"",J74,IF(J73&lt;&gt;"",J73,IF(J72&lt;&gt;"",J72,IF(J71&lt;&gt;"",J71,IF(J70&lt;&gt;"",J70,""))))))</f>
        <v>100</v>
      </c>
      <c r="K77" s="488">
        <f>IF(K75&lt;&gt;"",K75,IF(K74&lt;&gt;"",K74,IF(K73&lt;&gt;"",K73,IF(K72&lt;&gt;"",K72,IF(K71&lt;&gt;"",K71,IF(K70&lt;&gt;"",K70,""))))))</f>
        <v>136.22902270483712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+13,3%</v>
      </c>
      <c r="J79" s="488" t="str">
        <f>"GeB - ausschließlich: "&amp;IF(J77&gt;100,"+","")&amp;TEXT(J77-100,"0,0")&amp;"%"</f>
        <v>GeB - ausschließlich: 0,0%</v>
      </c>
      <c r="K79" s="488" t="str">
        <f>"GeB - im Nebenjob: "&amp;IF(K77&gt;100,"+","")&amp;TEXT(K77-100,"0,0")&amp;"%"</f>
        <v>GeB - im Nebenjob: +36,2%</v>
      </c>
    </row>
    <row r="81" spans="9:9" ht="15" customHeight="1" x14ac:dyDescent="0.2">
      <c r="I81" s="488" t="str">
        <f>IF(ISERROR(HLOOKUP(1,I$78:K$79,2,FALSE)),"",HLOOKUP(1,I$78:K$79,2,FALSE))</f>
        <v>GeB - im Nebenjob: +36,2%</v>
      </c>
    </row>
    <row r="82" spans="9:9" ht="15" customHeight="1" x14ac:dyDescent="0.2">
      <c r="I82" s="488" t="str">
        <f>IF(ISERROR(HLOOKUP(2,I$78:K$79,2,FALSE)),"",HLOOKUP(2,I$78:K$79,2,FALSE))</f>
        <v>SvB: +13,3%</v>
      </c>
    </row>
    <row r="83" spans="9:9" ht="15" customHeight="1" x14ac:dyDescent="0.2">
      <c r="I83" s="488" t="str">
        <f>IF(ISERROR(HLOOKUP(3,I$78:K$79,2,FALSE)),"",HLOOKUP(3,I$78:K$79,2,FALSE))</f>
        <v>GeB - ausschließlich: 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35410</v>
      </c>
      <c r="E12" s="114">
        <v>35586</v>
      </c>
      <c r="F12" s="114">
        <v>35964</v>
      </c>
      <c r="G12" s="114">
        <v>35580</v>
      </c>
      <c r="H12" s="114">
        <v>35448</v>
      </c>
      <c r="I12" s="115">
        <v>-38</v>
      </c>
      <c r="J12" s="116">
        <v>-0.10719927781539156</v>
      </c>
      <c r="N12" s="117"/>
    </row>
    <row r="13" spans="1:15" s="110" customFormat="1" ht="13.5" customHeight="1" x14ac:dyDescent="0.2">
      <c r="A13" s="118" t="s">
        <v>105</v>
      </c>
      <c r="B13" s="119" t="s">
        <v>106</v>
      </c>
      <c r="C13" s="113">
        <v>49.333521604066647</v>
      </c>
      <c r="D13" s="114">
        <v>17469</v>
      </c>
      <c r="E13" s="114">
        <v>17526</v>
      </c>
      <c r="F13" s="114">
        <v>17742</v>
      </c>
      <c r="G13" s="114">
        <v>17468</v>
      </c>
      <c r="H13" s="114">
        <v>17371</v>
      </c>
      <c r="I13" s="115">
        <v>98</v>
      </c>
      <c r="J13" s="116">
        <v>0.56415865522998099</v>
      </c>
    </row>
    <row r="14" spans="1:15" s="110" customFormat="1" ht="13.5" customHeight="1" x14ac:dyDescent="0.2">
      <c r="A14" s="120"/>
      <c r="B14" s="119" t="s">
        <v>107</v>
      </c>
      <c r="C14" s="113">
        <v>50.666478395933353</v>
      </c>
      <c r="D14" s="114">
        <v>17941</v>
      </c>
      <c r="E14" s="114">
        <v>18060</v>
      </c>
      <c r="F14" s="114">
        <v>18222</v>
      </c>
      <c r="G14" s="114">
        <v>18112</v>
      </c>
      <c r="H14" s="114">
        <v>18077</v>
      </c>
      <c r="I14" s="115">
        <v>-136</v>
      </c>
      <c r="J14" s="116">
        <v>-0.75233722409691872</v>
      </c>
    </row>
    <row r="15" spans="1:15" s="110" customFormat="1" ht="13.5" customHeight="1" x14ac:dyDescent="0.2">
      <c r="A15" s="118" t="s">
        <v>105</v>
      </c>
      <c r="B15" s="121" t="s">
        <v>108</v>
      </c>
      <c r="C15" s="113">
        <v>12.027675797797233</v>
      </c>
      <c r="D15" s="114">
        <v>4259</v>
      </c>
      <c r="E15" s="114">
        <v>4396</v>
      </c>
      <c r="F15" s="114">
        <v>4532</v>
      </c>
      <c r="G15" s="114">
        <v>4179</v>
      </c>
      <c r="H15" s="114">
        <v>4276</v>
      </c>
      <c r="I15" s="115">
        <v>-17</v>
      </c>
      <c r="J15" s="116">
        <v>-0.39756782039289057</v>
      </c>
    </row>
    <row r="16" spans="1:15" s="110" customFormat="1" ht="13.5" customHeight="1" x14ac:dyDescent="0.2">
      <c r="A16" s="118"/>
      <c r="B16" s="121" t="s">
        <v>109</v>
      </c>
      <c r="C16" s="113">
        <v>64.125953120587411</v>
      </c>
      <c r="D16" s="114">
        <v>22707</v>
      </c>
      <c r="E16" s="114">
        <v>22781</v>
      </c>
      <c r="F16" s="114">
        <v>23016</v>
      </c>
      <c r="G16" s="114">
        <v>23142</v>
      </c>
      <c r="H16" s="114">
        <v>23073</v>
      </c>
      <c r="I16" s="115">
        <v>-366</v>
      </c>
      <c r="J16" s="116">
        <v>-1.5862696658431934</v>
      </c>
    </row>
    <row r="17" spans="1:10" s="110" customFormat="1" ht="13.5" customHeight="1" x14ac:dyDescent="0.2">
      <c r="A17" s="118"/>
      <c r="B17" s="121" t="s">
        <v>110</v>
      </c>
      <c r="C17" s="113">
        <v>22.699802315730018</v>
      </c>
      <c r="D17" s="114">
        <v>8038</v>
      </c>
      <c r="E17" s="114">
        <v>7980</v>
      </c>
      <c r="F17" s="114">
        <v>8005</v>
      </c>
      <c r="G17" s="114">
        <v>7866</v>
      </c>
      <c r="H17" s="114">
        <v>7733</v>
      </c>
      <c r="I17" s="115">
        <v>305</v>
      </c>
      <c r="J17" s="116">
        <v>3.9441355230828914</v>
      </c>
    </row>
    <row r="18" spans="1:10" s="110" customFormat="1" ht="13.5" customHeight="1" x14ac:dyDescent="0.2">
      <c r="A18" s="120"/>
      <c r="B18" s="121" t="s">
        <v>111</v>
      </c>
      <c r="C18" s="113">
        <v>1.1465687658853432</v>
      </c>
      <c r="D18" s="114">
        <v>406</v>
      </c>
      <c r="E18" s="114">
        <v>429</v>
      </c>
      <c r="F18" s="114">
        <v>411</v>
      </c>
      <c r="G18" s="114">
        <v>393</v>
      </c>
      <c r="H18" s="114">
        <v>366</v>
      </c>
      <c r="I18" s="115">
        <v>40</v>
      </c>
      <c r="J18" s="116">
        <v>10.928961748633879</v>
      </c>
    </row>
    <row r="19" spans="1:10" s="110" customFormat="1" ht="13.5" customHeight="1" x14ac:dyDescent="0.2">
      <c r="A19" s="120"/>
      <c r="B19" s="121" t="s">
        <v>112</v>
      </c>
      <c r="C19" s="113">
        <v>0.29087828297091217</v>
      </c>
      <c r="D19" s="114">
        <v>103</v>
      </c>
      <c r="E19" s="114">
        <v>117</v>
      </c>
      <c r="F19" s="114">
        <v>119</v>
      </c>
      <c r="G19" s="114">
        <v>99</v>
      </c>
      <c r="H19" s="114">
        <v>83</v>
      </c>
      <c r="I19" s="115">
        <v>20</v>
      </c>
      <c r="J19" s="116">
        <v>24.096385542168676</v>
      </c>
    </row>
    <row r="20" spans="1:10" s="110" customFormat="1" ht="13.5" customHeight="1" x14ac:dyDescent="0.2">
      <c r="A20" s="118" t="s">
        <v>113</v>
      </c>
      <c r="B20" s="122" t="s">
        <v>114</v>
      </c>
      <c r="C20" s="113">
        <v>67.672973736232706</v>
      </c>
      <c r="D20" s="114">
        <v>23963</v>
      </c>
      <c r="E20" s="114">
        <v>24098</v>
      </c>
      <c r="F20" s="114">
        <v>24433</v>
      </c>
      <c r="G20" s="114">
        <v>24119</v>
      </c>
      <c r="H20" s="114">
        <v>24138</v>
      </c>
      <c r="I20" s="115">
        <v>-175</v>
      </c>
      <c r="J20" s="116">
        <v>-0.72499792857734691</v>
      </c>
    </row>
    <row r="21" spans="1:10" s="110" customFormat="1" ht="13.5" customHeight="1" x14ac:dyDescent="0.2">
      <c r="A21" s="120"/>
      <c r="B21" s="122" t="s">
        <v>115</v>
      </c>
      <c r="C21" s="113">
        <v>32.327026263767294</v>
      </c>
      <c r="D21" s="114">
        <v>11447</v>
      </c>
      <c r="E21" s="114">
        <v>11488</v>
      </c>
      <c r="F21" s="114">
        <v>11531</v>
      </c>
      <c r="G21" s="114">
        <v>11461</v>
      </c>
      <c r="H21" s="114">
        <v>11310</v>
      </c>
      <c r="I21" s="115">
        <v>137</v>
      </c>
      <c r="J21" s="116">
        <v>1.2113174182139699</v>
      </c>
    </row>
    <row r="22" spans="1:10" s="110" customFormat="1" ht="13.5" customHeight="1" x14ac:dyDescent="0.2">
      <c r="A22" s="118" t="s">
        <v>113</v>
      </c>
      <c r="B22" s="122" t="s">
        <v>116</v>
      </c>
      <c r="C22" s="113">
        <v>92.572719570742734</v>
      </c>
      <c r="D22" s="114">
        <v>32780</v>
      </c>
      <c r="E22" s="114">
        <v>32994</v>
      </c>
      <c r="F22" s="114">
        <v>33332</v>
      </c>
      <c r="G22" s="114">
        <v>33017</v>
      </c>
      <c r="H22" s="114">
        <v>33004</v>
      </c>
      <c r="I22" s="115">
        <v>-224</v>
      </c>
      <c r="J22" s="116">
        <v>-0.67870561144103747</v>
      </c>
    </row>
    <row r="23" spans="1:10" s="110" customFormat="1" ht="13.5" customHeight="1" x14ac:dyDescent="0.2">
      <c r="A23" s="123"/>
      <c r="B23" s="124" t="s">
        <v>117</v>
      </c>
      <c r="C23" s="125">
        <v>7.4075120022592484</v>
      </c>
      <c r="D23" s="114">
        <v>2623</v>
      </c>
      <c r="E23" s="114">
        <v>2584</v>
      </c>
      <c r="F23" s="114">
        <v>2626</v>
      </c>
      <c r="G23" s="114">
        <v>2558</v>
      </c>
      <c r="H23" s="114">
        <v>2439</v>
      </c>
      <c r="I23" s="115">
        <v>184</v>
      </c>
      <c r="J23" s="116">
        <v>7.5440754407544075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10191</v>
      </c>
      <c r="E26" s="114">
        <v>10531</v>
      </c>
      <c r="F26" s="114">
        <v>10506</v>
      </c>
      <c r="G26" s="114">
        <v>10525</v>
      </c>
      <c r="H26" s="140">
        <v>10298</v>
      </c>
      <c r="I26" s="115">
        <v>-107</v>
      </c>
      <c r="J26" s="116">
        <v>-1.0390367061565353</v>
      </c>
    </row>
    <row r="27" spans="1:10" s="110" customFormat="1" ht="13.5" customHeight="1" x14ac:dyDescent="0.2">
      <c r="A27" s="118" t="s">
        <v>105</v>
      </c>
      <c r="B27" s="119" t="s">
        <v>106</v>
      </c>
      <c r="C27" s="113">
        <v>39.48582082229418</v>
      </c>
      <c r="D27" s="115">
        <v>4024</v>
      </c>
      <c r="E27" s="114">
        <v>4131</v>
      </c>
      <c r="F27" s="114">
        <v>4108</v>
      </c>
      <c r="G27" s="114">
        <v>4079</v>
      </c>
      <c r="H27" s="140">
        <v>3967</v>
      </c>
      <c r="I27" s="115">
        <v>57</v>
      </c>
      <c r="J27" s="116">
        <v>1.4368540458784975</v>
      </c>
    </row>
    <row r="28" spans="1:10" s="110" customFormat="1" ht="13.5" customHeight="1" x14ac:dyDescent="0.2">
      <c r="A28" s="120"/>
      <c r="B28" s="119" t="s">
        <v>107</v>
      </c>
      <c r="C28" s="113">
        <v>60.51417917770582</v>
      </c>
      <c r="D28" s="115">
        <v>6167</v>
      </c>
      <c r="E28" s="114">
        <v>6400</v>
      </c>
      <c r="F28" s="114">
        <v>6398</v>
      </c>
      <c r="G28" s="114">
        <v>6446</v>
      </c>
      <c r="H28" s="140">
        <v>6331</v>
      </c>
      <c r="I28" s="115">
        <v>-164</v>
      </c>
      <c r="J28" s="116">
        <v>-2.5904280524403727</v>
      </c>
    </row>
    <row r="29" spans="1:10" s="110" customFormat="1" ht="13.5" customHeight="1" x14ac:dyDescent="0.2">
      <c r="A29" s="118" t="s">
        <v>105</v>
      </c>
      <c r="B29" s="121" t="s">
        <v>108</v>
      </c>
      <c r="C29" s="113">
        <v>16.779511333529584</v>
      </c>
      <c r="D29" s="115">
        <v>1710</v>
      </c>
      <c r="E29" s="114">
        <v>1807</v>
      </c>
      <c r="F29" s="114">
        <v>1786</v>
      </c>
      <c r="G29" s="114">
        <v>1776</v>
      </c>
      <c r="H29" s="140">
        <v>1687</v>
      </c>
      <c r="I29" s="115">
        <v>23</v>
      </c>
      <c r="J29" s="116">
        <v>1.3633669235328987</v>
      </c>
    </row>
    <row r="30" spans="1:10" s="110" customFormat="1" ht="13.5" customHeight="1" x14ac:dyDescent="0.2">
      <c r="A30" s="118"/>
      <c r="B30" s="121" t="s">
        <v>109</v>
      </c>
      <c r="C30" s="113">
        <v>44.912177411441469</v>
      </c>
      <c r="D30" s="115">
        <v>4577</v>
      </c>
      <c r="E30" s="114">
        <v>4726</v>
      </c>
      <c r="F30" s="114">
        <v>4716</v>
      </c>
      <c r="G30" s="114">
        <v>4760</v>
      </c>
      <c r="H30" s="140">
        <v>4738</v>
      </c>
      <c r="I30" s="115">
        <v>-161</v>
      </c>
      <c r="J30" s="116">
        <v>-3.3980582524271843</v>
      </c>
    </row>
    <row r="31" spans="1:10" s="110" customFormat="1" ht="13.5" customHeight="1" x14ac:dyDescent="0.2">
      <c r="A31" s="118"/>
      <c r="B31" s="121" t="s">
        <v>110</v>
      </c>
      <c r="C31" s="113">
        <v>21.303110587773524</v>
      </c>
      <c r="D31" s="115">
        <v>2171</v>
      </c>
      <c r="E31" s="114">
        <v>2244</v>
      </c>
      <c r="F31" s="114">
        <v>2247</v>
      </c>
      <c r="G31" s="114">
        <v>2255</v>
      </c>
      <c r="H31" s="140">
        <v>2200</v>
      </c>
      <c r="I31" s="115">
        <v>-29</v>
      </c>
      <c r="J31" s="116">
        <v>-1.3181818181818181</v>
      </c>
    </row>
    <row r="32" spans="1:10" s="110" customFormat="1" ht="13.5" customHeight="1" x14ac:dyDescent="0.2">
      <c r="A32" s="120"/>
      <c r="B32" s="121" t="s">
        <v>111</v>
      </c>
      <c r="C32" s="113">
        <v>17.005200667255423</v>
      </c>
      <c r="D32" s="115">
        <v>1733</v>
      </c>
      <c r="E32" s="114">
        <v>1754</v>
      </c>
      <c r="F32" s="114">
        <v>1757</v>
      </c>
      <c r="G32" s="114">
        <v>1734</v>
      </c>
      <c r="H32" s="140">
        <v>1673</v>
      </c>
      <c r="I32" s="115">
        <v>60</v>
      </c>
      <c r="J32" s="116">
        <v>3.5863717872086074</v>
      </c>
    </row>
    <row r="33" spans="1:10" s="110" customFormat="1" ht="13.5" customHeight="1" x14ac:dyDescent="0.2">
      <c r="A33" s="120"/>
      <c r="B33" s="121" t="s">
        <v>112</v>
      </c>
      <c r="C33" s="113">
        <v>1.6583259738985379</v>
      </c>
      <c r="D33" s="115">
        <v>169</v>
      </c>
      <c r="E33" s="114">
        <v>158</v>
      </c>
      <c r="F33" s="114">
        <v>170</v>
      </c>
      <c r="G33" s="114">
        <v>154</v>
      </c>
      <c r="H33" s="140">
        <v>166</v>
      </c>
      <c r="I33" s="115">
        <v>3</v>
      </c>
      <c r="J33" s="116">
        <v>1.8072289156626506</v>
      </c>
    </row>
    <row r="34" spans="1:10" s="110" customFormat="1" ht="13.5" customHeight="1" x14ac:dyDescent="0.2">
      <c r="A34" s="118" t="s">
        <v>113</v>
      </c>
      <c r="B34" s="122" t="s">
        <v>116</v>
      </c>
      <c r="C34" s="113">
        <v>94.544205671671079</v>
      </c>
      <c r="D34" s="115">
        <v>9635</v>
      </c>
      <c r="E34" s="114">
        <v>9950</v>
      </c>
      <c r="F34" s="114">
        <v>9960</v>
      </c>
      <c r="G34" s="114">
        <v>9980</v>
      </c>
      <c r="H34" s="140">
        <v>9805</v>
      </c>
      <c r="I34" s="115">
        <v>-170</v>
      </c>
      <c r="J34" s="116">
        <v>-1.7338092809790924</v>
      </c>
    </row>
    <row r="35" spans="1:10" s="110" customFormat="1" ht="13.5" customHeight="1" x14ac:dyDescent="0.2">
      <c r="A35" s="118"/>
      <c r="B35" s="119" t="s">
        <v>117</v>
      </c>
      <c r="C35" s="113">
        <v>5.3674811107840252</v>
      </c>
      <c r="D35" s="115">
        <v>547</v>
      </c>
      <c r="E35" s="114">
        <v>576</v>
      </c>
      <c r="F35" s="114">
        <v>541</v>
      </c>
      <c r="G35" s="114">
        <v>542</v>
      </c>
      <c r="H35" s="140">
        <v>490</v>
      </c>
      <c r="I35" s="115">
        <v>57</v>
      </c>
      <c r="J35" s="116">
        <v>11.63265306122449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6202</v>
      </c>
      <c r="E37" s="114">
        <v>6435</v>
      </c>
      <c r="F37" s="114">
        <v>6366</v>
      </c>
      <c r="G37" s="114">
        <v>6465</v>
      </c>
      <c r="H37" s="140">
        <v>6319</v>
      </c>
      <c r="I37" s="115">
        <v>-117</v>
      </c>
      <c r="J37" s="116">
        <v>-1.8515587909479347</v>
      </c>
    </row>
    <row r="38" spans="1:10" s="110" customFormat="1" ht="13.5" customHeight="1" x14ac:dyDescent="0.2">
      <c r="A38" s="118" t="s">
        <v>105</v>
      </c>
      <c r="B38" s="119" t="s">
        <v>106</v>
      </c>
      <c r="C38" s="113">
        <v>37.375040309577557</v>
      </c>
      <c r="D38" s="115">
        <v>2318</v>
      </c>
      <c r="E38" s="114">
        <v>2400</v>
      </c>
      <c r="F38" s="114">
        <v>2360</v>
      </c>
      <c r="G38" s="114">
        <v>2404</v>
      </c>
      <c r="H38" s="140">
        <v>2331</v>
      </c>
      <c r="I38" s="115">
        <v>-13</v>
      </c>
      <c r="J38" s="116">
        <v>-0.55770055770055771</v>
      </c>
    </row>
    <row r="39" spans="1:10" s="110" customFormat="1" ht="13.5" customHeight="1" x14ac:dyDescent="0.2">
      <c r="A39" s="120"/>
      <c r="B39" s="119" t="s">
        <v>107</v>
      </c>
      <c r="C39" s="113">
        <v>62.624959690422443</v>
      </c>
      <c r="D39" s="115">
        <v>3884</v>
      </c>
      <c r="E39" s="114">
        <v>4035</v>
      </c>
      <c r="F39" s="114">
        <v>4006</v>
      </c>
      <c r="G39" s="114">
        <v>4061</v>
      </c>
      <c r="H39" s="140">
        <v>3988</v>
      </c>
      <c r="I39" s="115">
        <v>-104</v>
      </c>
      <c r="J39" s="116">
        <v>-2.6078234704112337</v>
      </c>
    </row>
    <row r="40" spans="1:10" s="110" customFormat="1" ht="13.5" customHeight="1" x14ac:dyDescent="0.2">
      <c r="A40" s="118" t="s">
        <v>105</v>
      </c>
      <c r="B40" s="121" t="s">
        <v>108</v>
      </c>
      <c r="C40" s="113">
        <v>19.267978071589809</v>
      </c>
      <c r="D40" s="115">
        <v>1195</v>
      </c>
      <c r="E40" s="114">
        <v>1258</v>
      </c>
      <c r="F40" s="114">
        <v>1217</v>
      </c>
      <c r="G40" s="114">
        <v>1289</v>
      </c>
      <c r="H40" s="140">
        <v>1221</v>
      </c>
      <c r="I40" s="115">
        <v>-26</v>
      </c>
      <c r="J40" s="116">
        <v>-2.1294021294021293</v>
      </c>
    </row>
    <row r="41" spans="1:10" s="110" customFormat="1" ht="13.5" customHeight="1" x14ac:dyDescent="0.2">
      <c r="A41" s="118"/>
      <c r="B41" s="121" t="s">
        <v>109</v>
      </c>
      <c r="C41" s="113">
        <v>30.151564011609157</v>
      </c>
      <c r="D41" s="115">
        <v>1870</v>
      </c>
      <c r="E41" s="114">
        <v>1952</v>
      </c>
      <c r="F41" s="114">
        <v>1937</v>
      </c>
      <c r="G41" s="114">
        <v>1953</v>
      </c>
      <c r="H41" s="140">
        <v>1968</v>
      </c>
      <c r="I41" s="115">
        <v>-98</v>
      </c>
      <c r="J41" s="116">
        <v>-4.9796747967479673</v>
      </c>
    </row>
    <row r="42" spans="1:10" s="110" customFormat="1" ht="13.5" customHeight="1" x14ac:dyDescent="0.2">
      <c r="A42" s="118"/>
      <c r="B42" s="121" t="s">
        <v>110</v>
      </c>
      <c r="C42" s="113">
        <v>23.186069009996775</v>
      </c>
      <c r="D42" s="115">
        <v>1438</v>
      </c>
      <c r="E42" s="114">
        <v>1513</v>
      </c>
      <c r="F42" s="114">
        <v>1498</v>
      </c>
      <c r="G42" s="114">
        <v>1526</v>
      </c>
      <c r="H42" s="140">
        <v>1490</v>
      </c>
      <c r="I42" s="115">
        <v>-52</v>
      </c>
      <c r="J42" s="116">
        <v>-3.4899328859060401</v>
      </c>
    </row>
    <row r="43" spans="1:10" s="110" customFormat="1" ht="13.5" customHeight="1" x14ac:dyDescent="0.2">
      <c r="A43" s="120"/>
      <c r="B43" s="121" t="s">
        <v>111</v>
      </c>
      <c r="C43" s="113">
        <v>27.394388906804256</v>
      </c>
      <c r="D43" s="115">
        <v>1699</v>
      </c>
      <c r="E43" s="114">
        <v>1712</v>
      </c>
      <c r="F43" s="114">
        <v>1714</v>
      </c>
      <c r="G43" s="114">
        <v>1697</v>
      </c>
      <c r="H43" s="140">
        <v>1640</v>
      </c>
      <c r="I43" s="115">
        <v>59</v>
      </c>
      <c r="J43" s="116">
        <v>3.5975609756097562</v>
      </c>
    </row>
    <row r="44" spans="1:10" s="110" customFormat="1" ht="13.5" customHeight="1" x14ac:dyDescent="0.2">
      <c r="A44" s="120"/>
      <c r="B44" s="121" t="s">
        <v>112</v>
      </c>
      <c r="C44" s="113">
        <v>2.6281844566268946</v>
      </c>
      <c r="D44" s="115">
        <v>163</v>
      </c>
      <c r="E44" s="114">
        <v>151</v>
      </c>
      <c r="F44" s="114">
        <v>159</v>
      </c>
      <c r="G44" s="114">
        <v>143</v>
      </c>
      <c r="H44" s="140">
        <v>157</v>
      </c>
      <c r="I44" s="115">
        <v>6</v>
      </c>
      <c r="J44" s="116">
        <v>3.8216560509554141</v>
      </c>
    </row>
    <row r="45" spans="1:10" s="110" customFormat="1" ht="13.5" customHeight="1" x14ac:dyDescent="0.2">
      <c r="A45" s="118" t="s">
        <v>113</v>
      </c>
      <c r="B45" s="122" t="s">
        <v>116</v>
      </c>
      <c r="C45" s="113">
        <v>94.792002579812959</v>
      </c>
      <c r="D45" s="115">
        <v>5879</v>
      </c>
      <c r="E45" s="114">
        <v>6086</v>
      </c>
      <c r="F45" s="114">
        <v>6057</v>
      </c>
      <c r="G45" s="114">
        <v>6148</v>
      </c>
      <c r="H45" s="140">
        <v>6020</v>
      </c>
      <c r="I45" s="115">
        <v>-141</v>
      </c>
      <c r="J45" s="116">
        <v>-2.3421926910299002</v>
      </c>
    </row>
    <row r="46" spans="1:10" s="110" customFormat="1" ht="13.5" customHeight="1" x14ac:dyDescent="0.2">
      <c r="A46" s="118"/>
      <c r="B46" s="119" t="s">
        <v>117</v>
      </c>
      <c r="C46" s="113">
        <v>5.0790067720090297</v>
      </c>
      <c r="D46" s="115">
        <v>315</v>
      </c>
      <c r="E46" s="114">
        <v>345</v>
      </c>
      <c r="F46" s="114">
        <v>304</v>
      </c>
      <c r="G46" s="114">
        <v>314</v>
      </c>
      <c r="H46" s="140">
        <v>296</v>
      </c>
      <c r="I46" s="115">
        <v>19</v>
      </c>
      <c r="J46" s="116">
        <v>6.4189189189189193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3989</v>
      </c>
      <c r="E48" s="114">
        <v>4096</v>
      </c>
      <c r="F48" s="114">
        <v>4140</v>
      </c>
      <c r="G48" s="114">
        <v>4060</v>
      </c>
      <c r="H48" s="140">
        <v>3979</v>
      </c>
      <c r="I48" s="115">
        <v>10</v>
      </c>
      <c r="J48" s="116">
        <v>0.25131942699170645</v>
      </c>
    </row>
    <row r="49" spans="1:12" s="110" customFormat="1" ht="13.5" customHeight="1" x14ac:dyDescent="0.2">
      <c r="A49" s="118" t="s">
        <v>105</v>
      </c>
      <c r="B49" s="119" t="s">
        <v>106</v>
      </c>
      <c r="C49" s="113">
        <v>42.767610930057657</v>
      </c>
      <c r="D49" s="115">
        <v>1706</v>
      </c>
      <c r="E49" s="114">
        <v>1731</v>
      </c>
      <c r="F49" s="114">
        <v>1748</v>
      </c>
      <c r="G49" s="114">
        <v>1675</v>
      </c>
      <c r="H49" s="140">
        <v>1636</v>
      </c>
      <c r="I49" s="115">
        <v>70</v>
      </c>
      <c r="J49" s="116">
        <v>4.2787286063569683</v>
      </c>
    </row>
    <row r="50" spans="1:12" s="110" customFormat="1" ht="13.5" customHeight="1" x14ac:dyDescent="0.2">
      <c r="A50" s="120"/>
      <c r="B50" s="119" t="s">
        <v>107</v>
      </c>
      <c r="C50" s="113">
        <v>57.232389069942343</v>
      </c>
      <c r="D50" s="115">
        <v>2283</v>
      </c>
      <c r="E50" s="114">
        <v>2365</v>
      </c>
      <c r="F50" s="114">
        <v>2392</v>
      </c>
      <c r="G50" s="114">
        <v>2385</v>
      </c>
      <c r="H50" s="140">
        <v>2343</v>
      </c>
      <c r="I50" s="115">
        <v>-60</v>
      </c>
      <c r="J50" s="116">
        <v>-2.5608194622279128</v>
      </c>
    </row>
    <row r="51" spans="1:12" s="110" customFormat="1" ht="13.5" customHeight="1" x14ac:dyDescent="0.2">
      <c r="A51" s="118" t="s">
        <v>105</v>
      </c>
      <c r="B51" s="121" t="s">
        <v>108</v>
      </c>
      <c r="C51" s="113">
        <v>12.910503885685635</v>
      </c>
      <c r="D51" s="115">
        <v>515</v>
      </c>
      <c r="E51" s="114">
        <v>549</v>
      </c>
      <c r="F51" s="114">
        <v>569</v>
      </c>
      <c r="G51" s="114">
        <v>487</v>
      </c>
      <c r="H51" s="140">
        <v>466</v>
      </c>
      <c r="I51" s="115">
        <v>49</v>
      </c>
      <c r="J51" s="116">
        <v>10.515021459227468</v>
      </c>
    </row>
    <row r="52" spans="1:12" s="110" customFormat="1" ht="13.5" customHeight="1" x14ac:dyDescent="0.2">
      <c r="A52" s="118"/>
      <c r="B52" s="121" t="s">
        <v>109</v>
      </c>
      <c r="C52" s="113">
        <v>67.861619453497113</v>
      </c>
      <c r="D52" s="115">
        <v>2707</v>
      </c>
      <c r="E52" s="114">
        <v>2774</v>
      </c>
      <c r="F52" s="114">
        <v>2779</v>
      </c>
      <c r="G52" s="114">
        <v>2807</v>
      </c>
      <c r="H52" s="140">
        <v>2770</v>
      </c>
      <c r="I52" s="115">
        <v>-63</v>
      </c>
      <c r="J52" s="116">
        <v>-2.2743682310469313</v>
      </c>
    </row>
    <row r="53" spans="1:12" s="110" customFormat="1" ht="13.5" customHeight="1" x14ac:dyDescent="0.2">
      <c r="A53" s="118"/>
      <c r="B53" s="121" t="s">
        <v>110</v>
      </c>
      <c r="C53" s="113">
        <v>18.375532714966155</v>
      </c>
      <c r="D53" s="115">
        <v>733</v>
      </c>
      <c r="E53" s="114">
        <v>731</v>
      </c>
      <c r="F53" s="114">
        <v>749</v>
      </c>
      <c r="G53" s="114">
        <v>729</v>
      </c>
      <c r="H53" s="140">
        <v>710</v>
      </c>
      <c r="I53" s="115">
        <v>23</v>
      </c>
      <c r="J53" s="116">
        <v>3.23943661971831</v>
      </c>
    </row>
    <row r="54" spans="1:12" s="110" customFormat="1" ht="13.5" customHeight="1" x14ac:dyDescent="0.2">
      <c r="A54" s="120"/>
      <c r="B54" s="121" t="s">
        <v>111</v>
      </c>
      <c r="C54" s="113">
        <v>0.85234394585109052</v>
      </c>
      <c r="D54" s="115">
        <v>34</v>
      </c>
      <c r="E54" s="114">
        <v>42</v>
      </c>
      <c r="F54" s="114">
        <v>43</v>
      </c>
      <c r="G54" s="114">
        <v>37</v>
      </c>
      <c r="H54" s="140">
        <v>33</v>
      </c>
      <c r="I54" s="115">
        <v>1</v>
      </c>
      <c r="J54" s="116">
        <v>3.0303030303030303</v>
      </c>
    </row>
    <row r="55" spans="1:12" s="110" customFormat="1" ht="13.5" customHeight="1" x14ac:dyDescent="0.2">
      <c r="A55" s="120"/>
      <c r="B55" s="121" t="s">
        <v>112</v>
      </c>
      <c r="C55" s="113">
        <v>0.15041363750313361</v>
      </c>
      <c r="D55" s="115">
        <v>6</v>
      </c>
      <c r="E55" s="114">
        <v>7</v>
      </c>
      <c r="F55" s="114">
        <v>11</v>
      </c>
      <c r="G55" s="114">
        <v>11</v>
      </c>
      <c r="H55" s="140">
        <v>9</v>
      </c>
      <c r="I55" s="115">
        <v>-3</v>
      </c>
      <c r="J55" s="116">
        <v>-33.333333333333336</v>
      </c>
    </row>
    <row r="56" spans="1:12" s="110" customFormat="1" ht="13.5" customHeight="1" x14ac:dyDescent="0.2">
      <c r="A56" s="118" t="s">
        <v>113</v>
      </c>
      <c r="B56" s="122" t="s">
        <v>116</v>
      </c>
      <c r="C56" s="113">
        <v>94.158937076961649</v>
      </c>
      <c r="D56" s="115">
        <v>3756</v>
      </c>
      <c r="E56" s="114">
        <v>3864</v>
      </c>
      <c r="F56" s="114">
        <v>3903</v>
      </c>
      <c r="G56" s="114">
        <v>3832</v>
      </c>
      <c r="H56" s="140">
        <v>3785</v>
      </c>
      <c r="I56" s="115">
        <v>-29</v>
      </c>
      <c r="J56" s="116">
        <v>-0.76618229854689568</v>
      </c>
    </row>
    <row r="57" spans="1:12" s="110" customFormat="1" ht="13.5" customHeight="1" x14ac:dyDescent="0.2">
      <c r="A57" s="142"/>
      <c r="B57" s="124" t="s">
        <v>117</v>
      </c>
      <c r="C57" s="125">
        <v>5.8159939834544998</v>
      </c>
      <c r="D57" s="143">
        <v>232</v>
      </c>
      <c r="E57" s="144">
        <v>231</v>
      </c>
      <c r="F57" s="144">
        <v>237</v>
      </c>
      <c r="G57" s="144">
        <v>228</v>
      </c>
      <c r="H57" s="145">
        <v>194</v>
      </c>
      <c r="I57" s="143">
        <v>38</v>
      </c>
      <c r="J57" s="146">
        <v>19.587628865979383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35410</v>
      </c>
      <c r="E12" s="236">
        <v>35586</v>
      </c>
      <c r="F12" s="114">
        <v>35964</v>
      </c>
      <c r="G12" s="114">
        <v>35580</v>
      </c>
      <c r="H12" s="140">
        <v>35448</v>
      </c>
      <c r="I12" s="115">
        <v>-38</v>
      </c>
      <c r="J12" s="116">
        <v>-0.10719927781539156</v>
      </c>
    </row>
    <row r="13" spans="1:15" s="110" customFormat="1" ht="12" customHeight="1" x14ac:dyDescent="0.2">
      <c r="A13" s="118" t="s">
        <v>105</v>
      </c>
      <c r="B13" s="119" t="s">
        <v>106</v>
      </c>
      <c r="C13" s="113">
        <v>49.333521604066647</v>
      </c>
      <c r="D13" s="115">
        <v>17469</v>
      </c>
      <c r="E13" s="114">
        <v>17526</v>
      </c>
      <c r="F13" s="114">
        <v>17742</v>
      </c>
      <c r="G13" s="114">
        <v>17468</v>
      </c>
      <c r="H13" s="140">
        <v>17371</v>
      </c>
      <c r="I13" s="115">
        <v>98</v>
      </c>
      <c r="J13" s="116">
        <v>0.56415865522998099</v>
      </c>
    </row>
    <row r="14" spans="1:15" s="110" customFormat="1" ht="12" customHeight="1" x14ac:dyDescent="0.2">
      <c r="A14" s="118"/>
      <c r="B14" s="119" t="s">
        <v>107</v>
      </c>
      <c r="C14" s="113">
        <v>50.666478395933353</v>
      </c>
      <c r="D14" s="115">
        <v>17941</v>
      </c>
      <c r="E14" s="114">
        <v>18060</v>
      </c>
      <c r="F14" s="114">
        <v>18222</v>
      </c>
      <c r="G14" s="114">
        <v>18112</v>
      </c>
      <c r="H14" s="140">
        <v>18077</v>
      </c>
      <c r="I14" s="115">
        <v>-136</v>
      </c>
      <c r="J14" s="116">
        <v>-0.75233722409691872</v>
      </c>
    </row>
    <row r="15" spans="1:15" s="110" customFormat="1" ht="12" customHeight="1" x14ac:dyDescent="0.2">
      <c r="A15" s="118" t="s">
        <v>105</v>
      </c>
      <c r="B15" s="121" t="s">
        <v>108</v>
      </c>
      <c r="C15" s="113">
        <v>12.027675797797233</v>
      </c>
      <c r="D15" s="115">
        <v>4259</v>
      </c>
      <c r="E15" s="114">
        <v>4396</v>
      </c>
      <c r="F15" s="114">
        <v>4532</v>
      </c>
      <c r="G15" s="114">
        <v>4179</v>
      </c>
      <c r="H15" s="140">
        <v>4276</v>
      </c>
      <c r="I15" s="115">
        <v>-17</v>
      </c>
      <c r="J15" s="116">
        <v>-0.39756782039289057</v>
      </c>
    </row>
    <row r="16" spans="1:15" s="110" customFormat="1" ht="12" customHeight="1" x14ac:dyDescent="0.2">
      <c r="A16" s="118"/>
      <c r="B16" s="121" t="s">
        <v>109</v>
      </c>
      <c r="C16" s="113">
        <v>64.125953120587411</v>
      </c>
      <c r="D16" s="115">
        <v>22707</v>
      </c>
      <c r="E16" s="114">
        <v>22781</v>
      </c>
      <c r="F16" s="114">
        <v>23016</v>
      </c>
      <c r="G16" s="114">
        <v>23142</v>
      </c>
      <c r="H16" s="140">
        <v>23073</v>
      </c>
      <c r="I16" s="115">
        <v>-366</v>
      </c>
      <c r="J16" s="116">
        <v>-1.5862696658431934</v>
      </c>
    </row>
    <row r="17" spans="1:10" s="110" customFormat="1" ht="12" customHeight="1" x14ac:dyDescent="0.2">
      <c r="A17" s="118"/>
      <c r="B17" s="121" t="s">
        <v>110</v>
      </c>
      <c r="C17" s="113">
        <v>22.699802315730018</v>
      </c>
      <c r="D17" s="115">
        <v>8038</v>
      </c>
      <c r="E17" s="114">
        <v>7980</v>
      </c>
      <c r="F17" s="114">
        <v>8005</v>
      </c>
      <c r="G17" s="114">
        <v>7866</v>
      </c>
      <c r="H17" s="140">
        <v>7733</v>
      </c>
      <c r="I17" s="115">
        <v>305</v>
      </c>
      <c r="J17" s="116">
        <v>3.9441355230828914</v>
      </c>
    </row>
    <row r="18" spans="1:10" s="110" customFormat="1" ht="12" customHeight="1" x14ac:dyDescent="0.2">
      <c r="A18" s="120"/>
      <c r="B18" s="121" t="s">
        <v>111</v>
      </c>
      <c r="C18" s="113">
        <v>1.1465687658853432</v>
      </c>
      <c r="D18" s="115">
        <v>406</v>
      </c>
      <c r="E18" s="114">
        <v>429</v>
      </c>
      <c r="F18" s="114">
        <v>411</v>
      </c>
      <c r="G18" s="114">
        <v>393</v>
      </c>
      <c r="H18" s="140">
        <v>366</v>
      </c>
      <c r="I18" s="115">
        <v>40</v>
      </c>
      <c r="J18" s="116">
        <v>10.928961748633879</v>
      </c>
    </row>
    <row r="19" spans="1:10" s="110" customFormat="1" ht="12" customHeight="1" x14ac:dyDescent="0.2">
      <c r="A19" s="120"/>
      <c r="B19" s="121" t="s">
        <v>112</v>
      </c>
      <c r="C19" s="113">
        <v>0.29087828297091217</v>
      </c>
      <c r="D19" s="115">
        <v>103</v>
      </c>
      <c r="E19" s="114">
        <v>117</v>
      </c>
      <c r="F19" s="114">
        <v>119</v>
      </c>
      <c r="G19" s="114">
        <v>99</v>
      </c>
      <c r="H19" s="140">
        <v>83</v>
      </c>
      <c r="I19" s="115">
        <v>20</v>
      </c>
      <c r="J19" s="116">
        <v>24.096385542168676</v>
      </c>
    </row>
    <row r="20" spans="1:10" s="110" customFormat="1" ht="12" customHeight="1" x14ac:dyDescent="0.2">
      <c r="A20" s="118" t="s">
        <v>113</v>
      </c>
      <c r="B20" s="119" t="s">
        <v>181</v>
      </c>
      <c r="C20" s="113">
        <v>67.672973736232706</v>
      </c>
      <c r="D20" s="115">
        <v>23963</v>
      </c>
      <c r="E20" s="114">
        <v>24098</v>
      </c>
      <c r="F20" s="114">
        <v>24433</v>
      </c>
      <c r="G20" s="114">
        <v>24119</v>
      </c>
      <c r="H20" s="140">
        <v>24138</v>
      </c>
      <c r="I20" s="115">
        <v>-175</v>
      </c>
      <c r="J20" s="116">
        <v>-0.72499792857734691</v>
      </c>
    </row>
    <row r="21" spans="1:10" s="110" customFormat="1" ht="12" customHeight="1" x14ac:dyDescent="0.2">
      <c r="A21" s="118"/>
      <c r="B21" s="119" t="s">
        <v>182</v>
      </c>
      <c r="C21" s="113">
        <v>32.327026263767294</v>
      </c>
      <c r="D21" s="115">
        <v>11447</v>
      </c>
      <c r="E21" s="114">
        <v>11488</v>
      </c>
      <c r="F21" s="114">
        <v>11531</v>
      </c>
      <c r="G21" s="114">
        <v>11461</v>
      </c>
      <c r="H21" s="140">
        <v>11310</v>
      </c>
      <c r="I21" s="115">
        <v>137</v>
      </c>
      <c r="J21" s="116">
        <v>1.2113174182139699</v>
      </c>
    </row>
    <row r="22" spans="1:10" s="110" customFormat="1" ht="12" customHeight="1" x14ac:dyDescent="0.2">
      <c r="A22" s="118" t="s">
        <v>113</v>
      </c>
      <c r="B22" s="119" t="s">
        <v>116</v>
      </c>
      <c r="C22" s="113">
        <v>92.572719570742734</v>
      </c>
      <c r="D22" s="115">
        <v>32780</v>
      </c>
      <c r="E22" s="114">
        <v>32994</v>
      </c>
      <c r="F22" s="114">
        <v>33332</v>
      </c>
      <c r="G22" s="114">
        <v>33017</v>
      </c>
      <c r="H22" s="140">
        <v>33004</v>
      </c>
      <c r="I22" s="115">
        <v>-224</v>
      </c>
      <c r="J22" s="116">
        <v>-0.67870561144103747</v>
      </c>
    </row>
    <row r="23" spans="1:10" s="110" customFormat="1" ht="12" customHeight="1" x14ac:dyDescent="0.2">
      <c r="A23" s="118"/>
      <c r="B23" s="119" t="s">
        <v>117</v>
      </c>
      <c r="C23" s="113">
        <v>7.4075120022592484</v>
      </c>
      <c r="D23" s="115">
        <v>2623</v>
      </c>
      <c r="E23" s="114">
        <v>2584</v>
      </c>
      <c r="F23" s="114">
        <v>2626</v>
      </c>
      <c r="G23" s="114">
        <v>2558</v>
      </c>
      <c r="H23" s="140">
        <v>2439</v>
      </c>
      <c r="I23" s="115">
        <v>184</v>
      </c>
      <c r="J23" s="116">
        <v>7.5440754407544075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42229</v>
      </c>
      <c r="E64" s="236">
        <v>42494</v>
      </c>
      <c r="F64" s="236">
        <v>42860</v>
      </c>
      <c r="G64" s="236">
        <v>42156</v>
      </c>
      <c r="H64" s="140">
        <v>42149</v>
      </c>
      <c r="I64" s="115">
        <v>80</v>
      </c>
      <c r="J64" s="116">
        <v>0.18980284229756342</v>
      </c>
    </row>
    <row r="65" spans="1:12" s="110" customFormat="1" ht="12" customHeight="1" x14ac:dyDescent="0.2">
      <c r="A65" s="118" t="s">
        <v>105</v>
      </c>
      <c r="B65" s="119" t="s">
        <v>106</v>
      </c>
      <c r="C65" s="113">
        <v>53.126998034526039</v>
      </c>
      <c r="D65" s="235">
        <v>22435</v>
      </c>
      <c r="E65" s="236">
        <v>22581</v>
      </c>
      <c r="F65" s="236">
        <v>22877</v>
      </c>
      <c r="G65" s="236">
        <v>22480</v>
      </c>
      <c r="H65" s="140">
        <v>22469</v>
      </c>
      <c r="I65" s="115">
        <v>-34</v>
      </c>
      <c r="J65" s="116">
        <v>-0.15131959588766744</v>
      </c>
    </row>
    <row r="66" spans="1:12" s="110" customFormat="1" ht="12" customHeight="1" x14ac:dyDescent="0.2">
      <c r="A66" s="118"/>
      <c r="B66" s="119" t="s">
        <v>107</v>
      </c>
      <c r="C66" s="113">
        <v>46.873001965473961</v>
      </c>
      <c r="D66" s="235">
        <v>19794</v>
      </c>
      <c r="E66" s="236">
        <v>19913</v>
      </c>
      <c r="F66" s="236">
        <v>19983</v>
      </c>
      <c r="G66" s="236">
        <v>19676</v>
      </c>
      <c r="H66" s="140">
        <v>19680</v>
      </c>
      <c r="I66" s="115">
        <v>114</v>
      </c>
      <c r="J66" s="116">
        <v>0.57926829268292679</v>
      </c>
    </row>
    <row r="67" spans="1:12" s="110" customFormat="1" ht="12" customHeight="1" x14ac:dyDescent="0.2">
      <c r="A67" s="118" t="s">
        <v>105</v>
      </c>
      <c r="B67" s="121" t="s">
        <v>108</v>
      </c>
      <c r="C67" s="113">
        <v>12.166994245660565</v>
      </c>
      <c r="D67" s="235">
        <v>5138</v>
      </c>
      <c r="E67" s="236">
        <v>5328</v>
      </c>
      <c r="F67" s="236">
        <v>5521</v>
      </c>
      <c r="G67" s="236">
        <v>5036</v>
      </c>
      <c r="H67" s="140">
        <v>5188</v>
      </c>
      <c r="I67" s="115">
        <v>-50</v>
      </c>
      <c r="J67" s="116">
        <v>-0.96376252891287584</v>
      </c>
    </row>
    <row r="68" spans="1:12" s="110" customFormat="1" ht="12" customHeight="1" x14ac:dyDescent="0.2">
      <c r="A68" s="118"/>
      <c r="B68" s="121" t="s">
        <v>109</v>
      </c>
      <c r="C68" s="113">
        <v>64.446233630917149</v>
      </c>
      <c r="D68" s="235">
        <v>27215</v>
      </c>
      <c r="E68" s="236">
        <v>27345</v>
      </c>
      <c r="F68" s="236">
        <v>27545</v>
      </c>
      <c r="G68" s="236">
        <v>27494</v>
      </c>
      <c r="H68" s="140">
        <v>27538</v>
      </c>
      <c r="I68" s="115">
        <v>-323</v>
      </c>
      <c r="J68" s="116">
        <v>-1.1729246858885902</v>
      </c>
    </row>
    <row r="69" spans="1:12" s="110" customFormat="1" ht="12" customHeight="1" x14ac:dyDescent="0.2">
      <c r="A69" s="118"/>
      <c r="B69" s="121" t="s">
        <v>110</v>
      </c>
      <c r="C69" s="113">
        <v>22.285633095739893</v>
      </c>
      <c r="D69" s="235">
        <v>9411</v>
      </c>
      <c r="E69" s="236">
        <v>9328</v>
      </c>
      <c r="F69" s="236">
        <v>9330</v>
      </c>
      <c r="G69" s="236">
        <v>9173</v>
      </c>
      <c r="H69" s="140">
        <v>9005</v>
      </c>
      <c r="I69" s="115">
        <v>406</v>
      </c>
      <c r="J69" s="116">
        <v>4.5086063298167689</v>
      </c>
    </row>
    <row r="70" spans="1:12" s="110" customFormat="1" ht="12" customHeight="1" x14ac:dyDescent="0.2">
      <c r="A70" s="120"/>
      <c r="B70" s="121" t="s">
        <v>111</v>
      </c>
      <c r="C70" s="113">
        <v>1.1011390276823982</v>
      </c>
      <c r="D70" s="235">
        <v>465</v>
      </c>
      <c r="E70" s="236">
        <v>493</v>
      </c>
      <c r="F70" s="236">
        <v>464</v>
      </c>
      <c r="G70" s="236">
        <v>453</v>
      </c>
      <c r="H70" s="140">
        <v>418</v>
      </c>
      <c r="I70" s="115">
        <v>47</v>
      </c>
      <c r="J70" s="116">
        <v>11.244019138755981</v>
      </c>
    </row>
    <row r="71" spans="1:12" s="110" customFormat="1" ht="12" customHeight="1" x14ac:dyDescent="0.2">
      <c r="A71" s="120"/>
      <c r="B71" s="121" t="s">
        <v>112</v>
      </c>
      <c r="C71" s="113">
        <v>0.29126903312889246</v>
      </c>
      <c r="D71" s="235">
        <v>123</v>
      </c>
      <c r="E71" s="236">
        <v>139</v>
      </c>
      <c r="F71" s="236">
        <v>138</v>
      </c>
      <c r="G71" s="236">
        <v>119</v>
      </c>
      <c r="H71" s="140">
        <v>108</v>
      </c>
      <c r="I71" s="115">
        <v>15</v>
      </c>
      <c r="J71" s="116">
        <v>13.888888888888889</v>
      </c>
    </row>
    <row r="72" spans="1:12" s="110" customFormat="1" ht="12" customHeight="1" x14ac:dyDescent="0.2">
      <c r="A72" s="118" t="s">
        <v>113</v>
      </c>
      <c r="B72" s="119" t="s">
        <v>181</v>
      </c>
      <c r="C72" s="113">
        <v>70.086907101754718</v>
      </c>
      <c r="D72" s="235">
        <v>29597</v>
      </c>
      <c r="E72" s="236">
        <v>29833</v>
      </c>
      <c r="F72" s="236">
        <v>30231</v>
      </c>
      <c r="G72" s="236">
        <v>29854</v>
      </c>
      <c r="H72" s="140">
        <v>29920</v>
      </c>
      <c r="I72" s="115">
        <v>-323</v>
      </c>
      <c r="J72" s="116">
        <v>-1.0795454545454546</v>
      </c>
    </row>
    <row r="73" spans="1:12" s="110" customFormat="1" ht="12" customHeight="1" x14ac:dyDescent="0.2">
      <c r="A73" s="118"/>
      <c r="B73" s="119" t="s">
        <v>182</v>
      </c>
      <c r="C73" s="113">
        <v>29.913092898245282</v>
      </c>
      <c r="D73" s="115">
        <v>12632</v>
      </c>
      <c r="E73" s="114">
        <v>12661</v>
      </c>
      <c r="F73" s="114">
        <v>12629</v>
      </c>
      <c r="G73" s="114">
        <v>12302</v>
      </c>
      <c r="H73" s="140">
        <v>12229</v>
      </c>
      <c r="I73" s="115">
        <v>403</v>
      </c>
      <c r="J73" s="116">
        <v>3.2954452530869247</v>
      </c>
    </row>
    <row r="74" spans="1:12" s="110" customFormat="1" ht="12" customHeight="1" x14ac:dyDescent="0.2">
      <c r="A74" s="118" t="s">
        <v>113</v>
      </c>
      <c r="B74" s="119" t="s">
        <v>116</v>
      </c>
      <c r="C74" s="113">
        <v>93.890454427052504</v>
      </c>
      <c r="D74" s="115">
        <v>39649</v>
      </c>
      <c r="E74" s="114">
        <v>39947</v>
      </c>
      <c r="F74" s="114">
        <v>40277</v>
      </c>
      <c r="G74" s="114">
        <v>39698</v>
      </c>
      <c r="H74" s="140">
        <v>39757</v>
      </c>
      <c r="I74" s="115">
        <v>-108</v>
      </c>
      <c r="J74" s="116">
        <v>-0.27165027542319592</v>
      </c>
    </row>
    <row r="75" spans="1:12" s="110" customFormat="1" ht="12" customHeight="1" x14ac:dyDescent="0.2">
      <c r="A75" s="142"/>
      <c r="B75" s="124" t="s">
        <v>117</v>
      </c>
      <c r="C75" s="125">
        <v>6.0953373274290179</v>
      </c>
      <c r="D75" s="143">
        <v>2574</v>
      </c>
      <c r="E75" s="144">
        <v>2540</v>
      </c>
      <c r="F75" s="144">
        <v>2577</v>
      </c>
      <c r="G75" s="144">
        <v>2453</v>
      </c>
      <c r="H75" s="145">
        <v>2387</v>
      </c>
      <c r="I75" s="143">
        <v>187</v>
      </c>
      <c r="J75" s="146">
        <v>7.8341013824884795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35410</v>
      </c>
      <c r="G11" s="114">
        <v>35586</v>
      </c>
      <c r="H11" s="114">
        <v>35964</v>
      </c>
      <c r="I11" s="114">
        <v>35580</v>
      </c>
      <c r="J11" s="140">
        <v>35448</v>
      </c>
      <c r="K11" s="114">
        <v>-38</v>
      </c>
      <c r="L11" s="116">
        <v>-0.10719927781539156</v>
      </c>
    </row>
    <row r="12" spans="1:17" s="110" customFormat="1" ht="24.95" customHeight="1" x14ac:dyDescent="0.2">
      <c r="A12" s="604" t="s">
        <v>185</v>
      </c>
      <c r="B12" s="605"/>
      <c r="C12" s="605"/>
      <c r="D12" s="606"/>
      <c r="E12" s="113">
        <v>49.333521604066647</v>
      </c>
      <c r="F12" s="115">
        <v>17469</v>
      </c>
      <c r="G12" s="114">
        <v>17526</v>
      </c>
      <c r="H12" s="114">
        <v>17742</v>
      </c>
      <c r="I12" s="114">
        <v>17468</v>
      </c>
      <c r="J12" s="140">
        <v>17371</v>
      </c>
      <c r="K12" s="114">
        <v>98</v>
      </c>
      <c r="L12" s="116">
        <v>0.56415865522998099</v>
      </c>
    </row>
    <row r="13" spans="1:17" s="110" customFormat="1" ht="15" customHeight="1" x14ac:dyDescent="0.2">
      <c r="A13" s="120"/>
      <c r="B13" s="612" t="s">
        <v>107</v>
      </c>
      <c r="C13" s="612"/>
      <c r="E13" s="113">
        <v>50.666478395933353</v>
      </c>
      <c r="F13" s="115">
        <v>17941</v>
      </c>
      <c r="G13" s="114">
        <v>18060</v>
      </c>
      <c r="H13" s="114">
        <v>18222</v>
      </c>
      <c r="I13" s="114">
        <v>18112</v>
      </c>
      <c r="J13" s="140">
        <v>18077</v>
      </c>
      <c r="K13" s="114">
        <v>-136</v>
      </c>
      <c r="L13" s="116">
        <v>-0.75233722409691872</v>
      </c>
    </row>
    <row r="14" spans="1:17" s="110" customFormat="1" ht="24.95" customHeight="1" x14ac:dyDescent="0.2">
      <c r="A14" s="604" t="s">
        <v>186</v>
      </c>
      <c r="B14" s="605"/>
      <c r="C14" s="605"/>
      <c r="D14" s="606"/>
      <c r="E14" s="113">
        <v>12.027675797797233</v>
      </c>
      <c r="F14" s="115">
        <v>4259</v>
      </c>
      <c r="G14" s="114">
        <v>4396</v>
      </c>
      <c r="H14" s="114">
        <v>4532</v>
      </c>
      <c r="I14" s="114">
        <v>4179</v>
      </c>
      <c r="J14" s="140">
        <v>4276</v>
      </c>
      <c r="K14" s="114">
        <v>-17</v>
      </c>
      <c r="L14" s="116">
        <v>-0.39756782039289057</v>
      </c>
    </row>
    <row r="15" spans="1:17" s="110" customFormat="1" ht="15" customHeight="1" x14ac:dyDescent="0.2">
      <c r="A15" s="120"/>
      <c r="B15" s="119"/>
      <c r="C15" s="258" t="s">
        <v>106</v>
      </c>
      <c r="E15" s="113">
        <v>55.059873209673633</v>
      </c>
      <c r="F15" s="115">
        <v>2345</v>
      </c>
      <c r="G15" s="114">
        <v>2393</v>
      </c>
      <c r="H15" s="114">
        <v>2461</v>
      </c>
      <c r="I15" s="114">
        <v>2257</v>
      </c>
      <c r="J15" s="140">
        <v>2302</v>
      </c>
      <c r="K15" s="114">
        <v>43</v>
      </c>
      <c r="L15" s="116">
        <v>1.8679409209383144</v>
      </c>
    </row>
    <row r="16" spans="1:17" s="110" customFormat="1" ht="15" customHeight="1" x14ac:dyDescent="0.2">
      <c r="A16" s="120"/>
      <c r="B16" s="119"/>
      <c r="C16" s="258" t="s">
        <v>107</v>
      </c>
      <c r="E16" s="113">
        <v>44.940126790326367</v>
      </c>
      <c r="F16" s="115">
        <v>1914</v>
      </c>
      <c r="G16" s="114">
        <v>2003</v>
      </c>
      <c r="H16" s="114">
        <v>2071</v>
      </c>
      <c r="I16" s="114">
        <v>1922</v>
      </c>
      <c r="J16" s="140">
        <v>1974</v>
      </c>
      <c r="K16" s="114">
        <v>-60</v>
      </c>
      <c r="L16" s="116">
        <v>-3.0395136778115504</v>
      </c>
    </row>
    <row r="17" spans="1:12" s="110" customFormat="1" ht="15" customHeight="1" x14ac:dyDescent="0.2">
      <c r="A17" s="120"/>
      <c r="B17" s="121" t="s">
        <v>109</v>
      </c>
      <c r="C17" s="258"/>
      <c r="E17" s="113">
        <v>64.125953120587411</v>
      </c>
      <c r="F17" s="115">
        <v>22707</v>
      </c>
      <c r="G17" s="114">
        <v>22781</v>
      </c>
      <c r="H17" s="114">
        <v>23016</v>
      </c>
      <c r="I17" s="114">
        <v>23142</v>
      </c>
      <c r="J17" s="140">
        <v>23073</v>
      </c>
      <c r="K17" s="114">
        <v>-366</v>
      </c>
      <c r="L17" s="116">
        <v>-1.5862696658431934</v>
      </c>
    </row>
    <row r="18" spans="1:12" s="110" customFormat="1" ht="15" customHeight="1" x14ac:dyDescent="0.2">
      <c r="A18" s="120"/>
      <c r="B18" s="119"/>
      <c r="C18" s="258" t="s">
        <v>106</v>
      </c>
      <c r="E18" s="113">
        <v>48.58413705024882</v>
      </c>
      <c r="F18" s="115">
        <v>11032</v>
      </c>
      <c r="G18" s="114">
        <v>11029</v>
      </c>
      <c r="H18" s="114">
        <v>11151</v>
      </c>
      <c r="I18" s="114">
        <v>11152</v>
      </c>
      <c r="J18" s="140">
        <v>11094</v>
      </c>
      <c r="K18" s="114">
        <v>-62</v>
      </c>
      <c r="L18" s="116">
        <v>-0.55886064539390656</v>
      </c>
    </row>
    <row r="19" spans="1:12" s="110" customFormat="1" ht="15" customHeight="1" x14ac:dyDescent="0.2">
      <c r="A19" s="120"/>
      <c r="B19" s="119"/>
      <c r="C19" s="258" t="s">
        <v>107</v>
      </c>
      <c r="E19" s="113">
        <v>51.41586294975118</v>
      </c>
      <c r="F19" s="115">
        <v>11675</v>
      </c>
      <c r="G19" s="114">
        <v>11752</v>
      </c>
      <c r="H19" s="114">
        <v>11865</v>
      </c>
      <c r="I19" s="114">
        <v>11990</v>
      </c>
      <c r="J19" s="140">
        <v>11979</v>
      </c>
      <c r="K19" s="114">
        <v>-304</v>
      </c>
      <c r="L19" s="116">
        <v>-2.5377744386008847</v>
      </c>
    </row>
    <row r="20" spans="1:12" s="110" customFormat="1" ht="15" customHeight="1" x14ac:dyDescent="0.2">
      <c r="A20" s="120"/>
      <c r="B20" s="121" t="s">
        <v>110</v>
      </c>
      <c r="C20" s="258"/>
      <c r="E20" s="113">
        <v>22.699802315730018</v>
      </c>
      <c r="F20" s="115">
        <v>8038</v>
      </c>
      <c r="G20" s="114">
        <v>7980</v>
      </c>
      <c r="H20" s="114">
        <v>8005</v>
      </c>
      <c r="I20" s="114">
        <v>7866</v>
      </c>
      <c r="J20" s="140">
        <v>7733</v>
      </c>
      <c r="K20" s="114">
        <v>305</v>
      </c>
      <c r="L20" s="116">
        <v>3.9441355230828914</v>
      </c>
    </row>
    <row r="21" spans="1:12" s="110" customFormat="1" ht="15" customHeight="1" x14ac:dyDescent="0.2">
      <c r="A21" s="120"/>
      <c r="B21" s="119"/>
      <c r="C21" s="258" t="s">
        <v>106</v>
      </c>
      <c r="E21" s="113">
        <v>47.997014182632498</v>
      </c>
      <c r="F21" s="115">
        <v>3858</v>
      </c>
      <c r="G21" s="114">
        <v>3848</v>
      </c>
      <c r="H21" s="114">
        <v>3884</v>
      </c>
      <c r="I21" s="114">
        <v>3824</v>
      </c>
      <c r="J21" s="140">
        <v>3760</v>
      </c>
      <c r="K21" s="114">
        <v>98</v>
      </c>
      <c r="L21" s="116">
        <v>2.6063829787234041</v>
      </c>
    </row>
    <row r="22" spans="1:12" s="110" customFormat="1" ht="15" customHeight="1" x14ac:dyDescent="0.2">
      <c r="A22" s="120"/>
      <c r="B22" s="119"/>
      <c r="C22" s="258" t="s">
        <v>107</v>
      </c>
      <c r="E22" s="113">
        <v>52.002985817367502</v>
      </c>
      <c r="F22" s="115">
        <v>4180</v>
      </c>
      <c r="G22" s="114">
        <v>4132</v>
      </c>
      <c r="H22" s="114">
        <v>4121</v>
      </c>
      <c r="I22" s="114">
        <v>4042</v>
      </c>
      <c r="J22" s="140">
        <v>3973</v>
      </c>
      <c r="K22" s="114">
        <v>207</v>
      </c>
      <c r="L22" s="116">
        <v>5.2101686383085832</v>
      </c>
    </row>
    <row r="23" spans="1:12" s="110" customFormat="1" ht="15" customHeight="1" x14ac:dyDescent="0.2">
      <c r="A23" s="120"/>
      <c r="B23" s="121" t="s">
        <v>111</v>
      </c>
      <c r="C23" s="258"/>
      <c r="E23" s="113">
        <v>1.1465687658853432</v>
      </c>
      <c r="F23" s="115">
        <v>406</v>
      </c>
      <c r="G23" s="114">
        <v>429</v>
      </c>
      <c r="H23" s="114">
        <v>411</v>
      </c>
      <c r="I23" s="114">
        <v>393</v>
      </c>
      <c r="J23" s="140">
        <v>366</v>
      </c>
      <c r="K23" s="114">
        <v>40</v>
      </c>
      <c r="L23" s="116">
        <v>10.928961748633879</v>
      </c>
    </row>
    <row r="24" spans="1:12" s="110" customFormat="1" ht="15" customHeight="1" x14ac:dyDescent="0.2">
      <c r="A24" s="120"/>
      <c r="B24" s="119"/>
      <c r="C24" s="258" t="s">
        <v>106</v>
      </c>
      <c r="E24" s="113">
        <v>57.635467980295566</v>
      </c>
      <c r="F24" s="115">
        <v>234</v>
      </c>
      <c r="G24" s="114">
        <v>256</v>
      </c>
      <c r="H24" s="114">
        <v>246</v>
      </c>
      <c r="I24" s="114">
        <v>235</v>
      </c>
      <c r="J24" s="140">
        <v>215</v>
      </c>
      <c r="K24" s="114">
        <v>19</v>
      </c>
      <c r="L24" s="116">
        <v>8.8372093023255811</v>
      </c>
    </row>
    <row r="25" spans="1:12" s="110" customFormat="1" ht="15" customHeight="1" x14ac:dyDescent="0.2">
      <c r="A25" s="120"/>
      <c r="B25" s="119"/>
      <c r="C25" s="258" t="s">
        <v>107</v>
      </c>
      <c r="E25" s="113">
        <v>42.364532019704434</v>
      </c>
      <c r="F25" s="115">
        <v>172</v>
      </c>
      <c r="G25" s="114">
        <v>173</v>
      </c>
      <c r="H25" s="114">
        <v>165</v>
      </c>
      <c r="I25" s="114">
        <v>158</v>
      </c>
      <c r="J25" s="140">
        <v>151</v>
      </c>
      <c r="K25" s="114">
        <v>21</v>
      </c>
      <c r="L25" s="116">
        <v>13.907284768211921</v>
      </c>
    </row>
    <row r="26" spans="1:12" s="110" customFormat="1" ht="15" customHeight="1" x14ac:dyDescent="0.2">
      <c r="A26" s="120"/>
      <c r="C26" s="121" t="s">
        <v>187</v>
      </c>
      <c r="D26" s="110" t="s">
        <v>188</v>
      </c>
      <c r="E26" s="113">
        <v>0.29087828297091217</v>
      </c>
      <c r="F26" s="115">
        <v>103</v>
      </c>
      <c r="G26" s="114">
        <v>117</v>
      </c>
      <c r="H26" s="114">
        <v>119</v>
      </c>
      <c r="I26" s="114">
        <v>99</v>
      </c>
      <c r="J26" s="140">
        <v>83</v>
      </c>
      <c r="K26" s="114">
        <v>20</v>
      </c>
      <c r="L26" s="116">
        <v>24.096385542168676</v>
      </c>
    </row>
    <row r="27" spans="1:12" s="110" customFormat="1" ht="15" customHeight="1" x14ac:dyDescent="0.2">
      <c r="A27" s="120"/>
      <c r="B27" s="119"/>
      <c r="D27" s="259" t="s">
        <v>106</v>
      </c>
      <c r="E27" s="113">
        <v>45.631067961165051</v>
      </c>
      <c r="F27" s="115">
        <v>47</v>
      </c>
      <c r="G27" s="114">
        <v>65</v>
      </c>
      <c r="H27" s="114">
        <v>64</v>
      </c>
      <c r="I27" s="114">
        <v>47</v>
      </c>
      <c r="J27" s="140">
        <v>36</v>
      </c>
      <c r="K27" s="114">
        <v>11</v>
      </c>
      <c r="L27" s="116">
        <v>30.555555555555557</v>
      </c>
    </row>
    <row r="28" spans="1:12" s="110" customFormat="1" ht="15" customHeight="1" x14ac:dyDescent="0.2">
      <c r="A28" s="120"/>
      <c r="B28" s="119"/>
      <c r="D28" s="259" t="s">
        <v>107</v>
      </c>
      <c r="E28" s="113">
        <v>54.368932038834949</v>
      </c>
      <c r="F28" s="115">
        <v>56</v>
      </c>
      <c r="G28" s="114">
        <v>52</v>
      </c>
      <c r="H28" s="114">
        <v>55</v>
      </c>
      <c r="I28" s="114">
        <v>52</v>
      </c>
      <c r="J28" s="140">
        <v>47</v>
      </c>
      <c r="K28" s="114">
        <v>9</v>
      </c>
      <c r="L28" s="116">
        <v>19.148936170212767</v>
      </c>
    </row>
    <row r="29" spans="1:12" s="110" customFormat="1" ht="24.95" customHeight="1" x14ac:dyDescent="0.2">
      <c r="A29" s="604" t="s">
        <v>189</v>
      </c>
      <c r="B29" s="605"/>
      <c r="C29" s="605"/>
      <c r="D29" s="606"/>
      <c r="E29" s="113">
        <v>92.572719570742734</v>
      </c>
      <c r="F29" s="115">
        <v>32780</v>
      </c>
      <c r="G29" s="114">
        <v>32994</v>
      </c>
      <c r="H29" s="114">
        <v>33332</v>
      </c>
      <c r="I29" s="114">
        <v>33017</v>
      </c>
      <c r="J29" s="140">
        <v>33004</v>
      </c>
      <c r="K29" s="114">
        <v>-224</v>
      </c>
      <c r="L29" s="116">
        <v>-0.67870561144103747</v>
      </c>
    </row>
    <row r="30" spans="1:12" s="110" customFormat="1" ht="15" customHeight="1" x14ac:dyDescent="0.2">
      <c r="A30" s="120"/>
      <c r="B30" s="119"/>
      <c r="C30" s="258" t="s">
        <v>106</v>
      </c>
      <c r="E30" s="113">
        <v>48.129957291031118</v>
      </c>
      <c r="F30" s="115">
        <v>15777</v>
      </c>
      <c r="G30" s="114">
        <v>15862</v>
      </c>
      <c r="H30" s="114">
        <v>16059</v>
      </c>
      <c r="I30" s="114">
        <v>15823</v>
      </c>
      <c r="J30" s="140">
        <v>15789</v>
      </c>
      <c r="K30" s="114">
        <v>-12</v>
      </c>
      <c r="L30" s="116">
        <v>-7.6002280068402053E-2</v>
      </c>
    </row>
    <row r="31" spans="1:12" s="110" customFormat="1" ht="15" customHeight="1" x14ac:dyDescent="0.2">
      <c r="A31" s="120"/>
      <c r="B31" s="119"/>
      <c r="C31" s="258" t="s">
        <v>107</v>
      </c>
      <c r="E31" s="113">
        <v>51.870042708968882</v>
      </c>
      <c r="F31" s="115">
        <v>17003</v>
      </c>
      <c r="G31" s="114">
        <v>17132</v>
      </c>
      <c r="H31" s="114">
        <v>17273</v>
      </c>
      <c r="I31" s="114">
        <v>17194</v>
      </c>
      <c r="J31" s="140">
        <v>17215</v>
      </c>
      <c r="K31" s="114">
        <v>-212</v>
      </c>
      <c r="L31" s="116">
        <v>-1.2314841707812954</v>
      </c>
    </row>
    <row r="32" spans="1:12" s="110" customFormat="1" ht="15" customHeight="1" x14ac:dyDescent="0.2">
      <c r="A32" s="120"/>
      <c r="B32" s="119" t="s">
        <v>117</v>
      </c>
      <c r="C32" s="258"/>
      <c r="E32" s="113">
        <v>7.4075120022592484</v>
      </c>
      <c r="F32" s="115">
        <v>2623</v>
      </c>
      <c r="G32" s="114">
        <v>2584</v>
      </c>
      <c r="H32" s="114">
        <v>2626</v>
      </c>
      <c r="I32" s="114">
        <v>2558</v>
      </c>
      <c r="J32" s="140">
        <v>2439</v>
      </c>
      <c r="K32" s="114">
        <v>184</v>
      </c>
      <c r="L32" s="116">
        <v>7.5440754407544075</v>
      </c>
    </row>
    <row r="33" spans="1:12" s="110" customFormat="1" ht="15" customHeight="1" x14ac:dyDescent="0.2">
      <c r="A33" s="120"/>
      <c r="B33" s="119"/>
      <c r="C33" s="258" t="s">
        <v>106</v>
      </c>
      <c r="E33" s="113">
        <v>64.277544796035073</v>
      </c>
      <c r="F33" s="115">
        <v>1686</v>
      </c>
      <c r="G33" s="114">
        <v>1657</v>
      </c>
      <c r="H33" s="114">
        <v>1678</v>
      </c>
      <c r="I33" s="114">
        <v>1641</v>
      </c>
      <c r="J33" s="140">
        <v>1578</v>
      </c>
      <c r="K33" s="114">
        <v>108</v>
      </c>
      <c r="L33" s="116">
        <v>6.8441064638783269</v>
      </c>
    </row>
    <row r="34" spans="1:12" s="110" customFormat="1" ht="15" customHeight="1" x14ac:dyDescent="0.2">
      <c r="A34" s="120"/>
      <c r="B34" s="119"/>
      <c r="C34" s="258" t="s">
        <v>107</v>
      </c>
      <c r="E34" s="113">
        <v>35.722455203964927</v>
      </c>
      <c r="F34" s="115">
        <v>937</v>
      </c>
      <c r="G34" s="114">
        <v>927</v>
      </c>
      <c r="H34" s="114">
        <v>948</v>
      </c>
      <c r="I34" s="114">
        <v>917</v>
      </c>
      <c r="J34" s="140">
        <v>861</v>
      </c>
      <c r="K34" s="114">
        <v>76</v>
      </c>
      <c r="L34" s="116">
        <v>8.8269454123112663</v>
      </c>
    </row>
    <row r="35" spans="1:12" s="110" customFormat="1" ht="24.95" customHeight="1" x14ac:dyDescent="0.2">
      <c r="A35" s="604" t="s">
        <v>190</v>
      </c>
      <c r="B35" s="605"/>
      <c r="C35" s="605"/>
      <c r="D35" s="606"/>
      <c r="E35" s="113">
        <v>67.672973736232706</v>
      </c>
      <c r="F35" s="115">
        <v>23963</v>
      </c>
      <c r="G35" s="114">
        <v>24098</v>
      </c>
      <c r="H35" s="114">
        <v>24433</v>
      </c>
      <c r="I35" s="114">
        <v>24119</v>
      </c>
      <c r="J35" s="140">
        <v>24138</v>
      </c>
      <c r="K35" s="114">
        <v>-175</v>
      </c>
      <c r="L35" s="116">
        <v>-0.72499792857734691</v>
      </c>
    </row>
    <row r="36" spans="1:12" s="110" customFormat="1" ht="15" customHeight="1" x14ac:dyDescent="0.2">
      <c r="A36" s="120"/>
      <c r="B36" s="119"/>
      <c r="C36" s="258" t="s">
        <v>106</v>
      </c>
      <c r="E36" s="113">
        <v>66.773776238367489</v>
      </c>
      <c r="F36" s="115">
        <v>16001</v>
      </c>
      <c r="G36" s="114">
        <v>16057</v>
      </c>
      <c r="H36" s="114">
        <v>16255</v>
      </c>
      <c r="I36" s="114">
        <v>16005</v>
      </c>
      <c r="J36" s="140">
        <v>15959</v>
      </c>
      <c r="K36" s="114">
        <v>42</v>
      </c>
      <c r="L36" s="116">
        <v>0.2631743843599223</v>
      </c>
    </row>
    <row r="37" spans="1:12" s="110" customFormat="1" ht="15" customHeight="1" x14ac:dyDescent="0.2">
      <c r="A37" s="120"/>
      <c r="B37" s="119"/>
      <c r="C37" s="258" t="s">
        <v>107</v>
      </c>
      <c r="E37" s="113">
        <v>33.226223761632518</v>
      </c>
      <c r="F37" s="115">
        <v>7962</v>
      </c>
      <c r="G37" s="114">
        <v>8041</v>
      </c>
      <c r="H37" s="114">
        <v>8178</v>
      </c>
      <c r="I37" s="114">
        <v>8114</v>
      </c>
      <c r="J37" s="140">
        <v>8179</v>
      </c>
      <c r="K37" s="114">
        <v>-217</v>
      </c>
      <c r="L37" s="116">
        <v>-2.653136080205404</v>
      </c>
    </row>
    <row r="38" spans="1:12" s="110" customFormat="1" ht="15" customHeight="1" x14ac:dyDescent="0.2">
      <c r="A38" s="120"/>
      <c r="B38" s="119" t="s">
        <v>182</v>
      </c>
      <c r="C38" s="258"/>
      <c r="E38" s="113">
        <v>32.327026263767294</v>
      </c>
      <c r="F38" s="115">
        <v>11447</v>
      </c>
      <c r="G38" s="114">
        <v>11488</v>
      </c>
      <c r="H38" s="114">
        <v>11531</v>
      </c>
      <c r="I38" s="114">
        <v>11461</v>
      </c>
      <c r="J38" s="140">
        <v>11310</v>
      </c>
      <c r="K38" s="114">
        <v>137</v>
      </c>
      <c r="L38" s="116">
        <v>1.2113174182139699</v>
      </c>
    </row>
    <row r="39" spans="1:12" s="110" customFormat="1" ht="15" customHeight="1" x14ac:dyDescent="0.2">
      <c r="A39" s="120"/>
      <c r="B39" s="119"/>
      <c r="C39" s="258" t="s">
        <v>106</v>
      </c>
      <c r="E39" s="113">
        <v>12.824320782737836</v>
      </c>
      <c r="F39" s="115">
        <v>1468</v>
      </c>
      <c r="G39" s="114">
        <v>1469</v>
      </c>
      <c r="H39" s="114">
        <v>1487</v>
      </c>
      <c r="I39" s="114">
        <v>1463</v>
      </c>
      <c r="J39" s="140">
        <v>1412</v>
      </c>
      <c r="K39" s="114">
        <v>56</v>
      </c>
      <c r="L39" s="116">
        <v>3.9660056657223794</v>
      </c>
    </row>
    <row r="40" spans="1:12" s="110" customFormat="1" ht="15" customHeight="1" x14ac:dyDescent="0.2">
      <c r="A40" s="120"/>
      <c r="B40" s="119"/>
      <c r="C40" s="258" t="s">
        <v>107</v>
      </c>
      <c r="E40" s="113">
        <v>87.175679217262172</v>
      </c>
      <c r="F40" s="115">
        <v>9979</v>
      </c>
      <c r="G40" s="114">
        <v>10019</v>
      </c>
      <c r="H40" s="114">
        <v>10044</v>
      </c>
      <c r="I40" s="114">
        <v>9998</v>
      </c>
      <c r="J40" s="140">
        <v>9898</v>
      </c>
      <c r="K40" s="114">
        <v>81</v>
      </c>
      <c r="L40" s="116">
        <v>0.81834714083653259</v>
      </c>
    </row>
    <row r="41" spans="1:12" s="110" customFormat="1" ht="24.75" customHeight="1" x14ac:dyDescent="0.2">
      <c r="A41" s="604" t="s">
        <v>518</v>
      </c>
      <c r="B41" s="605"/>
      <c r="C41" s="605"/>
      <c r="D41" s="606"/>
      <c r="E41" s="113">
        <v>5.2019203614798082</v>
      </c>
      <c r="F41" s="115">
        <v>1842</v>
      </c>
      <c r="G41" s="114">
        <v>2050</v>
      </c>
      <c r="H41" s="114">
        <v>2086</v>
      </c>
      <c r="I41" s="114">
        <v>1846</v>
      </c>
      <c r="J41" s="140">
        <v>1898</v>
      </c>
      <c r="K41" s="114">
        <v>-56</v>
      </c>
      <c r="L41" s="116">
        <v>-2.9504741833508956</v>
      </c>
    </row>
    <row r="42" spans="1:12" s="110" customFormat="1" ht="15" customHeight="1" x14ac:dyDescent="0.2">
      <c r="A42" s="120"/>
      <c r="B42" s="119"/>
      <c r="C42" s="258" t="s">
        <v>106</v>
      </c>
      <c r="E42" s="113">
        <v>57.437567861020632</v>
      </c>
      <c r="F42" s="115">
        <v>1058</v>
      </c>
      <c r="G42" s="114">
        <v>1205</v>
      </c>
      <c r="H42" s="114">
        <v>1222</v>
      </c>
      <c r="I42" s="114">
        <v>1049</v>
      </c>
      <c r="J42" s="140">
        <v>1079</v>
      </c>
      <c r="K42" s="114">
        <v>-21</v>
      </c>
      <c r="L42" s="116">
        <v>-1.9462465245597775</v>
      </c>
    </row>
    <row r="43" spans="1:12" s="110" customFormat="1" ht="15" customHeight="1" x14ac:dyDescent="0.2">
      <c r="A43" s="123"/>
      <c r="B43" s="124"/>
      <c r="C43" s="260" t="s">
        <v>107</v>
      </c>
      <c r="D43" s="261"/>
      <c r="E43" s="125">
        <v>42.562432138979368</v>
      </c>
      <c r="F43" s="143">
        <v>784</v>
      </c>
      <c r="G43" s="144">
        <v>845</v>
      </c>
      <c r="H43" s="144">
        <v>864</v>
      </c>
      <c r="I43" s="144">
        <v>797</v>
      </c>
      <c r="J43" s="145">
        <v>819</v>
      </c>
      <c r="K43" s="144">
        <v>-35</v>
      </c>
      <c r="L43" s="146">
        <v>-4.2735042735042734</v>
      </c>
    </row>
    <row r="44" spans="1:12" s="110" customFormat="1" ht="45.75" customHeight="1" x14ac:dyDescent="0.2">
      <c r="A44" s="604" t="s">
        <v>191</v>
      </c>
      <c r="B44" s="605"/>
      <c r="C44" s="605"/>
      <c r="D44" s="606"/>
      <c r="E44" s="113">
        <v>1.9231855408076814</v>
      </c>
      <c r="F44" s="115">
        <v>681</v>
      </c>
      <c r="G44" s="114">
        <v>676</v>
      </c>
      <c r="H44" s="114">
        <v>686</v>
      </c>
      <c r="I44" s="114">
        <v>674</v>
      </c>
      <c r="J44" s="140">
        <v>674</v>
      </c>
      <c r="K44" s="114">
        <v>7</v>
      </c>
      <c r="L44" s="116">
        <v>1.0385756676557865</v>
      </c>
    </row>
    <row r="45" spans="1:12" s="110" customFormat="1" ht="15" customHeight="1" x14ac:dyDescent="0.2">
      <c r="A45" s="120"/>
      <c r="B45" s="119"/>
      <c r="C45" s="258" t="s">
        <v>106</v>
      </c>
      <c r="E45" s="113">
        <v>60.205580029368576</v>
      </c>
      <c r="F45" s="115">
        <v>410</v>
      </c>
      <c r="G45" s="114">
        <v>408</v>
      </c>
      <c r="H45" s="114">
        <v>413</v>
      </c>
      <c r="I45" s="114">
        <v>406</v>
      </c>
      <c r="J45" s="140">
        <v>406</v>
      </c>
      <c r="K45" s="114">
        <v>4</v>
      </c>
      <c r="L45" s="116">
        <v>0.98522167487684731</v>
      </c>
    </row>
    <row r="46" spans="1:12" s="110" customFormat="1" ht="15" customHeight="1" x14ac:dyDescent="0.2">
      <c r="A46" s="123"/>
      <c r="B46" s="124"/>
      <c r="C46" s="260" t="s">
        <v>107</v>
      </c>
      <c r="D46" s="261"/>
      <c r="E46" s="125">
        <v>39.794419970631424</v>
      </c>
      <c r="F46" s="143">
        <v>271</v>
      </c>
      <c r="G46" s="144">
        <v>268</v>
      </c>
      <c r="H46" s="144">
        <v>273</v>
      </c>
      <c r="I46" s="144">
        <v>268</v>
      </c>
      <c r="J46" s="145">
        <v>268</v>
      </c>
      <c r="K46" s="144">
        <v>3</v>
      </c>
      <c r="L46" s="146">
        <v>1.1194029850746268</v>
      </c>
    </row>
    <row r="47" spans="1:12" s="110" customFormat="1" ht="39" customHeight="1" x14ac:dyDescent="0.2">
      <c r="A47" s="604" t="s">
        <v>519</v>
      </c>
      <c r="B47" s="607"/>
      <c r="C47" s="607"/>
      <c r="D47" s="608"/>
      <c r="E47" s="113">
        <v>7.6249646992375034E-2</v>
      </c>
      <c r="F47" s="115">
        <v>27</v>
      </c>
      <c r="G47" s="114">
        <v>28</v>
      </c>
      <c r="H47" s="114">
        <v>32</v>
      </c>
      <c r="I47" s="114">
        <v>25</v>
      </c>
      <c r="J47" s="140">
        <v>29</v>
      </c>
      <c r="K47" s="114">
        <v>-2</v>
      </c>
      <c r="L47" s="116">
        <v>-6.8965517241379306</v>
      </c>
    </row>
    <row r="48" spans="1:12" s="110" customFormat="1" ht="15" customHeight="1" x14ac:dyDescent="0.2">
      <c r="A48" s="120"/>
      <c r="B48" s="119"/>
      <c r="C48" s="258" t="s">
        <v>106</v>
      </c>
      <c r="E48" s="113">
        <v>44.444444444444443</v>
      </c>
      <c r="F48" s="115">
        <v>12</v>
      </c>
      <c r="G48" s="114">
        <v>10</v>
      </c>
      <c r="H48" s="114">
        <v>11</v>
      </c>
      <c r="I48" s="114">
        <v>12</v>
      </c>
      <c r="J48" s="140">
        <v>12</v>
      </c>
      <c r="K48" s="114">
        <v>0</v>
      </c>
      <c r="L48" s="116">
        <v>0</v>
      </c>
    </row>
    <row r="49" spans="1:12" s="110" customFormat="1" ht="15" customHeight="1" x14ac:dyDescent="0.2">
      <c r="A49" s="123"/>
      <c r="B49" s="124"/>
      <c r="C49" s="260" t="s">
        <v>107</v>
      </c>
      <c r="D49" s="261"/>
      <c r="E49" s="125">
        <v>55.555555555555557</v>
      </c>
      <c r="F49" s="143">
        <v>15</v>
      </c>
      <c r="G49" s="144">
        <v>18</v>
      </c>
      <c r="H49" s="144">
        <v>21</v>
      </c>
      <c r="I49" s="144">
        <v>13</v>
      </c>
      <c r="J49" s="145">
        <v>17</v>
      </c>
      <c r="K49" s="144">
        <v>-2</v>
      </c>
      <c r="L49" s="146">
        <v>-11.764705882352942</v>
      </c>
    </row>
    <row r="50" spans="1:12" s="110" customFormat="1" ht="24.95" customHeight="1" x14ac:dyDescent="0.2">
      <c r="A50" s="609" t="s">
        <v>192</v>
      </c>
      <c r="B50" s="610"/>
      <c r="C50" s="610"/>
      <c r="D50" s="611"/>
      <c r="E50" s="262">
        <v>11.993787065800621</v>
      </c>
      <c r="F50" s="263">
        <v>4247</v>
      </c>
      <c r="G50" s="264">
        <v>4436</v>
      </c>
      <c r="H50" s="264">
        <v>4604</v>
      </c>
      <c r="I50" s="264">
        <v>4204</v>
      </c>
      <c r="J50" s="265">
        <v>4258</v>
      </c>
      <c r="K50" s="263">
        <v>-11</v>
      </c>
      <c r="L50" s="266">
        <v>-0.25833724753405357</v>
      </c>
    </row>
    <row r="51" spans="1:12" s="110" customFormat="1" ht="15" customHeight="1" x14ac:dyDescent="0.2">
      <c r="A51" s="120"/>
      <c r="B51" s="119"/>
      <c r="C51" s="258" t="s">
        <v>106</v>
      </c>
      <c r="E51" s="113">
        <v>55.733458912173298</v>
      </c>
      <c r="F51" s="115">
        <v>2367</v>
      </c>
      <c r="G51" s="114">
        <v>2428</v>
      </c>
      <c r="H51" s="114">
        <v>2567</v>
      </c>
      <c r="I51" s="114">
        <v>2316</v>
      </c>
      <c r="J51" s="140">
        <v>2314</v>
      </c>
      <c r="K51" s="114">
        <v>53</v>
      </c>
      <c r="L51" s="116">
        <v>2.2904062229904927</v>
      </c>
    </row>
    <row r="52" spans="1:12" s="110" customFormat="1" ht="15" customHeight="1" x14ac:dyDescent="0.2">
      <c r="A52" s="120"/>
      <c r="B52" s="119"/>
      <c r="C52" s="258" t="s">
        <v>107</v>
      </c>
      <c r="E52" s="113">
        <v>44.266541087826702</v>
      </c>
      <c r="F52" s="115">
        <v>1880</v>
      </c>
      <c r="G52" s="114">
        <v>2008</v>
      </c>
      <c r="H52" s="114">
        <v>2037</v>
      </c>
      <c r="I52" s="114">
        <v>1888</v>
      </c>
      <c r="J52" s="140">
        <v>1944</v>
      </c>
      <c r="K52" s="114">
        <v>-64</v>
      </c>
      <c r="L52" s="116">
        <v>-3.2921810699588478</v>
      </c>
    </row>
    <row r="53" spans="1:12" s="110" customFormat="1" ht="15" customHeight="1" x14ac:dyDescent="0.2">
      <c r="A53" s="120"/>
      <c r="B53" s="119"/>
      <c r="C53" s="258" t="s">
        <v>187</v>
      </c>
      <c r="D53" s="110" t="s">
        <v>193</v>
      </c>
      <c r="E53" s="113">
        <v>31.598775606310337</v>
      </c>
      <c r="F53" s="115">
        <v>1342</v>
      </c>
      <c r="G53" s="114">
        <v>1565</v>
      </c>
      <c r="H53" s="114">
        <v>1672</v>
      </c>
      <c r="I53" s="114">
        <v>1255</v>
      </c>
      <c r="J53" s="140">
        <v>1368</v>
      </c>
      <c r="K53" s="114">
        <v>-26</v>
      </c>
      <c r="L53" s="116">
        <v>-1.9005847953216375</v>
      </c>
    </row>
    <row r="54" spans="1:12" s="110" customFormat="1" ht="15" customHeight="1" x14ac:dyDescent="0.2">
      <c r="A54" s="120"/>
      <c r="B54" s="119"/>
      <c r="D54" s="267" t="s">
        <v>194</v>
      </c>
      <c r="E54" s="113">
        <v>61.028315946348734</v>
      </c>
      <c r="F54" s="115">
        <v>819</v>
      </c>
      <c r="G54" s="114">
        <v>940</v>
      </c>
      <c r="H54" s="114">
        <v>1034</v>
      </c>
      <c r="I54" s="114">
        <v>758</v>
      </c>
      <c r="J54" s="140">
        <v>819</v>
      </c>
      <c r="K54" s="114">
        <v>0</v>
      </c>
      <c r="L54" s="116">
        <v>0</v>
      </c>
    </row>
    <row r="55" spans="1:12" s="110" customFormat="1" ht="15" customHeight="1" x14ac:dyDescent="0.2">
      <c r="A55" s="120"/>
      <c r="B55" s="119"/>
      <c r="D55" s="267" t="s">
        <v>195</v>
      </c>
      <c r="E55" s="113">
        <v>38.971684053651266</v>
      </c>
      <c r="F55" s="115">
        <v>523</v>
      </c>
      <c r="G55" s="114">
        <v>625</v>
      </c>
      <c r="H55" s="114">
        <v>638</v>
      </c>
      <c r="I55" s="114">
        <v>497</v>
      </c>
      <c r="J55" s="140">
        <v>549</v>
      </c>
      <c r="K55" s="114">
        <v>-26</v>
      </c>
      <c r="L55" s="116">
        <v>-4.7358834244080148</v>
      </c>
    </row>
    <row r="56" spans="1:12" s="110" customFormat="1" ht="15" customHeight="1" x14ac:dyDescent="0.2">
      <c r="A56" s="120"/>
      <c r="B56" s="119" t="s">
        <v>196</v>
      </c>
      <c r="C56" s="258"/>
      <c r="E56" s="113">
        <v>74.18243434058175</v>
      </c>
      <c r="F56" s="115">
        <v>26268</v>
      </c>
      <c r="G56" s="114">
        <v>26249</v>
      </c>
      <c r="H56" s="114">
        <v>26417</v>
      </c>
      <c r="I56" s="114">
        <v>26440</v>
      </c>
      <c r="J56" s="140">
        <v>26279</v>
      </c>
      <c r="K56" s="114">
        <v>-11</v>
      </c>
      <c r="L56" s="116">
        <v>-4.1858518208455424E-2</v>
      </c>
    </row>
    <row r="57" spans="1:12" s="110" customFormat="1" ht="15" customHeight="1" x14ac:dyDescent="0.2">
      <c r="A57" s="120"/>
      <c r="B57" s="119"/>
      <c r="C57" s="258" t="s">
        <v>106</v>
      </c>
      <c r="E57" s="113">
        <v>48.458200091365917</v>
      </c>
      <c r="F57" s="115">
        <v>12729</v>
      </c>
      <c r="G57" s="114">
        <v>12705</v>
      </c>
      <c r="H57" s="114">
        <v>12764</v>
      </c>
      <c r="I57" s="114">
        <v>12743</v>
      </c>
      <c r="J57" s="140">
        <v>12642</v>
      </c>
      <c r="K57" s="114">
        <v>87</v>
      </c>
      <c r="L57" s="116">
        <v>0.68818224964404362</v>
      </c>
    </row>
    <row r="58" spans="1:12" s="110" customFormat="1" ht="15" customHeight="1" x14ac:dyDescent="0.2">
      <c r="A58" s="120"/>
      <c r="B58" s="119"/>
      <c r="C58" s="258" t="s">
        <v>107</v>
      </c>
      <c r="E58" s="113">
        <v>51.541799908634083</v>
      </c>
      <c r="F58" s="115">
        <v>13539</v>
      </c>
      <c r="G58" s="114">
        <v>13544</v>
      </c>
      <c r="H58" s="114">
        <v>13653</v>
      </c>
      <c r="I58" s="114">
        <v>13697</v>
      </c>
      <c r="J58" s="140">
        <v>13637</v>
      </c>
      <c r="K58" s="114">
        <v>-98</v>
      </c>
      <c r="L58" s="116">
        <v>-0.71863313045391219</v>
      </c>
    </row>
    <row r="59" spans="1:12" s="110" customFormat="1" ht="15" customHeight="1" x14ac:dyDescent="0.2">
      <c r="A59" s="120"/>
      <c r="B59" s="119"/>
      <c r="C59" s="258" t="s">
        <v>105</v>
      </c>
      <c r="D59" s="110" t="s">
        <v>197</v>
      </c>
      <c r="E59" s="113">
        <v>91.761839500532972</v>
      </c>
      <c r="F59" s="115">
        <v>24104</v>
      </c>
      <c r="G59" s="114">
        <v>24084</v>
      </c>
      <c r="H59" s="114">
        <v>24270</v>
      </c>
      <c r="I59" s="114">
        <v>24328</v>
      </c>
      <c r="J59" s="140">
        <v>24203</v>
      </c>
      <c r="K59" s="114">
        <v>-99</v>
      </c>
      <c r="L59" s="116">
        <v>-0.40904020162789739</v>
      </c>
    </row>
    <row r="60" spans="1:12" s="110" customFormat="1" ht="15" customHeight="1" x14ac:dyDescent="0.2">
      <c r="A60" s="120"/>
      <c r="B60" s="119"/>
      <c r="C60" s="258"/>
      <c r="D60" s="267" t="s">
        <v>198</v>
      </c>
      <c r="E60" s="113">
        <v>46.220544307998672</v>
      </c>
      <c r="F60" s="115">
        <v>11141</v>
      </c>
      <c r="G60" s="114">
        <v>11110</v>
      </c>
      <c r="H60" s="114">
        <v>11174</v>
      </c>
      <c r="I60" s="114">
        <v>11186</v>
      </c>
      <c r="J60" s="140">
        <v>11108</v>
      </c>
      <c r="K60" s="114">
        <v>33</v>
      </c>
      <c r="L60" s="116">
        <v>0.29708318329132155</v>
      </c>
    </row>
    <row r="61" spans="1:12" s="110" customFormat="1" ht="15" customHeight="1" x14ac:dyDescent="0.2">
      <c r="A61" s="120"/>
      <c r="B61" s="119"/>
      <c r="C61" s="258"/>
      <c r="D61" s="267" t="s">
        <v>199</v>
      </c>
      <c r="E61" s="113">
        <v>53.779455692001328</v>
      </c>
      <c r="F61" s="115">
        <v>12963</v>
      </c>
      <c r="G61" s="114">
        <v>12974</v>
      </c>
      <c r="H61" s="114">
        <v>13096</v>
      </c>
      <c r="I61" s="114">
        <v>13142</v>
      </c>
      <c r="J61" s="140">
        <v>13095</v>
      </c>
      <c r="K61" s="114">
        <v>-132</v>
      </c>
      <c r="L61" s="116">
        <v>-1.0080183276059564</v>
      </c>
    </row>
    <row r="62" spans="1:12" s="110" customFormat="1" ht="15" customHeight="1" x14ac:dyDescent="0.2">
      <c r="A62" s="120"/>
      <c r="B62" s="119"/>
      <c r="C62" s="258"/>
      <c r="D62" s="258" t="s">
        <v>200</v>
      </c>
      <c r="E62" s="113">
        <v>8.2381604994670319</v>
      </c>
      <c r="F62" s="115">
        <v>2164</v>
      </c>
      <c r="G62" s="114">
        <v>2165</v>
      </c>
      <c r="H62" s="114">
        <v>2147</v>
      </c>
      <c r="I62" s="114">
        <v>2112</v>
      </c>
      <c r="J62" s="140">
        <v>2076</v>
      </c>
      <c r="K62" s="114">
        <v>88</v>
      </c>
      <c r="L62" s="116">
        <v>4.2389210019267827</v>
      </c>
    </row>
    <row r="63" spans="1:12" s="110" customFormat="1" ht="15" customHeight="1" x14ac:dyDescent="0.2">
      <c r="A63" s="120"/>
      <c r="B63" s="119"/>
      <c r="C63" s="258"/>
      <c r="D63" s="267" t="s">
        <v>198</v>
      </c>
      <c r="E63" s="113">
        <v>73.3826247689464</v>
      </c>
      <c r="F63" s="115">
        <v>1588</v>
      </c>
      <c r="G63" s="114">
        <v>1595</v>
      </c>
      <c r="H63" s="114">
        <v>1590</v>
      </c>
      <c r="I63" s="114">
        <v>1557</v>
      </c>
      <c r="J63" s="140">
        <v>1534</v>
      </c>
      <c r="K63" s="114">
        <v>54</v>
      </c>
      <c r="L63" s="116">
        <v>3.5202086049543677</v>
      </c>
    </row>
    <row r="64" spans="1:12" s="110" customFormat="1" ht="15" customHeight="1" x14ac:dyDescent="0.2">
      <c r="A64" s="120"/>
      <c r="B64" s="119"/>
      <c r="C64" s="258"/>
      <c r="D64" s="267" t="s">
        <v>199</v>
      </c>
      <c r="E64" s="113">
        <v>26.617375231053604</v>
      </c>
      <c r="F64" s="115">
        <v>576</v>
      </c>
      <c r="G64" s="114">
        <v>570</v>
      </c>
      <c r="H64" s="114">
        <v>557</v>
      </c>
      <c r="I64" s="114">
        <v>555</v>
      </c>
      <c r="J64" s="140">
        <v>542</v>
      </c>
      <c r="K64" s="114">
        <v>34</v>
      </c>
      <c r="L64" s="116">
        <v>6.2730627306273066</v>
      </c>
    </row>
    <row r="65" spans="1:12" s="110" customFormat="1" ht="15" customHeight="1" x14ac:dyDescent="0.2">
      <c r="A65" s="120"/>
      <c r="B65" s="119" t="s">
        <v>201</v>
      </c>
      <c r="C65" s="258"/>
      <c r="E65" s="113">
        <v>8.3281558881671849</v>
      </c>
      <c r="F65" s="115">
        <v>2949</v>
      </c>
      <c r="G65" s="114">
        <v>2915</v>
      </c>
      <c r="H65" s="114">
        <v>2879</v>
      </c>
      <c r="I65" s="114">
        <v>2885</v>
      </c>
      <c r="J65" s="140">
        <v>2840</v>
      </c>
      <c r="K65" s="114">
        <v>109</v>
      </c>
      <c r="L65" s="116">
        <v>3.8380281690140845</v>
      </c>
    </row>
    <row r="66" spans="1:12" s="110" customFormat="1" ht="15" customHeight="1" x14ac:dyDescent="0.2">
      <c r="A66" s="120"/>
      <c r="B66" s="119"/>
      <c r="C66" s="258" t="s">
        <v>106</v>
      </c>
      <c r="E66" s="113">
        <v>44.693116310613767</v>
      </c>
      <c r="F66" s="115">
        <v>1318</v>
      </c>
      <c r="G66" s="114">
        <v>1304</v>
      </c>
      <c r="H66" s="114">
        <v>1287</v>
      </c>
      <c r="I66" s="114">
        <v>1280</v>
      </c>
      <c r="J66" s="140">
        <v>1278</v>
      </c>
      <c r="K66" s="114">
        <v>40</v>
      </c>
      <c r="L66" s="116">
        <v>3.1298904538341157</v>
      </c>
    </row>
    <row r="67" spans="1:12" s="110" customFormat="1" ht="15" customHeight="1" x14ac:dyDescent="0.2">
      <c r="A67" s="120"/>
      <c r="B67" s="119"/>
      <c r="C67" s="258" t="s">
        <v>107</v>
      </c>
      <c r="E67" s="113">
        <v>55.306883689386233</v>
      </c>
      <c r="F67" s="115">
        <v>1631</v>
      </c>
      <c r="G67" s="114">
        <v>1611</v>
      </c>
      <c r="H67" s="114">
        <v>1592</v>
      </c>
      <c r="I67" s="114">
        <v>1605</v>
      </c>
      <c r="J67" s="140">
        <v>1562</v>
      </c>
      <c r="K67" s="114">
        <v>69</v>
      </c>
      <c r="L67" s="116">
        <v>4.4174135723431496</v>
      </c>
    </row>
    <row r="68" spans="1:12" s="110" customFormat="1" ht="15" customHeight="1" x14ac:dyDescent="0.2">
      <c r="A68" s="120"/>
      <c r="B68" s="119"/>
      <c r="C68" s="258" t="s">
        <v>105</v>
      </c>
      <c r="D68" s="110" t="s">
        <v>202</v>
      </c>
      <c r="E68" s="113">
        <v>18.853848762292301</v>
      </c>
      <c r="F68" s="115">
        <v>556</v>
      </c>
      <c r="G68" s="114">
        <v>530</v>
      </c>
      <c r="H68" s="114">
        <v>502</v>
      </c>
      <c r="I68" s="114">
        <v>494</v>
      </c>
      <c r="J68" s="140">
        <v>472</v>
      </c>
      <c r="K68" s="114">
        <v>84</v>
      </c>
      <c r="L68" s="116">
        <v>17.796610169491526</v>
      </c>
    </row>
    <row r="69" spans="1:12" s="110" customFormat="1" ht="15" customHeight="1" x14ac:dyDescent="0.2">
      <c r="A69" s="120"/>
      <c r="B69" s="119"/>
      <c r="C69" s="258"/>
      <c r="D69" s="267" t="s">
        <v>198</v>
      </c>
      <c r="E69" s="113">
        <v>43.525179856115109</v>
      </c>
      <c r="F69" s="115">
        <v>242</v>
      </c>
      <c r="G69" s="114">
        <v>224</v>
      </c>
      <c r="H69" s="114">
        <v>217</v>
      </c>
      <c r="I69" s="114">
        <v>216</v>
      </c>
      <c r="J69" s="140">
        <v>212</v>
      </c>
      <c r="K69" s="114">
        <v>30</v>
      </c>
      <c r="L69" s="116">
        <v>14.150943396226415</v>
      </c>
    </row>
    <row r="70" spans="1:12" s="110" customFormat="1" ht="15" customHeight="1" x14ac:dyDescent="0.2">
      <c r="A70" s="120"/>
      <c r="B70" s="119"/>
      <c r="C70" s="258"/>
      <c r="D70" s="267" t="s">
        <v>199</v>
      </c>
      <c r="E70" s="113">
        <v>56.474820143884891</v>
      </c>
      <c r="F70" s="115">
        <v>314</v>
      </c>
      <c r="G70" s="114">
        <v>306</v>
      </c>
      <c r="H70" s="114">
        <v>285</v>
      </c>
      <c r="I70" s="114">
        <v>278</v>
      </c>
      <c r="J70" s="140">
        <v>260</v>
      </c>
      <c r="K70" s="114">
        <v>54</v>
      </c>
      <c r="L70" s="116">
        <v>20.76923076923077</v>
      </c>
    </row>
    <row r="71" spans="1:12" s="110" customFormat="1" ht="15" customHeight="1" x14ac:dyDescent="0.2">
      <c r="A71" s="120"/>
      <c r="B71" s="119"/>
      <c r="C71" s="258"/>
      <c r="D71" s="110" t="s">
        <v>203</v>
      </c>
      <c r="E71" s="113">
        <v>70.362834859274329</v>
      </c>
      <c r="F71" s="115">
        <v>2075</v>
      </c>
      <c r="G71" s="114">
        <v>2066</v>
      </c>
      <c r="H71" s="114">
        <v>2059</v>
      </c>
      <c r="I71" s="114">
        <v>2078</v>
      </c>
      <c r="J71" s="140">
        <v>2056</v>
      </c>
      <c r="K71" s="114">
        <v>19</v>
      </c>
      <c r="L71" s="116">
        <v>0.92412451361867709</v>
      </c>
    </row>
    <row r="72" spans="1:12" s="110" customFormat="1" ht="15" customHeight="1" x14ac:dyDescent="0.2">
      <c r="A72" s="120"/>
      <c r="B72" s="119"/>
      <c r="C72" s="258"/>
      <c r="D72" s="267" t="s">
        <v>198</v>
      </c>
      <c r="E72" s="113">
        <v>43.807228915662648</v>
      </c>
      <c r="F72" s="115">
        <v>909</v>
      </c>
      <c r="G72" s="114">
        <v>909</v>
      </c>
      <c r="H72" s="114">
        <v>898</v>
      </c>
      <c r="I72" s="114">
        <v>896</v>
      </c>
      <c r="J72" s="140">
        <v>899</v>
      </c>
      <c r="K72" s="114">
        <v>10</v>
      </c>
      <c r="L72" s="116">
        <v>1.1123470522803114</v>
      </c>
    </row>
    <row r="73" spans="1:12" s="110" customFormat="1" ht="15" customHeight="1" x14ac:dyDescent="0.2">
      <c r="A73" s="120"/>
      <c r="B73" s="119"/>
      <c r="C73" s="258"/>
      <c r="D73" s="267" t="s">
        <v>199</v>
      </c>
      <c r="E73" s="113">
        <v>56.192771084337352</v>
      </c>
      <c r="F73" s="115">
        <v>1166</v>
      </c>
      <c r="G73" s="114">
        <v>1157</v>
      </c>
      <c r="H73" s="114">
        <v>1161</v>
      </c>
      <c r="I73" s="114">
        <v>1182</v>
      </c>
      <c r="J73" s="140">
        <v>1157</v>
      </c>
      <c r="K73" s="114">
        <v>9</v>
      </c>
      <c r="L73" s="116">
        <v>0.77787381158167679</v>
      </c>
    </row>
    <row r="74" spans="1:12" s="110" customFormat="1" ht="15" customHeight="1" x14ac:dyDescent="0.2">
      <c r="A74" s="120"/>
      <c r="B74" s="119"/>
      <c r="C74" s="258"/>
      <c r="D74" s="110" t="s">
        <v>204</v>
      </c>
      <c r="E74" s="113">
        <v>10.783316378433367</v>
      </c>
      <c r="F74" s="115">
        <v>318</v>
      </c>
      <c r="G74" s="114">
        <v>319</v>
      </c>
      <c r="H74" s="114">
        <v>318</v>
      </c>
      <c r="I74" s="114">
        <v>313</v>
      </c>
      <c r="J74" s="140">
        <v>312</v>
      </c>
      <c r="K74" s="114">
        <v>6</v>
      </c>
      <c r="L74" s="116">
        <v>1.9230769230769231</v>
      </c>
    </row>
    <row r="75" spans="1:12" s="110" customFormat="1" ht="15" customHeight="1" x14ac:dyDescent="0.2">
      <c r="A75" s="120"/>
      <c r="B75" s="119"/>
      <c r="C75" s="258"/>
      <c r="D75" s="267" t="s">
        <v>198</v>
      </c>
      <c r="E75" s="113">
        <v>52.515723270440255</v>
      </c>
      <c r="F75" s="115">
        <v>167</v>
      </c>
      <c r="G75" s="114">
        <v>171</v>
      </c>
      <c r="H75" s="114">
        <v>172</v>
      </c>
      <c r="I75" s="114">
        <v>168</v>
      </c>
      <c r="J75" s="140">
        <v>167</v>
      </c>
      <c r="K75" s="114">
        <v>0</v>
      </c>
      <c r="L75" s="116">
        <v>0</v>
      </c>
    </row>
    <row r="76" spans="1:12" s="110" customFormat="1" ht="15" customHeight="1" x14ac:dyDescent="0.2">
      <c r="A76" s="120"/>
      <c r="B76" s="119"/>
      <c r="C76" s="258"/>
      <c r="D76" s="267" t="s">
        <v>199</v>
      </c>
      <c r="E76" s="113">
        <v>47.484276729559745</v>
      </c>
      <c r="F76" s="115">
        <v>151</v>
      </c>
      <c r="G76" s="114">
        <v>148</v>
      </c>
      <c r="H76" s="114">
        <v>146</v>
      </c>
      <c r="I76" s="114">
        <v>145</v>
      </c>
      <c r="J76" s="140">
        <v>145</v>
      </c>
      <c r="K76" s="114">
        <v>6</v>
      </c>
      <c r="L76" s="116">
        <v>4.1379310344827589</v>
      </c>
    </row>
    <row r="77" spans="1:12" s="110" customFormat="1" ht="15" customHeight="1" x14ac:dyDescent="0.2">
      <c r="A77" s="534"/>
      <c r="B77" s="119" t="s">
        <v>205</v>
      </c>
      <c r="C77" s="268"/>
      <c r="D77" s="182"/>
      <c r="E77" s="113">
        <v>5.4956227054504376</v>
      </c>
      <c r="F77" s="115">
        <v>1946</v>
      </c>
      <c r="G77" s="114">
        <v>1986</v>
      </c>
      <c r="H77" s="114">
        <v>2064</v>
      </c>
      <c r="I77" s="114">
        <v>2051</v>
      </c>
      <c r="J77" s="140">
        <v>2071</v>
      </c>
      <c r="K77" s="114">
        <v>-125</v>
      </c>
      <c r="L77" s="116">
        <v>-6.0357315306615158</v>
      </c>
    </row>
    <row r="78" spans="1:12" s="110" customFormat="1" ht="15" customHeight="1" x14ac:dyDescent="0.2">
      <c r="A78" s="120"/>
      <c r="B78" s="119"/>
      <c r="C78" s="268" t="s">
        <v>106</v>
      </c>
      <c r="D78" s="182"/>
      <c r="E78" s="113">
        <v>54.213771839671118</v>
      </c>
      <c r="F78" s="115">
        <v>1055</v>
      </c>
      <c r="G78" s="114">
        <v>1089</v>
      </c>
      <c r="H78" s="114">
        <v>1124</v>
      </c>
      <c r="I78" s="114">
        <v>1129</v>
      </c>
      <c r="J78" s="140">
        <v>1137</v>
      </c>
      <c r="K78" s="114">
        <v>-82</v>
      </c>
      <c r="L78" s="116">
        <v>-7.2119613016710646</v>
      </c>
    </row>
    <row r="79" spans="1:12" s="110" customFormat="1" ht="15" customHeight="1" x14ac:dyDescent="0.2">
      <c r="A79" s="123"/>
      <c r="B79" s="124"/>
      <c r="C79" s="260" t="s">
        <v>107</v>
      </c>
      <c r="D79" s="261"/>
      <c r="E79" s="125">
        <v>45.786228160328882</v>
      </c>
      <c r="F79" s="143">
        <v>891</v>
      </c>
      <c r="G79" s="144">
        <v>897</v>
      </c>
      <c r="H79" s="144">
        <v>940</v>
      </c>
      <c r="I79" s="144">
        <v>922</v>
      </c>
      <c r="J79" s="145">
        <v>934</v>
      </c>
      <c r="K79" s="144">
        <v>-43</v>
      </c>
      <c r="L79" s="146">
        <v>-4.6038543897216275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35410</v>
      </c>
      <c r="E11" s="114">
        <v>35586</v>
      </c>
      <c r="F11" s="114">
        <v>35964</v>
      </c>
      <c r="G11" s="114">
        <v>35580</v>
      </c>
      <c r="H11" s="140">
        <v>35448</v>
      </c>
      <c r="I11" s="115">
        <v>-38</v>
      </c>
      <c r="J11" s="116">
        <v>-0.10719927781539156</v>
      </c>
    </row>
    <row r="12" spans="1:15" s="110" customFormat="1" ht="24.95" customHeight="1" x14ac:dyDescent="0.2">
      <c r="A12" s="193" t="s">
        <v>132</v>
      </c>
      <c r="B12" s="194" t="s">
        <v>133</v>
      </c>
      <c r="C12" s="113">
        <v>0.90934764190906525</v>
      </c>
      <c r="D12" s="115">
        <v>322</v>
      </c>
      <c r="E12" s="114">
        <v>306</v>
      </c>
      <c r="F12" s="114">
        <v>318</v>
      </c>
      <c r="G12" s="114">
        <v>318</v>
      </c>
      <c r="H12" s="140">
        <v>316</v>
      </c>
      <c r="I12" s="115">
        <v>6</v>
      </c>
      <c r="J12" s="116">
        <v>1.8987341772151898</v>
      </c>
    </row>
    <row r="13" spans="1:15" s="110" customFormat="1" ht="24.95" customHeight="1" x14ac:dyDescent="0.2">
      <c r="A13" s="193" t="s">
        <v>134</v>
      </c>
      <c r="B13" s="199" t="s">
        <v>214</v>
      </c>
      <c r="C13" s="113">
        <v>1.12680033888732</v>
      </c>
      <c r="D13" s="115">
        <v>399</v>
      </c>
      <c r="E13" s="114">
        <v>386</v>
      </c>
      <c r="F13" s="114">
        <v>387</v>
      </c>
      <c r="G13" s="114">
        <v>336</v>
      </c>
      <c r="H13" s="140">
        <v>330</v>
      </c>
      <c r="I13" s="115">
        <v>69</v>
      </c>
      <c r="J13" s="116">
        <v>20.90909090909091</v>
      </c>
    </row>
    <row r="14" spans="1:15" s="287" customFormat="1" ht="24" customHeight="1" x14ac:dyDescent="0.2">
      <c r="A14" s="193" t="s">
        <v>215</v>
      </c>
      <c r="B14" s="199" t="s">
        <v>137</v>
      </c>
      <c r="C14" s="113">
        <v>16.777746399322226</v>
      </c>
      <c r="D14" s="115">
        <v>5941</v>
      </c>
      <c r="E14" s="114">
        <v>6018</v>
      </c>
      <c r="F14" s="114">
        <v>6063</v>
      </c>
      <c r="G14" s="114">
        <v>6058</v>
      </c>
      <c r="H14" s="140">
        <v>6048</v>
      </c>
      <c r="I14" s="115">
        <v>-107</v>
      </c>
      <c r="J14" s="116">
        <v>-1.7691798941798942</v>
      </c>
      <c r="K14" s="110"/>
      <c r="L14" s="110"/>
      <c r="M14" s="110"/>
      <c r="N14" s="110"/>
      <c r="O14" s="110"/>
    </row>
    <row r="15" spans="1:15" s="110" customFormat="1" ht="24.75" customHeight="1" x14ac:dyDescent="0.2">
      <c r="A15" s="193" t="s">
        <v>216</v>
      </c>
      <c r="B15" s="199" t="s">
        <v>217</v>
      </c>
      <c r="C15" s="113">
        <v>3.5046597006495341</v>
      </c>
      <c r="D15" s="115">
        <v>1241</v>
      </c>
      <c r="E15" s="114">
        <v>1243</v>
      </c>
      <c r="F15" s="114">
        <v>1239</v>
      </c>
      <c r="G15" s="114">
        <v>1241</v>
      </c>
      <c r="H15" s="140">
        <v>1242</v>
      </c>
      <c r="I15" s="115">
        <v>-1</v>
      </c>
      <c r="J15" s="116">
        <v>-8.0515297906602251E-2</v>
      </c>
    </row>
    <row r="16" spans="1:15" s="287" customFormat="1" ht="24.95" customHeight="1" x14ac:dyDescent="0.2">
      <c r="A16" s="193" t="s">
        <v>218</v>
      </c>
      <c r="B16" s="199" t="s">
        <v>141</v>
      </c>
      <c r="C16" s="113">
        <v>6.9584863033041513</v>
      </c>
      <c r="D16" s="115">
        <v>2464</v>
      </c>
      <c r="E16" s="114">
        <v>2550</v>
      </c>
      <c r="F16" s="114">
        <v>2579</v>
      </c>
      <c r="G16" s="114">
        <v>2589</v>
      </c>
      <c r="H16" s="140">
        <v>2596</v>
      </c>
      <c r="I16" s="115">
        <v>-132</v>
      </c>
      <c r="J16" s="116">
        <v>-5.0847457627118642</v>
      </c>
      <c r="K16" s="110"/>
      <c r="L16" s="110"/>
      <c r="M16" s="110"/>
      <c r="N16" s="110"/>
      <c r="O16" s="110"/>
    </row>
    <row r="17" spans="1:15" s="110" customFormat="1" ht="24.95" customHeight="1" x14ac:dyDescent="0.2">
      <c r="A17" s="193" t="s">
        <v>219</v>
      </c>
      <c r="B17" s="199" t="s">
        <v>220</v>
      </c>
      <c r="C17" s="113">
        <v>6.3146003953685401</v>
      </c>
      <c r="D17" s="115">
        <v>2236</v>
      </c>
      <c r="E17" s="114">
        <v>2225</v>
      </c>
      <c r="F17" s="114">
        <v>2245</v>
      </c>
      <c r="G17" s="114">
        <v>2228</v>
      </c>
      <c r="H17" s="140">
        <v>2210</v>
      </c>
      <c r="I17" s="115">
        <v>26</v>
      </c>
      <c r="J17" s="116">
        <v>1.1764705882352942</v>
      </c>
    </row>
    <row r="18" spans="1:15" s="287" customFormat="1" ht="24.95" customHeight="1" x14ac:dyDescent="0.2">
      <c r="A18" s="201" t="s">
        <v>144</v>
      </c>
      <c r="B18" s="202" t="s">
        <v>145</v>
      </c>
      <c r="C18" s="113">
        <v>11.63230725783677</v>
      </c>
      <c r="D18" s="115">
        <v>4119</v>
      </c>
      <c r="E18" s="114">
        <v>4095</v>
      </c>
      <c r="F18" s="114">
        <v>4191</v>
      </c>
      <c r="G18" s="114">
        <v>4111</v>
      </c>
      <c r="H18" s="140">
        <v>4104</v>
      </c>
      <c r="I18" s="115">
        <v>15</v>
      </c>
      <c r="J18" s="116">
        <v>0.36549707602339182</v>
      </c>
      <c r="K18" s="110"/>
      <c r="L18" s="110"/>
      <c r="M18" s="110"/>
      <c r="N18" s="110"/>
      <c r="O18" s="110"/>
    </row>
    <row r="19" spans="1:15" s="110" customFormat="1" ht="24.95" customHeight="1" x14ac:dyDescent="0.2">
      <c r="A19" s="193" t="s">
        <v>146</v>
      </c>
      <c r="B19" s="199" t="s">
        <v>147</v>
      </c>
      <c r="C19" s="113">
        <v>10.624117480937588</v>
      </c>
      <c r="D19" s="115">
        <v>3762</v>
      </c>
      <c r="E19" s="114">
        <v>3817</v>
      </c>
      <c r="F19" s="114">
        <v>3838</v>
      </c>
      <c r="G19" s="114">
        <v>3757</v>
      </c>
      <c r="H19" s="140">
        <v>3776</v>
      </c>
      <c r="I19" s="115">
        <v>-14</v>
      </c>
      <c r="J19" s="116">
        <v>-0.37076271186440679</v>
      </c>
    </row>
    <row r="20" spans="1:15" s="287" customFormat="1" ht="24.95" customHeight="1" x14ac:dyDescent="0.2">
      <c r="A20" s="193" t="s">
        <v>148</v>
      </c>
      <c r="B20" s="199" t="s">
        <v>149</v>
      </c>
      <c r="C20" s="113">
        <v>3.323919796667608</v>
      </c>
      <c r="D20" s="115">
        <v>1177</v>
      </c>
      <c r="E20" s="114">
        <v>1192</v>
      </c>
      <c r="F20" s="114">
        <v>1243</v>
      </c>
      <c r="G20" s="114">
        <v>1232</v>
      </c>
      <c r="H20" s="140">
        <v>1202</v>
      </c>
      <c r="I20" s="115">
        <v>-25</v>
      </c>
      <c r="J20" s="116">
        <v>-2.0798668885191347</v>
      </c>
      <c r="K20" s="110"/>
      <c r="L20" s="110"/>
      <c r="M20" s="110"/>
      <c r="N20" s="110"/>
      <c r="O20" s="110"/>
    </row>
    <row r="21" spans="1:15" s="110" customFormat="1" ht="24.95" customHeight="1" x14ac:dyDescent="0.2">
      <c r="A21" s="201" t="s">
        <v>150</v>
      </c>
      <c r="B21" s="202" t="s">
        <v>151</v>
      </c>
      <c r="C21" s="113">
        <v>4.4789607455521043</v>
      </c>
      <c r="D21" s="115">
        <v>1586</v>
      </c>
      <c r="E21" s="114">
        <v>1583</v>
      </c>
      <c r="F21" s="114">
        <v>1643</v>
      </c>
      <c r="G21" s="114">
        <v>1640</v>
      </c>
      <c r="H21" s="140">
        <v>1598</v>
      </c>
      <c r="I21" s="115">
        <v>-12</v>
      </c>
      <c r="J21" s="116">
        <v>-0.75093867334167708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2.725218864727478</v>
      </c>
      <c r="D23" s="115">
        <v>965</v>
      </c>
      <c r="E23" s="114">
        <v>972</v>
      </c>
      <c r="F23" s="114">
        <v>971</v>
      </c>
      <c r="G23" s="114">
        <v>962</v>
      </c>
      <c r="H23" s="140">
        <v>973</v>
      </c>
      <c r="I23" s="115">
        <v>-8</v>
      </c>
      <c r="J23" s="116">
        <v>-0.8221993833504625</v>
      </c>
    </row>
    <row r="24" spans="1:15" s="110" customFormat="1" ht="24.95" customHeight="1" x14ac:dyDescent="0.2">
      <c r="A24" s="193" t="s">
        <v>156</v>
      </c>
      <c r="B24" s="199" t="s">
        <v>221</v>
      </c>
      <c r="C24" s="113">
        <v>5.5408076814459193</v>
      </c>
      <c r="D24" s="115">
        <v>1962</v>
      </c>
      <c r="E24" s="114">
        <v>1958</v>
      </c>
      <c r="F24" s="114">
        <v>1953</v>
      </c>
      <c r="G24" s="114">
        <v>1890</v>
      </c>
      <c r="H24" s="140">
        <v>1917</v>
      </c>
      <c r="I24" s="115">
        <v>45</v>
      </c>
      <c r="J24" s="116">
        <v>2.347417840375587</v>
      </c>
    </row>
    <row r="25" spans="1:15" s="110" customFormat="1" ht="24.95" customHeight="1" x14ac:dyDescent="0.2">
      <c r="A25" s="193" t="s">
        <v>222</v>
      </c>
      <c r="B25" s="204" t="s">
        <v>159</v>
      </c>
      <c r="C25" s="113">
        <v>2.7647557187235243</v>
      </c>
      <c r="D25" s="115">
        <v>979</v>
      </c>
      <c r="E25" s="114">
        <v>1034</v>
      </c>
      <c r="F25" s="114">
        <v>1048</v>
      </c>
      <c r="G25" s="114">
        <v>1013</v>
      </c>
      <c r="H25" s="140">
        <v>968</v>
      </c>
      <c r="I25" s="115">
        <v>11</v>
      </c>
      <c r="J25" s="116">
        <v>1.1363636363636365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7.0912171702908786</v>
      </c>
      <c r="D27" s="115">
        <v>2511</v>
      </c>
      <c r="E27" s="114">
        <v>2517</v>
      </c>
      <c r="F27" s="114">
        <v>2538</v>
      </c>
      <c r="G27" s="114">
        <v>2454</v>
      </c>
      <c r="H27" s="140">
        <v>2411</v>
      </c>
      <c r="I27" s="115">
        <v>100</v>
      </c>
      <c r="J27" s="116">
        <v>4.1476565740356701</v>
      </c>
    </row>
    <row r="28" spans="1:15" s="110" customFormat="1" ht="24.95" customHeight="1" x14ac:dyDescent="0.2">
      <c r="A28" s="193" t="s">
        <v>163</v>
      </c>
      <c r="B28" s="199" t="s">
        <v>164</v>
      </c>
      <c r="C28" s="113">
        <v>3.047161818695284</v>
      </c>
      <c r="D28" s="115">
        <v>1079</v>
      </c>
      <c r="E28" s="114">
        <v>1072</v>
      </c>
      <c r="F28" s="114">
        <v>1070</v>
      </c>
      <c r="G28" s="114">
        <v>1100</v>
      </c>
      <c r="H28" s="140">
        <v>1092</v>
      </c>
      <c r="I28" s="115">
        <v>-13</v>
      </c>
      <c r="J28" s="116">
        <v>-1.1904761904761905</v>
      </c>
    </row>
    <row r="29" spans="1:15" s="110" customFormat="1" ht="24.95" customHeight="1" x14ac:dyDescent="0.2">
      <c r="A29" s="193">
        <v>86</v>
      </c>
      <c r="B29" s="199" t="s">
        <v>165</v>
      </c>
      <c r="C29" s="113">
        <v>16.235526687376446</v>
      </c>
      <c r="D29" s="115">
        <v>5749</v>
      </c>
      <c r="E29" s="114">
        <v>5804</v>
      </c>
      <c r="F29" s="114">
        <v>5810</v>
      </c>
      <c r="G29" s="114">
        <v>5774</v>
      </c>
      <c r="H29" s="140">
        <v>5763</v>
      </c>
      <c r="I29" s="115">
        <v>-14</v>
      </c>
      <c r="J29" s="116">
        <v>-0.24292903001908728</v>
      </c>
    </row>
    <row r="30" spans="1:15" s="110" customFormat="1" ht="24.95" customHeight="1" x14ac:dyDescent="0.2">
      <c r="A30" s="193">
        <v>87.88</v>
      </c>
      <c r="B30" s="204" t="s">
        <v>166</v>
      </c>
      <c r="C30" s="113">
        <v>10.451849759954815</v>
      </c>
      <c r="D30" s="115">
        <v>3701</v>
      </c>
      <c r="E30" s="114">
        <v>3694</v>
      </c>
      <c r="F30" s="114">
        <v>3710</v>
      </c>
      <c r="G30" s="114">
        <v>3654</v>
      </c>
      <c r="H30" s="140">
        <v>3661</v>
      </c>
      <c r="I30" s="115">
        <v>40</v>
      </c>
      <c r="J30" s="116">
        <v>1.0925976509150506</v>
      </c>
    </row>
    <row r="31" spans="1:15" s="110" customFormat="1" ht="24.95" customHeight="1" x14ac:dyDescent="0.2">
      <c r="A31" s="193" t="s">
        <v>167</v>
      </c>
      <c r="B31" s="199" t="s">
        <v>168</v>
      </c>
      <c r="C31" s="113">
        <v>2.7619316577238067</v>
      </c>
      <c r="D31" s="115">
        <v>978</v>
      </c>
      <c r="E31" s="114">
        <v>963</v>
      </c>
      <c r="F31" s="114">
        <v>990</v>
      </c>
      <c r="G31" s="114">
        <v>992</v>
      </c>
      <c r="H31" s="140">
        <v>995</v>
      </c>
      <c r="I31" s="115">
        <v>-17</v>
      </c>
      <c r="J31" s="116">
        <v>-1.7085427135678393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0.90934764190906525</v>
      </c>
      <c r="D34" s="115">
        <v>322</v>
      </c>
      <c r="E34" s="114">
        <v>306</v>
      </c>
      <c r="F34" s="114">
        <v>318</v>
      </c>
      <c r="G34" s="114">
        <v>318</v>
      </c>
      <c r="H34" s="140">
        <v>316</v>
      </c>
      <c r="I34" s="115">
        <v>6</v>
      </c>
      <c r="J34" s="116">
        <v>1.8987341772151898</v>
      </c>
    </row>
    <row r="35" spans="1:10" s="110" customFormat="1" ht="24.95" customHeight="1" x14ac:dyDescent="0.2">
      <c r="A35" s="292" t="s">
        <v>171</v>
      </c>
      <c r="B35" s="293" t="s">
        <v>172</v>
      </c>
      <c r="C35" s="113">
        <v>29.536853996046315</v>
      </c>
      <c r="D35" s="115">
        <v>10459</v>
      </c>
      <c r="E35" s="114">
        <v>10499</v>
      </c>
      <c r="F35" s="114">
        <v>10641</v>
      </c>
      <c r="G35" s="114">
        <v>10505</v>
      </c>
      <c r="H35" s="140">
        <v>10482</v>
      </c>
      <c r="I35" s="115">
        <v>-23</v>
      </c>
      <c r="J35" s="116">
        <v>-0.21942377408891434</v>
      </c>
    </row>
    <row r="36" spans="1:10" s="110" customFormat="1" ht="24.95" customHeight="1" x14ac:dyDescent="0.2">
      <c r="A36" s="294" t="s">
        <v>173</v>
      </c>
      <c r="B36" s="295" t="s">
        <v>174</v>
      </c>
      <c r="C36" s="125">
        <v>69.553798362044617</v>
      </c>
      <c r="D36" s="143">
        <v>24629</v>
      </c>
      <c r="E36" s="144">
        <v>24781</v>
      </c>
      <c r="F36" s="144">
        <v>25005</v>
      </c>
      <c r="G36" s="144">
        <v>24757</v>
      </c>
      <c r="H36" s="145">
        <v>24650</v>
      </c>
      <c r="I36" s="143">
        <v>-21</v>
      </c>
      <c r="J36" s="146">
        <v>-8.5192697768762676E-2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2020-09-25T11:57:44Z</dcterms:created>
  <dcterms:modified xsi:type="dcterms:W3CDTF">2020-09-28T08:12:02Z</dcterms:modified>
</cp:coreProperties>
</file>