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s="1"/>
  <c r="G71" i="24"/>
  <c r="F71" i="24"/>
  <c r="E71" i="24"/>
  <c r="L70" i="24"/>
  <c r="H70" i="24" s="1"/>
  <c r="I70" i="24"/>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c r="G65" i="24"/>
  <c r="F65" i="24"/>
  <c r="E65" i="24"/>
  <c r="L64" i="24"/>
  <c r="H64" i="24" s="1"/>
  <c r="I64" i="24" s="1"/>
  <c r="G64" i="24"/>
  <c r="F64" i="24"/>
  <c r="E64" i="24"/>
  <c r="L63" i="24"/>
  <c r="H63" i="24" s="1"/>
  <c r="I63" i="24" s="1"/>
  <c r="G63" i="24"/>
  <c r="F63" i="24"/>
  <c r="E63" i="24"/>
  <c r="L62" i="24"/>
  <c r="H62" i="24" s="1"/>
  <c r="I62" i="24" s="1"/>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c r="G57" i="24"/>
  <c r="F57" i="24"/>
  <c r="E57" i="24"/>
  <c r="L56" i="24"/>
  <c r="H56" i="24" s="1"/>
  <c r="I56" i="24" s="1"/>
  <c r="G56" i="24"/>
  <c r="F56" i="24"/>
  <c r="E56" i="24"/>
  <c r="L55" i="24"/>
  <c r="H55" i="24" s="1"/>
  <c r="I55" i="24" s="1"/>
  <c r="G55" i="24"/>
  <c r="F55" i="24"/>
  <c r="E55" i="24"/>
  <c r="L54" i="24"/>
  <c r="H54" i="24" s="1"/>
  <c r="I54" i="24" s="1"/>
  <c r="G54" i="24"/>
  <c r="F54" i="24"/>
  <c r="E54" i="24"/>
  <c r="L53" i="24"/>
  <c r="H53" i="24" s="1"/>
  <c r="G53" i="24"/>
  <c r="F53" i="24"/>
  <c r="E53" i="24"/>
  <c r="L52" i="24"/>
  <c r="H52" i="24" s="1"/>
  <c r="I52" i="24" s="1"/>
  <c r="G52" i="24"/>
  <c r="F52" i="24"/>
  <c r="E52" i="24"/>
  <c r="L51" i="24"/>
  <c r="H51" i="24" s="1"/>
  <c r="I51" i="24" s="1"/>
  <c r="G51" i="24"/>
  <c r="F51" i="24"/>
  <c r="E51" i="24"/>
  <c r="L44" i="24"/>
  <c r="I44" i="24"/>
  <c r="F44" i="24"/>
  <c r="D44" i="24"/>
  <c r="C44" i="24"/>
  <c r="M44" i="24" s="1"/>
  <c r="B44" i="24"/>
  <c r="K44" i="24" s="1"/>
  <c r="M43" i="24"/>
  <c r="J43" i="24"/>
  <c r="G43" i="24"/>
  <c r="E43" i="24"/>
  <c r="C43" i="24"/>
  <c r="I43" i="24" s="1"/>
  <c r="B43" i="24"/>
  <c r="L42" i="24"/>
  <c r="K42" i="24"/>
  <c r="I42" i="24"/>
  <c r="F42" i="24"/>
  <c r="D42" i="24"/>
  <c r="C42" i="24"/>
  <c r="M42" i="24" s="1"/>
  <c r="B42" i="24"/>
  <c r="J42" i="24" s="1"/>
  <c r="M41" i="24"/>
  <c r="J41" i="24"/>
  <c r="G41" i="24"/>
  <c r="E41" i="24"/>
  <c r="C41" i="24"/>
  <c r="I41" i="24" s="1"/>
  <c r="B41" i="24"/>
  <c r="L40" i="24"/>
  <c r="K40" i="24"/>
  <c r="I40" i="24"/>
  <c r="F40" i="24"/>
  <c r="D40" i="24"/>
  <c r="C40" i="24"/>
  <c r="M40" i="24" s="1"/>
  <c r="B40" i="24"/>
  <c r="J40" i="24" s="1"/>
  <c r="M36" i="24"/>
  <c r="L36" i="24"/>
  <c r="K36" i="24"/>
  <c r="J36" i="24"/>
  <c r="I36" i="24"/>
  <c r="H36" i="24"/>
  <c r="G36" i="24"/>
  <c r="F36" i="24"/>
  <c r="E36" i="24"/>
  <c r="D36" i="24"/>
  <c r="L57" i="15"/>
  <c r="K57" i="15"/>
  <c r="C38" i="24"/>
  <c r="I38" i="24" s="1"/>
  <c r="C37" i="24"/>
  <c r="C35" i="24"/>
  <c r="C34" i="24"/>
  <c r="L34" i="24" s="1"/>
  <c r="C33" i="24"/>
  <c r="C32" i="24"/>
  <c r="C31" i="24"/>
  <c r="C30" i="24"/>
  <c r="C29" i="24"/>
  <c r="C28" i="24"/>
  <c r="C27" i="24"/>
  <c r="C26" i="24"/>
  <c r="C25" i="24"/>
  <c r="C24" i="24"/>
  <c r="C23" i="24"/>
  <c r="C22" i="24"/>
  <c r="C21" i="24"/>
  <c r="C20" i="24"/>
  <c r="C19" i="24"/>
  <c r="C18" i="24"/>
  <c r="L18" i="24" s="1"/>
  <c r="C17" i="24"/>
  <c r="C16" i="24"/>
  <c r="C15" i="24"/>
  <c r="C9" i="24"/>
  <c r="C8" i="24"/>
  <c r="C7" i="24"/>
  <c r="B39" i="24"/>
  <c r="B38" i="24"/>
  <c r="B37" i="24"/>
  <c r="B35" i="24"/>
  <c r="B34" i="24"/>
  <c r="B33" i="24"/>
  <c r="B32" i="24"/>
  <c r="B31" i="24"/>
  <c r="B30" i="24"/>
  <c r="B29" i="24"/>
  <c r="B28" i="24"/>
  <c r="B27" i="24"/>
  <c r="B26" i="24"/>
  <c r="B25" i="24"/>
  <c r="B24" i="24"/>
  <c r="B23" i="24"/>
  <c r="B22" i="24"/>
  <c r="B21" i="24"/>
  <c r="H21" i="24" s="1"/>
  <c r="B20" i="24"/>
  <c r="B19" i="24"/>
  <c r="B18" i="24"/>
  <c r="B17" i="24"/>
  <c r="B16" i="24"/>
  <c r="D16" i="24" s="1"/>
  <c r="B15" i="24"/>
  <c r="B9" i="24"/>
  <c r="B8" i="24"/>
  <c r="B7" i="24"/>
  <c r="H37" i="24" l="1"/>
  <c r="F37" i="24"/>
  <c r="D37" i="24"/>
  <c r="K37" i="24"/>
  <c r="J37" i="24"/>
  <c r="F9" i="24"/>
  <c r="D9" i="24"/>
  <c r="J9" i="24"/>
  <c r="K9" i="24"/>
  <c r="H9" i="24"/>
  <c r="K20" i="24"/>
  <c r="J20" i="24"/>
  <c r="H20" i="24"/>
  <c r="F20" i="24"/>
  <c r="D20" i="24"/>
  <c r="F19" i="24"/>
  <c r="D19" i="24"/>
  <c r="J19" i="24"/>
  <c r="K19" i="24"/>
  <c r="H19" i="24"/>
  <c r="F35" i="24"/>
  <c r="D35" i="24"/>
  <c r="J35" i="24"/>
  <c r="K35" i="24"/>
  <c r="H35" i="24"/>
  <c r="G7" i="24"/>
  <c r="M7" i="24"/>
  <c r="E7" i="24"/>
  <c r="L7" i="24"/>
  <c r="I7" i="24"/>
  <c r="G21" i="24"/>
  <c r="M21" i="24"/>
  <c r="E21" i="24"/>
  <c r="L21" i="24"/>
  <c r="I21" i="24"/>
  <c r="K53" i="24"/>
  <c r="J53" i="24"/>
  <c r="I53" i="24"/>
  <c r="I24" i="24"/>
  <c r="M24" i="24"/>
  <c r="E24" i="24"/>
  <c r="L24" i="24"/>
  <c r="G24" i="24"/>
  <c r="F17" i="24"/>
  <c r="D17" i="24"/>
  <c r="J17" i="24"/>
  <c r="K17" i="24"/>
  <c r="H17" i="24"/>
  <c r="F33" i="24"/>
  <c r="D33" i="24"/>
  <c r="J33" i="24"/>
  <c r="K33" i="24"/>
  <c r="H33" i="24"/>
  <c r="G15" i="24"/>
  <c r="M15" i="24"/>
  <c r="E15" i="24"/>
  <c r="L15" i="24"/>
  <c r="I15" i="24"/>
  <c r="G31" i="24"/>
  <c r="M31" i="24"/>
  <c r="E31" i="24"/>
  <c r="L31" i="24"/>
  <c r="I31" i="24"/>
  <c r="K61" i="24"/>
  <c r="J61" i="24"/>
  <c r="I61" i="24"/>
  <c r="I18" i="24"/>
  <c r="M18" i="24"/>
  <c r="E18" i="24"/>
  <c r="G18" i="24"/>
  <c r="B14" i="24"/>
  <c r="B6" i="24"/>
  <c r="K24" i="24"/>
  <c r="J24" i="24"/>
  <c r="H24" i="24"/>
  <c r="F24" i="24"/>
  <c r="K30" i="24"/>
  <c r="J30" i="24"/>
  <c r="H30" i="24"/>
  <c r="F30" i="24"/>
  <c r="D30" i="24"/>
  <c r="G19" i="24"/>
  <c r="M19" i="24"/>
  <c r="E19" i="24"/>
  <c r="L19" i="24"/>
  <c r="I19" i="24"/>
  <c r="I22" i="24"/>
  <c r="M22" i="24"/>
  <c r="E22" i="24"/>
  <c r="L22" i="24"/>
  <c r="G22" i="24"/>
  <c r="G25" i="24"/>
  <c r="M25" i="24"/>
  <c r="E25" i="24"/>
  <c r="L25" i="24"/>
  <c r="I25" i="24"/>
  <c r="G35" i="24"/>
  <c r="M35" i="24"/>
  <c r="E35" i="24"/>
  <c r="L35" i="24"/>
  <c r="I35" i="24"/>
  <c r="C45" i="24"/>
  <c r="C39" i="24"/>
  <c r="I34" i="24"/>
  <c r="M34" i="24"/>
  <c r="E34" i="24"/>
  <c r="G34" i="24"/>
  <c r="F7" i="24"/>
  <c r="D7" i="24"/>
  <c r="J7" i="24"/>
  <c r="K7" i="24"/>
  <c r="H7" i="24"/>
  <c r="F27" i="24"/>
  <c r="D27" i="24"/>
  <c r="J27" i="24"/>
  <c r="K27" i="24"/>
  <c r="H27" i="24"/>
  <c r="G29" i="24"/>
  <c r="M29" i="24"/>
  <c r="E29" i="24"/>
  <c r="L29" i="24"/>
  <c r="I29" i="24"/>
  <c r="D24" i="24"/>
  <c r="B45" i="24"/>
  <c r="K69" i="24"/>
  <c r="J69" i="24"/>
  <c r="I69" i="24"/>
  <c r="K26" i="24"/>
  <c r="J26" i="24"/>
  <c r="H26" i="24"/>
  <c r="F26" i="24"/>
  <c r="D26" i="24"/>
  <c r="I28" i="24"/>
  <c r="M28" i="24"/>
  <c r="E28" i="24"/>
  <c r="L28" i="24"/>
  <c r="G28" i="24"/>
  <c r="F15" i="24"/>
  <c r="D15" i="24"/>
  <c r="J15" i="24"/>
  <c r="K15" i="24"/>
  <c r="H15" i="24"/>
  <c r="K18" i="24"/>
  <c r="J18" i="24"/>
  <c r="H18" i="24"/>
  <c r="F18" i="24"/>
  <c r="D18" i="24"/>
  <c r="F21" i="24"/>
  <c r="D21" i="24"/>
  <c r="J21" i="24"/>
  <c r="K21" i="24"/>
  <c r="F31" i="24"/>
  <c r="D31" i="24"/>
  <c r="J31" i="24"/>
  <c r="K31" i="24"/>
  <c r="H31" i="24"/>
  <c r="K34" i="24"/>
  <c r="J34" i="24"/>
  <c r="H34" i="24"/>
  <c r="F34" i="24"/>
  <c r="D34" i="24"/>
  <c r="D38" i="24"/>
  <c r="K38" i="24"/>
  <c r="J38" i="24"/>
  <c r="H38" i="24"/>
  <c r="F38" i="24"/>
  <c r="I16" i="24"/>
  <c r="M16" i="24"/>
  <c r="E16" i="24"/>
  <c r="L16" i="24"/>
  <c r="G16" i="24"/>
  <c r="I20" i="24"/>
  <c r="M20" i="24"/>
  <c r="E20" i="24"/>
  <c r="L20" i="24"/>
  <c r="G20" i="24"/>
  <c r="I26" i="24"/>
  <c r="M26" i="24"/>
  <c r="E26" i="24"/>
  <c r="G26" i="24"/>
  <c r="I32" i="24"/>
  <c r="M32" i="24"/>
  <c r="E32" i="24"/>
  <c r="L32" i="24"/>
  <c r="G32" i="24"/>
  <c r="I37" i="24"/>
  <c r="G37" i="24"/>
  <c r="L37" i="24"/>
  <c r="E37" i="24"/>
  <c r="M37" i="24"/>
  <c r="L26" i="24"/>
  <c r="F29" i="24"/>
  <c r="D29" i="24"/>
  <c r="J29" i="24"/>
  <c r="K29" i="24"/>
  <c r="F25" i="24"/>
  <c r="D25" i="24"/>
  <c r="J25" i="24"/>
  <c r="K25" i="24"/>
  <c r="H25" i="24"/>
  <c r="G9" i="24"/>
  <c r="M9" i="24"/>
  <c r="E9" i="24"/>
  <c r="L9" i="24"/>
  <c r="I9" i="24"/>
  <c r="G23" i="24"/>
  <c r="M23" i="24"/>
  <c r="E23" i="24"/>
  <c r="L23" i="24"/>
  <c r="I23" i="24"/>
  <c r="H29" i="24"/>
  <c r="F23" i="24"/>
  <c r="D23" i="24"/>
  <c r="J23" i="24"/>
  <c r="K23" i="24"/>
  <c r="H23" i="24"/>
  <c r="K8" i="24"/>
  <c r="J8" i="24"/>
  <c r="H8" i="24"/>
  <c r="F8" i="24"/>
  <c r="D8" i="24"/>
  <c r="K16" i="24"/>
  <c r="J16" i="24"/>
  <c r="H16" i="24"/>
  <c r="F16" i="24"/>
  <c r="K22" i="24"/>
  <c r="J22" i="24"/>
  <c r="H22" i="24"/>
  <c r="F22" i="24"/>
  <c r="D22" i="24"/>
  <c r="K28" i="24"/>
  <c r="J28" i="24"/>
  <c r="H28" i="24"/>
  <c r="F28" i="24"/>
  <c r="D28" i="24"/>
  <c r="K32" i="24"/>
  <c r="J32" i="24"/>
  <c r="H32" i="24"/>
  <c r="F32" i="24"/>
  <c r="H39" i="24"/>
  <c r="F39" i="24"/>
  <c r="D39" i="24"/>
  <c r="K39" i="24"/>
  <c r="J39" i="24"/>
  <c r="I8" i="24"/>
  <c r="M8" i="24"/>
  <c r="E8" i="24"/>
  <c r="L8" i="24"/>
  <c r="G8" i="24"/>
  <c r="C14" i="24"/>
  <c r="C6" i="24"/>
  <c r="G17" i="24"/>
  <c r="M17" i="24"/>
  <c r="E17" i="24"/>
  <c r="L17" i="24"/>
  <c r="I17" i="24"/>
  <c r="G27" i="24"/>
  <c r="M27" i="24"/>
  <c r="E27" i="24"/>
  <c r="L27" i="24"/>
  <c r="I27" i="24"/>
  <c r="I30" i="24"/>
  <c r="M30" i="24"/>
  <c r="E30" i="24"/>
  <c r="L30" i="24"/>
  <c r="G30" i="24"/>
  <c r="G33" i="24"/>
  <c r="M33" i="24"/>
  <c r="E33" i="24"/>
  <c r="L33" i="24"/>
  <c r="I33" i="24"/>
  <c r="D32" i="24"/>
  <c r="I77" i="24"/>
  <c r="K58" i="24"/>
  <c r="J58" i="24"/>
  <c r="K66" i="24"/>
  <c r="J66" i="24"/>
  <c r="K74" i="24"/>
  <c r="J74" i="24"/>
  <c r="K55" i="24"/>
  <c r="J55" i="24"/>
  <c r="K63" i="24"/>
  <c r="J63" i="24"/>
  <c r="K71" i="24"/>
  <c r="J71" i="24"/>
  <c r="K52" i="24"/>
  <c r="J52" i="24"/>
  <c r="K60" i="24"/>
  <c r="J60" i="24"/>
  <c r="K68" i="24"/>
  <c r="J68" i="24"/>
  <c r="H43" i="24"/>
  <c r="F43" i="24"/>
  <c r="D43" i="24"/>
  <c r="K43" i="24"/>
  <c r="K57" i="24"/>
  <c r="J57" i="24"/>
  <c r="K65" i="24"/>
  <c r="J65" i="24"/>
  <c r="K73" i="24"/>
  <c r="J73" i="24"/>
  <c r="K54" i="24"/>
  <c r="J54" i="24"/>
  <c r="K62" i="24"/>
  <c r="J62" i="24"/>
  <c r="K70" i="24"/>
  <c r="J70" i="24"/>
  <c r="K51" i="24"/>
  <c r="J51" i="24"/>
  <c r="K59" i="24"/>
  <c r="J59" i="24"/>
  <c r="K67" i="24"/>
  <c r="J67" i="24"/>
  <c r="K75" i="24"/>
  <c r="K77" i="24" s="1"/>
  <c r="J75" i="24"/>
  <c r="J77" i="24" s="1"/>
  <c r="M38" i="24"/>
  <c r="E38" i="24"/>
  <c r="L38" i="24"/>
  <c r="G38" i="24"/>
  <c r="H41" i="24"/>
  <c r="F41" i="24"/>
  <c r="D41" i="24"/>
  <c r="K41" i="24"/>
  <c r="K56" i="24"/>
  <c r="J56" i="24"/>
  <c r="K64" i="24"/>
  <c r="J64" i="24"/>
  <c r="K72" i="24"/>
  <c r="J72" i="24"/>
  <c r="G40" i="24"/>
  <c r="G42" i="24"/>
  <c r="G44" i="24"/>
  <c r="H40" i="24"/>
  <c r="L41" i="24"/>
  <c r="H42" i="24"/>
  <c r="L43" i="24"/>
  <c r="H44" i="24"/>
  <c r="J44" i="24"/>
  <c r="E40" i="24"/>
  <c r="E42" i="24"/>
  <c r="E44" i="24"/>
  <c r="K6" i="24" l="1"/>
  <c r="J6" i="24"/>
  <c r="H6" i="24"/>
  <c r="F6" i="24"/>
  <c r="D6" i="24"/>
  <c r="I39" i="24"/>
  <c r="G39" i="24"/>
  <c r="L39" i="24"/>
  <c r="M39" i="24"/>
  <c r="E39" i="24"/>
  <c r="K14" i="24"/>
  <c r="J14" i="24"/>
  <c r="H14" i="24"/>
  <c r="F14" i="24"/>
  <c r="D14" i="24"/>
  <c r="I45" i="24"/>
  <c r="G45" i="24"/>
  <c r="M45" i="24"/>
  <c r="E45" i="24"/>
  <c r="L45" i="24"/>
  <c r="H45" i="24"/>
  <c r="F45" i="24"/>
  <c r="D45" i="24"/>
  <c r="K45" i="24"/>
  <c r="J45" i="24"/>
  <c r="J79" i="24"/>
  <c r="J78" i="24"/>
  <c r="I6" i="24"/>
  <c r="M6" i="24"/>
  <c r="E6" i="24"/>
  <c r="G6" i="24"/>
  <c r="L6" i="24"/>
  <c r="K79" i="24"/>
  <c r="K78" i="24"/>
  <c r="I14" i="24"/>
  <c r="M14" i="24"/>
  <c r="E14" i="24"/>
  <c r="L14" i="24"/>
  <c r="G14" i="24"/>
  <c r="I78" i="24"/>
  <c r="I79" i="24"/>
  <c r="I83" i="24" l="1"/>
  <c r="I82" i="24"/>
  <c r="I81" i="24"/>
</calcChain>
</file>

<file path=xl/sharedStrings.xml><?xml version="1.0" encoding="utf-8"?>
<sst xmlns="http://schemas.openxmlformats.org/spreadsheetml/2006/main" count="1828" uniqueCount="522">
  <si>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</si>
  <si>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</si>
  <si>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</si>
  <si>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</si>
  <si>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</si>
  <si>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</si>
  <si>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</si>
  <si>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</si>
  <si>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</si>
  <si>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</si>
  <si>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</si>
  <si>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</si>
  <si>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</si>
  <si>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Rhön-Grabfeld (09673)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</si>
  <si>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</si>
  <si>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</si>
  <si>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</si>
  <si>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</si>
  <si>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</si>
  <si>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</si>
  <si>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</si>
  <si>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</si>
  <si>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</si>
  <si>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</si>
  <si>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</si>
  <si>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</si>
  <si>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</si>
  <si>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</si>
  <si>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</si>
  <si>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</si>
  <si>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</si>
  <si>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</si>
  <si>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</si>
  <si>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</si>
  <si>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</si>
  <si>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</si>
  <si>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</si>
  <si>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</si>
  <si>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</si>
  <si>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</si>
  <si>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</si>
  <si>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</si>
  <si>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</si>
  <si>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</si>
  <si>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</si>
  <si>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</si>
  <si>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</si>
  <si>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</si>
  <si>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</si>
  <si>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</si>
  <si>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</si>
  <si>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</si>
  <si>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</si>
  <si>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</si>
  <si>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</si>
  <si>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</si>
  <si>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</si>
  <si>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</si>
  <si>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</si>
  <si>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</si>
  <si>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</si>
  <si>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</si>
  <si>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</si>
  <si>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</si>
  <si>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</si>
  <si>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</si>
  <si>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</si>
  <si>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</si>
  <si>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</si>
  <si>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</si>
  <si>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</si>
  <si>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</si>
  <si>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</si>
  <si>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</si>
  <si>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</si>
  <si>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</si>
  <si>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</si>
  <si>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</si>
  <si>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</si>
  <si>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</si>
  <si>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</si>
  <si>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</si>
  <si>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</si>
  <si>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</si>
  <si>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</si>
  <si>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</si>
  <si>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</si>
  <si>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</si>
  <si>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</si>
  <si>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</si>
  <si>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</si>
  <si>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</si>
  <si>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Rhön-Grabfeld (09673);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</si>
  <si>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</si>
  <si>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</si>
  <si>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</si>
  <si>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</si>
  <si>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</si>
  <si>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</si>
  <si>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</si>
  <si>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</si>
  <si>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</si>
  <si>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</si>
  <si>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</si>
  <si>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</si>
  <si>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</si>
  <si>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</si>
  <si>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</si>
  <si>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</si>
  <si>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</si>
  <si>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</si>
  <si>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</si>
  <si>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</si>
  <si>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</si>
  <si>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</si>
  <si>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</si>
  <si>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</si>
  <si>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</si>
  <si>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</si>
  <si>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</si>
  <si>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</si>
  <si>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</si>
  <si>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</si>
  <si>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</si>
  <si>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</si>
  <si>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</si>
  <si>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</si>
  <si>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</si>
  <si>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</si>
  <si>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</si>
  <si>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</si>
  <si>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</si>
  <si>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</si>
  <si>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</si>
  <si>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</si>
  <si>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</si>
  <si>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</si>
  <si>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</si>
  <si>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</si>
  <si>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</si>
  <si>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</si>
  <si>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</si>
  <si>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</si>
  <si>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</si>
  <si>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</si>
  <si>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</si>
  <si>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</si>
  <si>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</si>
  <si>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</si>
  <si>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</si>
  <si>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</si>
  <si>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</si>
  <si>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</si>
  <si>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</si>
  <si>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</si>
  <si>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</si>
  <si>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</si>
  <si>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</si>
  <si>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</si>
  <si>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</si>
  <si>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</si>
  <si>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</si>
  <si>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</si>
  <si>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</si>
  <si>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</si>
  <si>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</si>
  <si>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</si>
  <si>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</si>
  <si>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</si>
  <si>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</si>
  <si>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</si>
  <si>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</si>
  <si>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</si>
  <si>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</si>
  <si>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</si>
  <si>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</si>
  <si>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</si>
  <si>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</si>
  <si>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</si>
  <si>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</si>
  <si>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</si>
  <si>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</si>
  <si>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</si>
  <si>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Rhön-Grabfeld (09673)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</si>
  <si>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</si>
  <si>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</si>
  <si>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</si>
  <si>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</si>
  <si>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</si>
  <si>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</si>
  <si>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</si>
  <si>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</si>
  <si>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</si>
  <si>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</si>
  <si>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</si>
  <si>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</si>
  <si>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</si>
  <si>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</si>
  <si>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</si>
  <si>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</si>
  <si>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</si>
  <si>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</si>
  <si>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</si>
  <si>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</si>
  <si>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</si>
  <si>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</si>
  <si>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</si>
  <si>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</si>
  <si>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</si>
  <si>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</si>
  <si>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</si>
  <si>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</si>
  <si>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</si>
  <si>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</si>
  <si>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</si>
  <si>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</si>
  <si>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</si>
  <si>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</si>
  <si>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</si>
  <si>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</si>
  <si>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</si>
  <si>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</si>
  <si>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</si>
  <si>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</si>
  <si>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</si>
  <si>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</si>
  <si>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</si>
  <si>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</si>
  <si>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</si>
  <si>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</si>
  <si>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</si>
  <si>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</si>
  <si>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</si>
  <si>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</si>
  <si>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</si>
  <si>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</si>
  <si>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</si>
  <si>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</si>
  <si>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</si>
  <si>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</si>
  <si>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</si>
  <si>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</si>
  <si>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</si>
  <si>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</si>
  <si>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</si>
  <si>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</si>
  <si>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</si>
  <si>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</si>
  <si>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</si>
  <si>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</si>
  <si>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</si>
  <si>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</si>
  <si>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</si>
  <si>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</si>
  <si>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</si>
  <si>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</si>
  <si>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</si>
  <si>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</si>
  <si>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</si>
  <si>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</si>
  <si>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</si>
  <si>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</si>
  <si>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</si>
  <si>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</si>
  <si>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</si>
  <si>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</si>
  <si>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</si>
  <si>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</si>
  <si>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</si>
  <si>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</si>
  <si>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</si>
  <si>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</si>
  <si>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</si>
  <si>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</si>
  <si>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</si>
  <si>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</si>
  <si>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</si>
  <si>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</si>
  <si>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</si>
  <si>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</si>
  <si>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</si>
  <si>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</si>
  <si>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</si>
  <si>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</si>
  <si>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</si>
  <si>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</si>
  <si>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</si>
  <si>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</si>
  <si>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</si>
  <si>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</si>
  <si>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</si>
  <si>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</si>
  <si>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</si>
  <si>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</si>
  <si>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</si>
  <si>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</si>
  <si>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</si>
  <si>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</si>
  <si>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</si>
  <si>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</si>
  <si>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</si>
  <si>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</si>
  <si>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</si>
  <si>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</si>
  <si>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</si>
  <si>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</si>
  <si>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</si>
  <si>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</si>
  <si>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</si>
  <si>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</si>
  <si>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</si>
  <si>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</si>
  <si>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</si>
  <si>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</si>
  <si>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</si>
  <si>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</si>
  <si>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</si>
  <si>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</si>
  <si>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</si>
  <si>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</si>
  <si>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</si>
  <si>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</si>
  <si>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</si>
  <si>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</si>
  <si>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</si>
  <si>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</si>
  <si>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</si>
  <si>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</si>
  <si>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</si>
  <si>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</si>
  <si>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</si>
  <si>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</si>
  <si>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</si>
  <si>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</si>
  <si>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</si>
  <si>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</si>
  <si>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</si>
  <si>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</si>
  <si>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</si>
  <si>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</si>
  <si>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</si>
  <si>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</si>
  <si>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</si>
  <si>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</si>
  <si>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</si>
  <si>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</si>
  <si>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</si>
  <si>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</si>
  <si>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</si>
  <si>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</si>
  <si>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</si>
  <si>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</si>
  <si>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</si>
  <si>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</si>
  <si>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</si>
  <si>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</si>
  <si>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</si>
  <si>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</si>
  <si>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</si>
  <si>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</si>
  <si>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</si>
  <si>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</si>
  <si>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</si>
  <si>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</si>
  <si>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</si>
  <si>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</si>
  <si>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</si>
  <si>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</si>
  <si>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</si>
  <si>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</si>
  <si>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</si>
  <si>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</si>
  <si>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</si>
  <si>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Rhön-Grabfeld (09673);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</si>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</sst>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{AFE66086-1880-4DC4-BF19-41DCA68D9D53}</c15:txfldGUID>
                      <c15:f>Daten_Diagramme!$D$6</c15:f>
                      <c15:dlblFieldTableCache>
                        <c:ptCount val="1"/>
                        <c:pt idx="0">
                          <c:v>1.8</c:v>
                        </c:pt>
                      </c15:dlblFieldTableCache>
                    </c15:dlblFTEntry>
                  </c15:dlblFieldTable>
                  <c15:showDataLabelsRange val="0"/>
                </c:ext>
                <c:ext xmlns:c16="http://schemas.microsoft.com/office/drawing/2014/chart" uri="{C3380CC4-5D6E-409C-BE32-E72D297353CC}">
                  <c16:uniqueId val="{00000000-0C16-4705-A50F-EA43E1B6C61F}"/>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{6DD06651-FFA3-4894-86C6-3E049E282589}</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0C16-4705-A50F-EA43E1B6C61F}"/>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{2C35BFED-5006-4298-A282-6FF49058BF80}</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0C16-4705-A50F-EA43E1B6C61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{78DCAF38-F1F1-4F76-B2A0-71C86C6D37B0}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0C16-4705-A50F-EA43E1B6C61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1.7943788336537581</c:v>
                </c:pt>
                <c:pt idx="1">
                  <c:v>1.0013227114154917</c:v>
                </c:pt>
                <c:pt idx="2">
                  <c:v>1.1186464311118853</c:v>
                </c:pt>
                <c:pt idx="3">
                  <c:v>1.0875687030768</c:v>
                </c:pt>
              </c:numCache>
            </c:numRef>
          </c:val>
          <c:extLst>
            <c:ext xmlns:c16="http://schemas.microsoft.com/office/drawing/2014/chart" uri="{C3380CC4-5D6E-409C-BE32-E72D297353CC}">
              <c16:uniqueId val="{00000004-0C16-4705-A50F-EA43E1B6C61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{4A16A76B-5F70-4141-8A0E-135758D00BBF}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0C16-4705-A50F-EA43E1B6C61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{776626EF-350A-49BA-BDBF-FDB84186D9E7}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0C16-4705-A50F-EA43E1B6C61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{E55F4BFF-9272-4D0B-BC56-53D0D93948F1}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0C16-4705-A50F-EA43E1B6C61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{91FE11CF-3E95-4A34-8AB4-DBE2AF4A6922}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0C16-4705-A50F-EA43E1B6C61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0C16-4705-A50F-EA43E1B6C61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C16-4705-A50F-EA43E1B6C61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{2ED0E031-20AD-4F07-8C2F-0AF08D9B6F63}</c15:txfldGUID>
                      <c15:f>Daten_Diagramme!$E$6</c15:f>
                      <c15:dlblFieldTableCache>
                        <c:ptCount val="1"/>
                        <c:pt idx="0">
                          <c:v>-1.9</c:v>
                        </c:pt>
                      </c15:dlblFieldTableCache>
                    </c15:dlblFTEntry>
                  </c15:dlblFieldTable>
                  <c15:showDataLabelsRange val="0"/>
                </c:ext>
                <c:ext xmlns:c16="http://schemas.microsoft.com/office/drawing/2014/chart" uri="{C3380CC4-5D6E-409C-BE32-E72D297353CC}">
                  <c16:uniqueId val="{00000000-F7A0-41A2-A334-F7EB4B8D7A3E}"/>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{5EE43983-E9BB-4559-804E-190FD7F088EF}</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F7A0-41A2-A334-F7EB4B8D7A3E}"/>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{0A449083-AE4A-45CD-AE4D-9D55919140FA}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F7A0-41A2-A334-F7EB4B8D7A3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{536AF6E0-BE9E-494A-8F93-A0706F5EE30A}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7A0-41A2-A334-F7EB4B8D7A3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-1.9399338985486421</c:v>
                </c:pt>
                <c:pt idx="1">
                  <c:v>-1.8915068707011207</c:v>
                </c:pt>
                <c:pt idx="2">
                  <c:v>-2.7637010795899166</c:v>
                </c:pt>
                <c:pt idx="3">
                  <c:v>-2.8655893304673015</c:v>
                </c:pt>
              </c:numCache>
            </c:numRef>
          </c:val>
          <c:extLst>
            <c:ext xmlns:c16="http://schemas.microsoft.com/office/drawing/2014/chart" uri="{C3380CC4-5D6E-409C-BE32-E72D297353CC}">
              <c16:uniqueId val="{00000004-F7A0-41A2-A334-F7EB4B8D7A3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{A5752AB4-764B-4706-9E17-FC69B88DB107}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7A0-41A2-A334-F7EB4B8D7A3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{4667B5CB-E5CA-4495-A202-1052769F8DE2}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7A0-41A2-A334-F7EB4B8D7A3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{4418DBE9-BD36-4FC9-80F2-603FBDBE02E6}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7A0-41A2-A334-F7EB4B8D7A3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{15BE7A8B-3462-4535-B4E5-BEAEAFA59271}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7A0-41A2-A334-F7EB4B8D7A3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7A0-41A2-A334-F7EB4B8D7A3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7A0-41A2-A334-F7EB4B8D7A3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{F9907792-54C9-49BB-B468-E1A5354A265E}</c15:txfldGUID>
                      <c15:f>Daten_Diagramme!$D$14</c15:f>
                      <c15:dlblFieldTableCache>
                        <c:ptCount val="1"/>
                        <c:pt idx="0">
                          <c:v>1.8</c:v>
                        </c:pt>
                      </c15:dlblFieldTableCache>
                    </c15:dlblFTEntry>
                  </c15:dlblFieldTable>
                  <c15:showDataLabelsRange val="0"/>
                </c:ext>
                <c:ext xmlns:c16="http://schemas.microsoft.com/office/drawing/2014/chart" uri="{C3380CC4-5D6E-409C-BE32-E72D297353CC}">
                  <c16:uniqueId val="{00000000-0DA1-4881-8A4D-050ECB205BD8}"/>
                </c:ext>
              </c:extLst>
            </c:dLbl>
            <c:dLbl>
              <c:idx val="1"/>
              <c:tx>
                <c:strRef>
                  <c:f>Daten_Diagramme!$D$15</c:f>
                  <c:strCache>
                    <c:ptCount val="1"/>
                    <c:pt idx="0">
                      <c:v>10.6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{05F39998-3B55-4CF5-AE92-4EEDE1DABB1D}</c15:txfldGUID>
                      <c15:f>Daten_Diagramme!$D$15</c15:f>
                      <c15:dlblFieldTableCache>
                        <c:ptCount val="1"/>
                        <c:pt idx="0">
                          <c:v>10.6</c:v>
                        </c:pt>
                      </c15:dlblFieldTableCache>
                    </c15:dlblFTEntry>
                  </c15:dlblFieldTable>
                  <c15:showDataLabelsRange val="0"/>
                </c:ext>
                <c:ext xmlns:c16="http://schemas.microsoft.com/office/drawing/2014/chart" uri="{C3380CC4-5D6E-409C-BE32-E72D297353CC}">
                  <c16:uniqueId val="{00000001-0DA1-4881-8A4D-050ECB205BD8}"/>
                </c:ext>
              </c:extLst>
            </c:dLbl>
            <c:dLbl>
              <c:idx val="2"/>
              <c:tx>
                <c:strRef>
                  <c:f>Daten_Diagramme!$D$16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{550DEA64-927E-4DBA-AE40-714D6E7C2306}</c15:txfldGUID>
                      <c15:f>Daten_Diagramme!$D$16</c15:f>
                      <c15:dlblFieldTableCache>
                        <c:ptCount val="1"/>
                        <c:pt idx="0">
                          <c:v>1.6</c:v>
                        </c:pt>
                      </c15:dlblFieldTableCache>
                    </c15:dlblFTEntry>
                  </c15:dlblFieldTable>
                  <c15:showDataLabelsRange val="0"/>
                </c:ext>
                <c:ext xmlns:c16="http://schemas.microsoft.com/office/drawing/2014/chart" uri="{C3380CC4-5D6E-409C-BE32-E72D297353CC}">
                  <c16:uniqueId val="{00000002-0DA1-4881-8A4D-050ECB205BD8}"/>
                </c:ext>
              </c:extLst>
            </c:dLbl>
            <c:dLbl>
              <c:idx val="3"/>
              <c:tx>
                <c:strRef>
                  <c:f>Daten_Diagramme!$D$17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{57F5E9F6-5B97-4F98-BBB0-80AEE5DE71CD}</c15:txfldGUID>
                      <c15:f>Daten_Diagramme!$D$17</c15:f>
                      <c15:dlblFieldTableCache>
                        <c:ptCount val="1"/>
                        <c:pt idx="0">
                          <c:v>-2.9</c:v>
                        </c:pt>
                      </c15:dlblFieldTableCache>
                    </c15:dlblFTEntry>
                  </c15:dlblFieldTable>
                  <c15:showDataLabelsRange val="0"/>
                </c:ext>
                <c:ext xmlns:c16="http://schemas.microsoft.com/office/drawing/2014/chart" uri="{C3380CC4-5D6E-409C-BE32-E72D297353CC}">
                  <c16:uniqueId val="{00000003-0DA1-4881-8A4D-050ECB205BD8}"/>
                </c:ext>
              </c:extLst>
            </c:dLbl>
            <c:dLbl>
              <c:idx val="4"/>
              <c:tx>
                <c:strRef>
                  <c:f>Daten_Diagramme!$D$18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{B6C3872F-D018-488E-A526-D9E903A8EF7F}</c15:txfldGUID>
                      <c15:f>Daten_Diagramme!$D$18</c15:f>
                      <c15:dlblFieldTableCache>
                        <c:ptCount val="1"/>
                        <c:pt idx="0">
                          <c:v>-1.7</c:v>
                        </c:pt>
                      </c15:dlblFieldTableCache>
                    </c15:dlblFTEntry>
                  </c15:dlblFieldTable>
                  <c15:showDataLabelsRange val="0"/>
                </c:ext>
                <c:ext xmlns:c16="http://schemas.microsoft.com/office/drawing/2014/chart" uri="{C3380CC4-5D6E-409C-BE32-E72D297353CC}">
                  <c16:uniqueId val="{00000004-0DA1-4881-8A4D-050ECB205BD8}"/>
                </c:ext>
              </c:extLst>
            </c:dLbl>
            <c:dLbl>
              <c:idx val="5"/>
              <c:tx>
                <c:strRef>
                  <c:f>Daten_Diagramme!$D$19</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{B5A6D6D5-719E-44F8-80A7-1D14BD664359}</c15:txfldGUID>
                      <c15:f>Daten_Diagramme!$D$19</c15:f>
                      <c15:dlblFieldTableCache>
                        <c:ptCount val="1"/>
                        <c:pt idx="0">
                          <c:v>-3.7</c:v>
                        </c:pt>
                      </c15:dlblFieldTableCache>
                    </c15:dlblFTEntry>
                  </c15:dlblFieldTable>
                  <c15:showDataLabelsRange val="0"/>
                </c:ext>
                <c:ext xmlns:c16="http://schemas.microsoft.com/office/drawing/2014/chart" uri="{C3380CC4-5D6E-409C-BE32-E72D297353CC}">
                  <c16:uniqueId val="{00000005-0DA1-4881-8A4D-050ECB205BD8}"/>
                </c:ext>
              </c:extLst>
            </c:dLbl>
            <c:dLbl>
              <c:idx val="6"/>
              <c:tx>
                <c:strRef>
                  <c:f>Daten_Diagramme!$D$20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{F4B41B5E-F4A3-459B-91E6-86010629ECA8}</c15:txfldGUID>
                      <c15:f>Daten_Diagramme!$D$20</c15:f>
                      <c15:dlblFieldTableCache>
                        <c:ptCount val="1"/>
                        <c:pt idx="0">
                          <c:v>1.6</c:v>
                        </c:pt>
                      </c15:dlblFieldTableCache>
                    </c15:dlblFTEntry>
                  </c15:dlblFieldTable>
                  <c15:showDataLabelsRange val="0"/>
                </c:ext>
                <c:ext xmlns:c16="http://schemas.microsoft.com/office/drawing/2014/chart" uri="{C3380CC4-5D6E-409C-BE32-E72D297353CC}">
                  <c16:uniqueId val="{00000006-0DA1-4881-8A4D-050ECB205BD8}"/>
                </c:ext>
              </c:extLst>
            </c:dLbl>
            <c:dLbl>
              <c:idx val="7"/>
              <c:tx>
                <c:strRef>
                  <c:f>Daten_Diagramme!$D$21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{5FC1DDDD-4A3A-4E39-A9E8-4B2BF7DA8D46}</c15:txfldGUID>
                      <c15:f>Daten_Diagramme!$D$21</c15:f>
                      <c15:dlblFieldTableCache>
                        <c:ptCount val="1"/>
                        <c:pt idx="0">
                          <c:v>1.7</c:v>
                        </c:pt>
                      </c15:dlblFieldTableCache>
                    </c15:dlblFTEntry>
                  </c15:dlblFieldTable>
                  <c15:showDataLabelsRange val="0"/>
                </c:ext>
                <c:ext xmlns:c16="http://schemas.microsoft.com/office/drawing/2014/chart" uri="{C3380CC4-5D6E-409C-BE32-E72D297353CC}">
                  <c16:uniqueId val="{00000007-0DA1-4881-8A4D-050ECB205BD8}"/>
                </c:ext>
              </c:extLst>
            </c:dLbl>
            <c:dLbl>
              <c:idx val="8"/>
              <c:tx>
                <c:strRef>
                  <c:f>Daten_Diagramme!$D$22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{74243ADC-F9D4-43D7-A1EE-D5F1AD84DB47}</c15:txfldGUID>
                      <c15:f>Daten_Diagramme!$D$22</c15:f>
                      <c15:dlblFieldTableCache>
                        <c:ptCount val="1"/>
                        <c:pt idx="0">
                          <c:v>2.8</c:v>
                        </c:pt>
                      </c15:dlblFieldTableCache>
                    </c15:dlblFTEntry>
                  </c15:dlblFieldTable>
                  <c15:showDataLabelsRange val="0"/>
                </c:ext>
                <c:ext xmlns:c16="http://schemas.microsoft.com/office/drawing/2014/chart" uri="{C3380CC4-5D6E-409C-BE32-E72D297353CC}">
                  <c16:uniqueId val="{00000008-0DA1-4881-8A4D-050ECB205BD8}"/>
                </c:ext>
              </c:extLst>
            </c:dLbl>
            <c:dLbl>
              <c:idx val="9"/>
              <c:tx>
                <c:strRef>
                  <c:f>Daten_Diagramme!$D$23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{9D8E8661-4F3F-4AB1-86DC-0663A0F9A60A}</c15:txfldGUID>
                      <c15:f>Daten_Diagramme!$D$23</c15:f>
                      <c15:dlblFieldTableCache>
                        <c:ptCount val="1"/>
                        <c:pt idx="0">
                          <c:v>-2.4</c:v>
                        </c:pt>
                      </c15:dlblFieldTableCache>
                    </c15:dlblFTEntry>
                  </c15:dlblFieldTable>
                  <c15:showDataLabelsRange val="0"/>
                </c:ext>
                <c:ext xmlns:c16="http://schemas.microsoft.com/office/drawing/2014/chart" uri="{C3380CC4-5D6E-409C-BE32-E72D297353CC}">
                  <c16:uniqueId val="{00000009-0DA1-4881-8A4D-050ECB205BD8}"/>
                </c:ext>
              </c:extLst>
            </c:dLbl>
            <c:dLbl>
              <c:idx val="10"/>
              <c:tx>
                <c:strRef>
                  <c:f>Daten_Diagramme!$D$24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{90A00E40-7611-4AAE-A5C1-0E85E91A8B91}</c15:txfldGUID>
                      <c15:f>Daten_Diagramme!$D$24</c15:f>
                      <c15:dlblFieldTableCache>
                        <c:ptCount val="1"/>
                        <c:pt idx="0">
                          <c:v>-1.1</c:v>
                        </c:pt>
                      </c15:dlblFieldTableCache>
                    </c15:dlblFTEntry>
                  </c15:dlblFieldTable>
                  <c15:showDataLabelsRange val="0"/>
                </c:ext>
                <c:ext xmlns:c16="http://schemas.microsoft.com/office/drawing/2014/chart" uri="{C3380CC4-5D6E-409C-BE32-E72D297353CC}">
                  <c16:uniqueId val="{0000000A-0DA1-4881-8A4D-050ECB205BD8}"/>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{80C78CF0-E344-47F2-8C83-4445ECA78CBB}</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0DA1-4881-8A4D-050ECB205BD8}"/>
                </c:ext>
              </c:extLst>
            </c:dLbl>
            <c:dLbl>
              <c:idx val="12"/>
              <c:tx>
                <c:strRef>
                  <c:f>Daten_Diagramme!$D$26</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{5994D359-362B-4B00-ABEC-4EE3DF6ECC59}</c15:txfldGUID>
                      <c15:f>Daten_Diagramme!$D$26</c15:f>
                      <c15:dlblFieldTableCache>
                        <c:ptCount val="1"/>
                        <c:pt idx="0">
                          <c:v>10.7</c:v>
                        </c:pt>
                      </c15:dlblFieldTableCache>
                    </c15:dlblFTEntry>
                  </c15:dlblFieldTable>
                  <c15:showDataLabelsRange val="0"/>
                </c:ext>
                <c:ext xmlns:c16="http://schemas.microsoft.com/office/drawing/2014/chart" uri="{C3380CC4-5D6E-409C-BE32-E72D297353CC}">
                  <c16:uniqueId val="{0000000C-0DA1-4881-8A4D-050ECB205BD8}"/>
                </c:ext>
              </c:extLst>
            </c:dLbl>
            <c:dLbl>
              <c:idx val="13"/>
              <c:tx>
                <c:strRef>
                  <c:f>Daten_Diagramme!$D$27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{88FFB3C6-2B6D-418D-9631-1C3304E2B550}</c15:txfldGUID>
                      <c15:f>Daten_Diagramme!$D$27</c15:f>
                      <c15:dlblFieldTableCache>
                        <c:ptCount val="1"/>
                        <c:pt idx="0">
                          <c:v>0.7</c:v>
                        </c:pt>
                      </c15:dlblFieldTableCache>
                    </c15:dlblFTEntry>
                  </c15:dlblFieldTable>
                  <c15:showDataLabelsRange val="0"/>
                </c:ext>
                <c:ext xmlns:c16="http://schemas.microsoft.com/office/drawing/2014/chart" uri="{C3380CC4-5D6E-409C-BE32-E72D297353CC}">
                  <c16:uniqueId val="{0000000D-0DA1-4881-8A4D-050ECB205BD8}"/>
                </c:ext>
              </c:extLst>
            </c:dLbl>
            <c:dLbl>
              <c:idx val="14"/>
              <c:tx>
                <c:strRef>
                  <c:f>Daten_Diagramme!$D$28</c:f>
                  <c:strCache>
                    <c:ptCount val="1"/>
                    <c:pt idx="0">
                      <c:v>38.2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{4F0FDDE0-BFF3-47D8-A047-5CE1D42C56C1}</c15:txfldGUID>
                      <c15:f>Daten_Diagramme!$D$28</c15:f>
                      <c15:dlblFieldTableCache>
                        <c:ptCount val="1"/>
                        <c:pt idx="0">
                          <c:v>38.2</c:v>
                        </c:pt>
                      </c15:dlblFieldTableCache>
                    </c15:dlblFTEntry>
                  </c15:dlblFieldTable>
                  <c15:showDataLabelsRange val="0"/>
                </c:ext>
                <c:ext xmlns:c16="http://schemas.microsoft.com/office/drawing/2014/chart" uri="{C3380CC4-5D6E-409C-BE32-E72D297353CC}">
                  <c16:uniqueId val="{0000000E-0DA1-4881-8A4D-050ECB205BD8}"/>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{2168D6D1-BA41-439C-9584-7F4218547406}</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0DA1-4881-8A4D-050ECB205BD8}"/>
                </c:ext>
              </c:extLst>
            </c:dLbl>
            <c:dLbl>
              <c:idx val="16"/>
              <c:tx>
                <c:strRef>
                  <c:f>Daten_Diagramme!$D$30</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{833FA93C-05CA-4518-A492-F3EE6114D23A}</c15:txfldGUID>
                      <c15:f>Daten_Diagramme!$D$30</c15:f>
                      <c15:dlblFieldTableCache>
                        <c:ptCount val="1"/>
                        <c:pt idx="0">
                          <c:v>5.1</c:v>
                        </c:pt>
                      </c15:dlblFieldTableCache>
                    </c15:dlblFTEntry>
                  </c15:dlblFieldTable>
                  <c15:showDataLabelsRange val="0"/>
                </c:ext>
                <c:ext xmlns:c16="http://schemas.microsoft.com/office/drawing/2014/chart" uri="{C3380CC4-5D6E-409C-BE32-E72D297353CC}">
                  <c16:uniqueId val="{00000010-0DA1-4881-8A4D-050ECB205BD8}"/>
                </c:ext>
              </c:extLst>
            </c:dLbl>
            <c:dLbl>
              <c:idx val="17"/>
              <c:tx>
                <c:strRef>
                  <c:f>Daten_Diagramme!$D$31</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{E8FECB8E-6ECB-421A-9562-DA2FA93C967F}</c15:txfldGUID>
                      <c15:f>Daten_Diagramme!$D$31</c15:f>
                      <c15:dlblFieldTableCache>
                        <c:ptCount val="1"/>
                        <c:pt idx="0">
                          <c:v>4.2</c:v>
                        </c:pt>
                      </c15:dlblFieldTableCache>
                    </c15:dlblFTEntry>
                  </c15:dlblFieldTable>
                  <c15:showDataLabelsRange val="0"/>
                </c:ext>
                <c:ext xmlns:c16="http://schemas.microsoft.com/office/drawing/2014/chart" uri="{C3380CC4-5D6E-409C-BE32-E72D297353CC}">
                  <c16:uniqueId val="{00000011-0DA1-4881-8A4D-050ECB205BD8}"/>
                </c:ext>
              </c:extLst>
            </c:dLbl>
            <c:dLbl>
              <c:idx val="18"/>
              <c:tx>
                <c:strRef>
                  <c:f>Daten_Diagramme!$D$32</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{ADC1663E-7483-4978-B3F4-8B18A1BDA6E8}</c15:txfldGUID>
                      <c15:f>Daten_Diagramme!$D$32</c15:f>
                      <c15:dlblFieldTableCache>
                        <c:ptCount val="1"/>
                        <c:pt idx="0">
                          <c:v>4.2</c:v>
                        </c:pt>
                      </c15:dlblFieldTableCache>
                    </c15:dlblFTEntry>
                  </c15:dlblFieldTable>
                  <c15:showDataLabelsRange val="0"/>
                </c:ext>
                <c:ext xmlns:c16="http://schemas.microsoft.com/office/drawing/2014/chart" uri="{C3380CC4-5D6E-409C-BE32-E72D297353CC}">
                  <c16:uniqueId val="{00000012-0DA1-4881-8A4D-050ECB205BD8}"/>
                </c:ext>
              </c:extLst>
            </c:dLbl>
            <c:dLbl>
              <c:idx val="19"/>
              <c:tx>
                <c:strRef>
                  <c:f>Daten_Diagramme!$D$33</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{55190E37-2CCE-4498-9D8E-2C49A12632CA}</c15:txfldGUID>
                      <c15:f>Daten_Diagramme!$D$33</c15:f>
                      <c15:dlblFieldTableCache>
                        <c:ptCount val="1"/>
                        <c:pt idx="0">
                          <c:v>5.8</c:v>
                        </c:pt>
                      </c15:dlblFieldTableCache>
                    </c15:dlblFTEntry>
                  </c15:dlblFieldTable>
                  <c15:showDataLabelsRange val="0"/>
                </c:ext>
                <c:ext xmlns:c16="http://schemas.microsoft.com/office/drawing/2014/chart" uri="{C3380CC4-5D6E-409C-BE32-E72D297353CC}">
                  <c16:uniqueId val="{00000013-0DA1-4881-8A4D-050ECB205BD8}"/>
                </c:ext>
              </c:extLst>
            </c:dLbl>
            <c:dLbl>
              <c:idx val="20"/>
              <c:tx>
                <c:strRef>
                  <c:f>Daten_Diagramme!$D$34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{714298ED-68DB-4ACC-AA87-51BA1706B266}</c15:txfldGUID>
                      <c15:f>Daten_Diagramme!$D$34</c15:f>
                      <c15:dlblFieldTableCache>
                        <c:ptCount val="1"/>
                        <c:pt idx="0">
                          <c:v>-4.0</c:v>
                        </c:pt>
                      </c15:dlblFieldTableCache>
                    </c15:dlblFTEntry>
                  </c15:dlblFieldTable>
                  <c15:showDataLabelsRange val="0"/>
                </c:ext>
                <c:ext xmlns:c16="http://schemas.microsoft.com/office/drawing/2014/chart" uri="{C3380CC4-5D6E-409C-BE32-E72D297353CC}">
                  <c16:uniqueId val="{00000014-0DA1-4881-8A4D-050ECB205BD8}"/>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{AF98CB2D-BDBD-42B0-96B8-C02FCD11AC4F}</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0DA1-4881-8A4D-050ECB205BD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{3E2C1FF9-1ED7-49A0-96C9-EFB157514072}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DA1-4881-8A4D-050ECB205BD8}"/>
                </c:ext>
              </c:extLst>
            </c:dLbl>
            <c:dLbl>
              <c:idx val="23"/>
              <c:tx>
                <c:strRef>
                  <c:f>Daten_Diagramme!$D$37</c:f>
                  <c:strCache>
                    <c:ptCount val="1"/>
                    <c:pt idx="0">
                      <c:v>10.6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{5F962731-A72F-4537-AA90-DECE258F2728}</c15:txfldGUID>
                      <c15:f>Daten_Diagramme!$D$37</c15:f>
                      <c15:dlblFieldTableCache>
                        <c:ptCount val="1"/>
                        <c:pt idx="0">
                          <c:v>10.6</c:v>
                        </c:pt>
                      </c15:dlblFieldTableCache>
                    </c15:dlblFTEntry>
                  </c15:dlblFieldTable>
                  <c15:showDataLabelsRange val="0"/>
                </c:ext>
                <c:ext xmlns:c16="http://schemas.microsoft.com/office/drawing/2014/chart" uri="{C3380CC4-5D6E-409C-BE32-E72D297353CC}">
                  <c16:uniqueId val="{00000017-0DA1-4881-8A4D-050ECB205BD8}"/>
                </c:ext>
              </c:extLst>
            </c:dLbl>
            <c:dLbl>
              <c:idx val="24"/>
              <c:layout>
                <c:manualLayout>
                  <c:x val="4.7769028871392123E-3"/>
                  <c:y val="-4.6876052205785108E-5"/>
                </c:manualLayout>
              </c:layout>
              <c:tx>
                <c:strRef>
                  <c:f>Daten_Diagramme!$D$38</c:f>
                  <c:strCache>
                    <c:ptCount val="1"/>
                    <c:pt idx="0">
                      <c:v>-2.0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{4A3C65FA-CA22-428A-9A06-1E52D651EBB3}</c15:txfldGUID>
                      <c15:f>Daten_Diagramme!$D$38</c15:f>
                      <c15:dlblFieldTableCache>
                        <c:ptCount val="1"/>
                        <c:pt idx="0">
                          <c:v>-2.0</c:v>
                        </c:pt>
                      </c15:dlblFieldTableCache>
                    </c15:dlblFTEntry>
                  </c15:dlblFieldTable>
                  <c15:showDataLabelsRange val="0"/>
                </c:ext>
                <c:ext xmlns:c16="http://schemas.microsoft.com/office/drawing/2014/chart" uri="{C3380CC4-5D6E-409C-BE32-E72D297353CC}">
                  <c16:uniqueId val="{00000018-0DA1-4881-8A4D-050ECB205BD8}"/>
                </c:ext>
              </c:extLst>
            </c:dLbl>
            <c:dLbl>
              <c:idx val="25"/>
              <c:tx>
                <c:strRef>
                  <c:f>Daten_Diagramme!$D$39</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{ACD40E7C-F80F-4B9A-8FE2-088208D3CD67}</c15:txfldGUID>
                      <c15:f>Daten_Diagramme!$D$39</c15:f>
                      <c15:dlblFieldTableCache>
                        <c:ptCount val="1"/>
                        <c:pt idx="0">
                          <c:v>4.8</c:v>
                        </c:pt>
                      </c15:dlblFieldTableCache>
                    </c15:dlblFTEntry>
                  </c15:dlblFieldTable>
                  <c15:showDataLabelsRange val="0"/>
                </c:ext>
                <c:ext xmlns:c16="http://schemas.microsoft.com/office/drawing/2014/chart" uri="{C3380CC4-5D6E-409C-BE32-E72D297353CC}">
                  <c16:uniqueId val="{00000019-0DA1-4881-8A4D-050ECB205BD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{2E2B8DB6-C551-4BF4-9C3A-0FB995B11408}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DA1-4881-8A4D-050ECB205BD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{B4F69B9A-6ABF-49D6-853D-E8938D8F16B8}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DA1-4881-8A4D-050ECB205BD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{54AE2E5E-448A-451D-8591-E38EE31BFA33}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DA1-4881-8A4D-050ECB205BD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{8F170721-C01E-40C2-8D7A-D0289C24864A}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DA1-4881-8A4D-050ECB205BD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{AADFB834-8C54-4711-ADD8-DEF300163B41}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DA1-4881-8A4D-050ECB205BD8}"/>
                </c:ext>
              </c:extLst>
            </c:dLbl>
            <c:dLbl>
              <c:idx val="31"/>
              <c:tx>
                <c:strRef>
                  <c:f>Daten_Diagramme!$D$45</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{24853719-7706-41E6-A80E-DDEE2427A8DC}</c15:txfldGUID>
                      <c15:f>Daten_Diagramme!$D$45</c15:f>
                      <c15:dlblFieldTableCache>
                        <c:ptCount val="1"/>
                        <c:pt idx="0">
                          <c:v>4.8</c:v>
                        </c:pt>
                      </c15:dlblFieldTableCache>
                    </c15:dlblFTEntry>
                  </c15:dlblFieldTable>
                  <c15:showDataLabelsRange val="0"/>
                </c:ext>
                <c:ext xmlns:c16="http://schemas.microsoft.com/office/drawing/2014/chart" uri="{C3380CC4-5D6E-409C-BE32-E72D297353CC}">
                  <c16:uniqueId val="{0000001F-0DA1-4881-8A4D-050ECB205BD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1.7943788336537581</c:v>
                </c:pt>
                <c:pt idx="1">
                  <c:v>10.638297872340425</c:v>
                </c:pt>
                <c:pt idx="2">
                  <c:v>1.5945330296127562</c:v>
                </c:pt>
                <c:pt idx="3">
                  <c:v>-2.8516150740242261</c:v>
                </c:pt>
                <c:pt idx="4">
                  <c:v>-1.652089407191448</c:v>
                </c:pt>
                <c:pt idx="5">
                  <c:v>-3.7092624356775299</c:v>
                </c:pt>
                <c:pt idx="6">
                  <c:v>1.5676028739386023</c:v>
                </c:pt>
                <c:pt idx="7">
                  <c:v>1.7488789237668161</c:v>
                </c:pt>
                <c:pt idx="8">
                  <c:v>2.8218220908357967</c:v>
                </c:pt>
                <c:pt idx="9">
                  <c:v>-2.3911187019641331</c:v>
                </c:pt>
                <c:pt idx="10">
                  <c:v>-1.1320754716981132</c:v>
                </c:pt>
                <c:pt idx="11">
                  <c:v>0</c:v>
                </c:pt>
                <c:pt idx="12">
                  <c:v>10.683760683760683</c:v>
                </c:pt>
                <c:pt idx="13">
                  <c:v>0.70993914807302227</c:v>
                </c:pt>
                <c:pt idx="14">
                  <c:v>38.171428571428571</c:v>
                </c:pt>
                <c:pt idx="15">
                  <c:v>0</c:v>
                </c:pt>
                <c:pt idx="16">
                  <c:v>5.1282051282051286</c:v>
                </c:pt>
                <c:pt idx="17">
                  <c:v>4.2462845010615711</c:v>
                </c:pt>
                <c:pt idx="18">
                  <c:v>4.1636407649479548</c:v>
                </c:pt>
                <c:pt idx="19">
                  <c:v>5.7948717948717947</c:v>
                </c:pt>
                <c:pt idx="20">
                  <c:v>-4.0130151843817785</c:v>
                </c:pt>
                <c:pt idx="21">
                  <c:v>0</c:v>
                </c:pt>
                <c:pt idx="23">
                  <c:v>10.638297872340425</c:v>
                </c:pt>
                <c:pt idx="24">
                  <c:v>-2.0127773579721095</c:v>
                </c:pt>
                <c:pt idx="25">
                  <c:v>4.7616398731712746</c:v>
                </c:pt>
              </c:numCache>
            </c:numRef>
          </c:val>
          <c:extLst>
            <c:ext xmlns:c16="http://schemas.microsoft.com/office/drawing/2014/chart" uri="{C3380CC4-5D6E-409C-BE32-E72D297353CC}">
              <c16:uniqueId val="{00000020-0DA1-4881-8A4D-050ECB205BD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{A383FC7E-9DC5-4FEB-9B65-EDAC76C03BED}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DA1-4881-8A4D-050ECB205BD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{18D3ABA3-0118-43CD-8C46-ADC6145CBC4E}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DA1-4881-8A4D-050ECB205BD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{59859AAE-FCE1-4856-AD4C-F66C858A0FBC}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DA1-4881-8A4D-050ECB205BD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{09961305-B1FF-414A-97EB-0C9C37A3161F}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DA1-4881-8A4D-050ECB205BD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{CAC940E0-BC8D-48D8-97DE-E147E64EDD9A}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DA1-4881-8A4D-050ECB205BD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{9EC35502-8395-4E00-8E1F-478CEDE9E1C8}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DA1-4881-8A4D-050ECB205BD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{9A2FE7C1-E4B0-47BC-84D9-93C028AF00A1}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DA1-4881-8A4D-050ECB205BD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{5E769414-3B69-458F-9C44-8C9BEC38AB85}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DA1-4881-8A4D-050ECB205BD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{35D7AFF1-96EB-40EB-A01C-41A0E0227D55}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DA1-4881-8A4D-050ECB205BD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{16E596B9-DDE7-4C99-BA89-4BBCA464EC34}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DA1-4881-8A4D-050ECB205BD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{16CACCBB-3106-4233-AE9B-5C7BB70AF54B}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DA1-4881-8A4D-050ECB205BD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{C569A5A0-1DE3-4A76-997A-2D6A92ABDBE1}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DA1-4881-8A4D-050ECB205BD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{4CECD032-1C86-48D6-91BD-0878C8E9AB5D}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DA1-4881-8A4D-050ECB205BD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{C66E871C-2434-4501-88B9-4575B73C0896}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DA1-4881-8A4D-050ECB205BD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{EB7ED408-3477-4B36-8268-5AB4D70FA728}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DA1-4881-8A4D-050ECB205BD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{9F7250B5-5F05-4946-81D1-BA2BD9A39A89}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DA1-4881-8A4D-050ECB205BD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{96E3C72D-33EC-4D34-B1CD-C5A323251300}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DA1-4881-8A4D-050ECB205BD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{02DE0C78-66E5-4F3D-88DF-7662810992B8}</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DA1-4881-8A4D-050ECB205BD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{D006EB6B-5F67-44ED-8E98-752023102585}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DA1-4881-8A4D-050ECB205BD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{B4E01871-B360-4249-814C-C3621630F86A}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DA1-4881-8A4D-050ECB205BD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{11E5A49E-3875-48E0-9383-2A4EDAE552F9}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DA1-4881-8A4D-050ECB205BD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{F46B30DA-ABA1-420C-AA45-D9BB0C9D6685}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DA1-4881-8A4D-050ECB205BD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{42196A44-7DC3-4712-80F8-C173303D7A79}</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DA1-4881-8A4D-050ECB205BD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{22ADCF35-90E9-490B-9505-4692F9A841CA}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DA1-4881-8A4D-050ECB205BD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{E8F45D34-A485-4278-8D54-673433627351}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DA1-4881-8A4D-050ECB205BD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{B69053AE-F01D-4BAD-831D-D225FF3059F1}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DA1-4881-8A4D-050ECB205BD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{0DE61252-3018-4C8F-B724-3A914C37B5E5}</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DA1-4881-8A4D-050ECB205BD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{4C50766A-4296-4A63-AB8E-E9A974642135}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DA1-4881-8A4D-050ECB205BD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{76436997-AC1B-4E40-BC2C-AC1F5EBED363}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DA1-4881-8A4D-050ECB205BD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{4851CB05-1179-43B0-9AEE-FF0DA7A755AF}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DA1-4881-8A4D-050ECB205BD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{63ED07F5-D2C9-4823-98FB-981BB35D1220}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DA1-4881-8A4D-050ECB205BD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{ECA55BC8-795E-47AE-AAD7-4234E5600BFF}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DA1-4881-8A4D-050ECB205BD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DA1-4881-8A4D-050ECB205BD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DA1-4881-8A4D-050ECB205BD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{08E5CCBF-2140-4EE1-BC9A-BC4E9123AE89}</c15:txfldGUID>
                      <c15:f>Daten_Diagramme!$E$14</c15:f>
                      <c15:dlblFieldTableCache>
                        <c:ptCount val="1"/>
                        <c:pt idx="0">
                          <c:v>-1.9</c:v>
                        </c:pt>
                      </c15:dlblFieldTableCache>
                    </c15:dlblFTEntry>
                  </c15:dlblFieldTable>
                  <c15:showDataLabelsRange val="0"/>
                </c:ext>
                <c:ext xmlns:c16="http://schemas.microsoft.com/office/drawing/2014/chart" uri="{C3380CC4-5D6E-409C-BE32-E72D297353CC}">
                  <c16:uniqueId val="{00000000-0D2F-4122-AE47-06322D00A185}"/>
                </c:ext>
              </c:extLst>
            </c:dLbl>
            <c:dLbl>
              <c:idx val="1"/>
              <c:tx>
                <c:strRef>
                  <c:f>Daten_Diagramme!$E$15</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{4278D429-199F-4571-86CA-E364508751BE}</c15:txfldGUID>
                      <c15:f>Daten_Diagramme!$E$15</c15:f>
                      <c15:dlblFieldTableCache>
                        <c:ptCount val="1"/>
                        <c:pt idx="0">
                          <c:v>7.1</c:v>
                        </c:pt>
                      </c15:dlblFieldTableCache>
                    </c15:dlblFTEntry>
                  </c15:dlblFieldTable>
                  <c15:showDataLabelsRange val="0"/>
                </c:ext>
                <c:ext xmlns:c16="http://schemas.microsoft.com/office/drawing/2014/chart" uri="{C3380CC4-5D6E-409C-BE32-E72D297353CC}">
                  <c16:uniqueId val="{00000001-0D2F-4122-AE47-06322D00A185}"/>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{BD7F38E5-2C62-453D-9410-D6EECA5BCE99}</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0D2F-4122-AE47-06322D00A185}"/>
                </c:ext>
              </c:extLst>
            </c:dLbl>
            <c:dLbl>
              <c:idx val="3"/>
              <c:tx>
                <c:strRef>
                  <c:f>Daten_Diagramme!$E$17</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{BB870BA6-8C23-4E5A-8BA0-F71DC6B55890}</c15:txfldGUID>
                      <c15:f>Daten_Diagramme!$E$17</c15:f>
                      <c15:dlblFieldTableCache>
                        <c:ptCount val="1"/>
                        <c:pt idx="0">
                          <c:v>-6.0</c:v>
                        </c:pt>
                      </c15:dlblFieldTableCache>
                    </c15:dlblFTEntry>
                  </c15:dlblFieldTable>
                  <c15:showDataLabelsRange val="0"/>
                </c:ext>
                <c:ext xmlns:c16="http://schemas.microsoft.com/office/drawing/2014/chart" uri="{C3380CC4-5D6E-409C-BE32-E72D297353CC}">
                  <c16:uniqueId val="{00000003-0D2F-4122-AE47-06322D00A185}"/>
                </c:ext>
              </c:extLst>
            </c:dLbl>
            <c:dLbl>
              <c:idx val="4"/>
              <c:tx>
                <c:strRef>
                  <c:f>Daten_Diagramme!$E$18</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{284B3C0B-E5A6-44E2-BD0C-C3C182658D52}</c15:txfldGUID>
                      <c15:f>Daten_Diagramme!$E$18</c15:f>
                      <c15:dlblFieldTableCache>
                        <c:ptCount val="1"/>
                        <c:pt idx="0">
                          <c:v>-6.3</c:v>
                        </c:pt>
                      </c15:dlblFieldTableCache>
                    </c15:dlblFTEntry>
                  </c15:dlblFieldTable>
                  <c15:showDataLabelsRange val="0"/>
                </c:ext>
                <c:ext xmlns:c16="http://schemas.microsoft.com/office/drawing/2014/chart" uri="{C3380CC4-5D6E-409C-BE32-E72D297353CC}">
                  <c16:uniqueId val="{00000004-0D2F-4122-AE47-06322D00A185}"/>
                </c:ext>
              </c:extLst>
            </c:dLbl>
            <c:dLbl>
              <c:idx val="5"/>
              <c:tx>
                <c:strRef>
                  <c:f>Daten_Diagramme!$E$19</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{7112AAF4-6810-4532-9E60-80743660D1BA}</c15:txfldGUID>
                      <c15:f>Daten_Diagramme!$E$19</c15:f>
                      <c15:dlblFieldTableCache>
                        <c:ptCount val="1"/>
                        <c:pt idx="0">
                          <c:v>-5.4</c:v>
                        </c:pt>
                      </c15:dlblFieldTableCache>
                    </c15:dlblFTEntry>
                  </c15:dlblFieldTable>
                  <c15:showDataLabelsRange val="0"/>
                </c:ext>
                <c:ext xmlns:c16="http://schemas.microsoft.com/office/drawing/2014/chart" uri="{C3380CC4-5D6E-409C-BE32-E72D297353CC}">
                  <c16:uniqueId val="{00000005-0D2F-4122-AE47-06322D00A185}"/>
                </c:ext>
              </c:extLst>
            </c:dLbl>
            <c:dLbl>
              <c:idx val="6"/>
              <c:tx>
                <c:strRef>
                  <c:f>Daten_Diagramme!$E$20</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{C72A6D85-DC55-44A7-BA64-3429D43E4D74}</c15:txfldGUID>
                      <c15:f>Daten_Diagramme!$E$20</c15:f>
                      <c15:dlblFieldTableCache>
                        <c:ptCount val="1"/>
                        <c:pt idx="0">
                          <c:v>-7.0</c:v>
                        </c:pt>
                      </c15:dlblFieldTableCache>
                    </c15:dlblFTEntry>
                  </c15:dlblFieldTable>
                  <c15:showDataLabelsRange val="0"/>
                </c:ext>
                <c:ext xmlns:c16="http://schemas.microsoft.com/office/drawing/2014/chart" uri="{C3380CC4-5D6E-409C-BE32-E72D297353CC}">
                  <c16:uniqueId val="{00000006-0D2F-4122-AE47-06322D00A185}"/>
                </c:ext>
              </c:extLst>
            </c:dLbl>
            <c:dLbl>
              <c:idx val="7"/>
              <c:tx>
                <c:strRef>
                  <c:f>Daten_Diagramme!$E$21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{D96522C7-D5AE-43AC-B0CB-29023E3566FF}</c15:txfldGUID>
                      <c15:f>Daten_Diagramme!$E$21</c15:f>
                      <c15:dlblFieldTableCache>
                        <c:ptCount val="1"/>
                        <c:pt idx="0">
                          <c:v>*</c:v>
                        </c:pt>
                      </c15:dlblFieldTableCache>
                    </c15:dlblFTEntry>
                  </c15:dlblFieldTable>
                  <c15:showDataLabelsRange val="0"/>
                </c:ext>
                <c:ext xmlns:c16="http://schemas.microsoft.com/office/drawing/2014/chart" uri="{C3380CC4-5D6E-409C-BE32-E72D297353CC}">
                  <c16:uniqueId val="{00000007-0D2F-4122-AE47-06322D00A185}"/>
                </c:ext>
              </c:extLst>
            </c:dLbl>
            <c:dLbl>
              <c:idx val="8"/>
              <c:tx>
                <c:strRef>
                  <c:f>Daten_Diagramme!$E$22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{0DD36068-B2DE-443E-AC7B-6CFF61E13843}</c15:txfldGUID>
                      <c15:f>Daten_Diagramme!$E$22</c15:f>
                      <c15:dlblFieldTableCache>
                        <c:ptCount val="1"/>
                        <c:pt idx="0">
                          <c:v>-1.2</c:v>
                        </c:pt>
                      </c15:dlblFieldTableCache>
                    </c15:dlblFTEntry>
                  </c15:dlblFieldTable>
                  <c15:showDataLabelsRange val="0"/>
                </c:ext>
                <c:ext xmlns:c16="http://schemas.microsoft.com/office/drawing/2014/chart" uri="{C3380CC4-5D6E-409C-BE32-E72D297353CC}">
                  <c16:uniqueId val="{00000008-0D2F-4122-AE47-06322D00A185}"/>
                </c:ext>
              </c:extLst>
            </c:dLbl>
            <c:dLbl>
              <c:idx val="9"/>
              <c:tx>
                <c:strRef>
                  <c:f>Daten_Diagramme!$E$23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{E2B0B123-28DF-496A-A9D0-C8542492B297}</c15:txfldGUID>
                      <c15:f>Daten_Diagramme!$E$23</c15:f>
                      <c15:dlblFieldTableCache>
                        <c:ptCount val="1"/>
                        <c:pt idx="0">
                          <c:v>2.8</c:v>
                        </c:pt>
                      </c15:dlblFieldTableCache>
                    </c15:dlblFTEntry>
                  </c15:dlblFieldTable>
                  <c15:showDataLabelsRange val="0"/>
                </c:ext>
                <c:ext xmlns:c16="http://schemas.microsoft.com/office/drawing/2014/chart" uri="{C3380CC4-5D6E-409C-BE32-E72D297353CC}">
                  <c16:uniqueId val="{00000009-0D2F-4122-AE47-06322D00A185}"/>
                </c:ext>
              </c:extLst>
            </c:dLbl>
            <c:dLbl>
              <c:idx val="10"/>
              <c:tx>
                <c:strRef>
                  <c:f>Daten_Diagramme!$E$24</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{95F744B3-7CF7-495C-A5C1-C35C929383AC}</c15:txfldGUID>
                      <c15:f>Daten_Diagramme!$E$24</c15:f>
                      <c15:dlblFieldTableCache>
                        <c:ptCount val="1"/>
                        <c:pt idx="0">
                          <c:v>-8.0</c:v>
                        </c:pt>
                      </c15:dlblFieldTableCache>
                    </c15:dlblFTEntry>
                  </c15:dlblFieldTable>
                  <c15:showDataLabelsRange val="0"/>
                </c:ext>
                <c:ext xmlns:c16="http://schemas.microsoft.com/office/drawing/2014/chart" uri="{C3380CC4-5D6E-409C-BE32-E72D297353CC}">
                  <c16:uniqueId val="{0000000A-0D2F-4122-AE47-06322D00A185}"/>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{4301EBB6-E084-473B-9520-5A0AF03CD258}</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0D2F-4122-AE47-06322D00A185}"/>
                </c:ext>
              </c:extLst>
            </c:dLbl>
            <c:dLbl>
              <c:idx val="12"/>
              <c:tx>
                <c:strRef>
                  <c:f>Daten_Diagramme!$E$26</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{22360B79-B20C-4BA6-9D1F-2AAECEF3BAB8}</c15:txfldGUID>
                      <c15:f>Daten_Diagramme!$E$26</c15:f>
                      <c15:dlblFieldTableCache>
                        <c:ptCount val="1"/>
                        <c:pt idx="0">
                          <c:v>6.3</c:v>
                        </c:pt>
                      </c15:dlblFieldTableCache>
                    </c15:dlblFTEntry>
                  </c15:dlblFieldTable>
                  <c15:showDataLabelsRange val="0"/>
                </c:ext>
                <c:ext xmlns:c16="http://schemas.microsoft.com/office/drawing/2014/chart" uri="{C3380CC4-5D6E-409C-BE32-E72D297353CC}">
                  <c16:uniqueId val="{0000000C-0D2F-4122-AE47-06322D00A185}"/>
                </c:ext>
              </c:extLst>
            </c:dLbl>
            <c:dLbl>
              <c:idx val="13"/>
              <c:tx>
                <c:strRef>
                  <c:f>Daten_Diagramme!$E$27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{6AB02BC5-985C-43D2-9BDA-90B900B04D3E}</c15:txfldGUID>
                      <c15:f>Daten_Diagramme!$E$27</c15:f>
                      <c15:dlblFieldTableCache>
                        <c:ptCount val="1"/>
                        <c:pt idx="0">
                          <c:v>2.1</c:v>
                        </c:pt>
                      </c15:dlblFieldTableCache>
                    </c15:dlblFTEntry>
                  </c15:dlblFieldTable>
                  <c15:showDataLabelsRange val="0"/>
                </c:ext>
                <c:ext xmlns:c16="http://schemas.microsoft.com/office/drawing/2014/chart" uri="{C3380CC4-5D6E-409C-BE32-E72D297353CC}">
                  <c16:uniqueId val="{0000000D-0D2F-4122-AE47-06322D00A185}"/>
                </c:ext>
              </c:extLst>
            </c:dLbl>
            <c:dLbl>
              <c:idx val="14"/>
              <c:tx>
                <c:strRef>
                  <c:f>Daten_Diagramme!$E$28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{0F519FF5-F062-4A81-9AD0-51543D66170E}</c15:txfldGUID>
                      <c15:f>Daten_Diagramme!$E$28</c15:f>
                      <c15:dlblFieldTableCache>
                        <c:ptCount val="1"/>
                        <c:pt idx="0">
                          <c:v>-3.4</c:v>
                        </c:pt>
                      </c15:dlblFieldTableCache>
                    </c15:dlblFTEntry>
                  </c15:dlblFieldTable>
                  <c15:showDataLabelsRange val="0"/>
                </c:ext>
                <c:ext xmlns:c16="http://schemas.microsoft.com/office/drawing/2014/chart" uri="{C3380CC4-5D6E-409C-BE32-E72D297353CC}">
                  <c16:uniqueId val="{0000000E-0D2F-4122-AE47-06322D00A185}"/>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{71587960-F53C-4796-AC15-17BA9A911051}</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0D2F-4122-AE47-06322D00A185}"/>
                </c:ext>
              </c:extLst>
            </c:dLbl>
            <c:dLbl>
              <c:idx val="16"/>
              <c:tx>
                <c:strRef>
                  <c:f>Daten_Diagramme!$E$30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{8C95B7F9-462C-479B-B55B-6D22FBAA37E3}</c15:txfldGUID>
                      <c15:f>Daten_Diagramme!$E$30</c15:f>
                      <c15:dlblFieldTableCache>
                        <c:ptCount val="1"/>
                        <c:pt idx="0">
                          <c:v>-1.0</c:v>
                        </c:pt>
                      </c15:dlblFieldTableCache>
                    </c15:dlblFTEntry>
                  </c15:dlblFieldTable>
                  <c15:showDataLabelsRange val="0"/>
                </c:ext>
                <c:ext xmlns:c16="http://schemas.microsoft.com/office/drawing/2014/chart" uri="{C3380CC4-5D6E-409C-BE32-E72D297353CC}">
                  <c16:uniqueId val="{00000010-0D2F-4122-AE47-06322D00A185}"/>
                </c:ext>
              </c:extLst>
            </c:dLbl>
            <c:dLbl>
              <c:idx val="17"/>
              <c:tx>
                <c:strRef>
                  <c:f>Daten_Diagramme!$E$31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{DCFB5E5D-0263-4BA5-BF67-5D0357A6E862}</c15:txfldGUID>
                      <c15:f>Daten_Diagramme!$E$31</c15:f>
                      <c15:dlblFieldTableCache>
                        <c:ptCount val="1"/>
                        <c:pt idx="0">
                          <c:v>2.9</c:v>
                        </c:pt>
                      </c15:dlblFieldTableCache>
                    </c15:dlblFTEntry>
                  </c15:dlblFieldTable>
                  <c15:showDataLabelsRange val="0"/>
                </c:ext>
                <c:ext xmlns:c16="http://schemas.microsoft.com/office/drawing/2014/chart" uri="{C3380CC4-5D6E-409C-BE32-E72D297353CC}">
                  <c16:uniqueId val="{00000011-0D2F-4122-AE47-06322D00A185}"/>
                </c:ext>
              </c:extLst>
            </c:dLbl>
            <c:dLbl>
              <c:idx val="18"/>
              <c:tx>
                <c:strRef>
                  <c:f>Daten_Diagramme!$E$32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{102D78FD-7BF9-477E-A218-98C7558B1D17}</c15:txfldGUID>
                      <c15:f>Daten_Diagramme!$E$32</c15:f>
                      <c15:dlblFieldTableCache>
                        <c:ptCount val="1"/>
                        <c:pt idx="0">
                          <c:v>-0.2</c:v>
                        </c:pt>
                      </c15:dlblFieldTableCache>
                    </c15:dlblFTEntry>
                  </c15:dlblFieldTable>
                  <c15:showDataLabelsRange val="0"/>
                </c:ext>
                <c:ext xmlns:c16="http://schemas.microsoft.com/office/drawing/2014/chart" uri="{C3380CC4-5D6E-409C-BE32-E72D297353CC}">
                  <c16:uniqueId val="{00000012-0D2F-4122-AE47-06322D00A185}"/>
                </c:ext>
              </c:extLst>
            </c:dLbl>
            <c:dLbl>
              <c:idx val="19"/>
              <c:tx>
                <c:strRef>
                  <c:f>Daten_Diagramme!$E$33</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{BE5FFD2E-752D-43E5-96B7-96DB765790AF}</c15:txfldGUID>
                      <c15:f>Daten_Diagramme!$E$33</c15:f>
                      <c15:dlblFieldTableCache>
                        <c:ptCount val="1"/>
                        <c:pt idx="0">
                          <c:v>4.6</c:v>
                        </c:pt>
                      </c15:dlblFieldTableCache>
                    </c15:dlblFTEntry>
                  </c15:dlblFieldTable>
                  <c15:showDataLabelsRange val="0"/>
                </c:ext>
                <c:ext xmlns:c16="http://schemas.microsoft.com/office/drawing/2014/chart" uri="{C3380CC4-5D6E-409C-BE32-E72D297353CC}">
                  <c16:uniqueId val="{00000013-0D2F-4122-AE47-06322D00A185}"/>
                </c:ext>
              </c:extLst>
            </c:dLbl>
            <c:dLbl>
              <c:idx val="20"/>
              <c:tx>
                <c:strRef>
                  <c:f>Daten_Diagramme!$E$34</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{22426CD7-58A0-47AD-8718-A42880B237DD}</c15:txfldGUID>
                      <c15:f>Daten_Diagramme!$E$34</c15:f>
                      <c15:dlblFieldTableCache>
                        <c:ptCount val="1"/>
                        <c:pt idx="0">
                          <c:v>-6.8</c:v>
                        </c:pt>
                      </c15:dlblFieldTableCache>
                    </c15:dlblFTEntry>
                  </c15:dlblFieldTable>
                  <c15:showDataLabelsRange val="0"/>
                </c:ext>
                <c:ext xmlns:c16="http://schemas.microsoft.com/office/drawing/2014/chart" uri="{C3380CC4-5D6E-409C-BE32-E72D297353CC}">
                  <c16:uniqueId val="{00000014-0D2F-4122-AE47-06322D00A185}"/>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{779BD49C-59C6-4A4F-8AAA-4F71B1328679}</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0D2F-4122-AE47-06322D00A18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{86BC0EEB-15B3-4891-9CC1-4176F31B16C1}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D2F-4122-AE47-06322D00A185}"/>
                </c:ext>
              </c:extLst>
            </c:dLbl>
            <c:dLbl>
              <c:idx val="23"/>
              <c:tx>
                <c:strRef>
                  <c:f>Daten_Diagramme!$E$37</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{B94C0D08-1832-4182-9DB3-C3DC2C6590FA}</c15:txfldGUID>
                      <c15:f>Daten_Diagramme!$E$37</c15:f>
                      <c15:dlblFieldTableCache>
                        <c:ptCount val="1"/>
                        <c:pt idx="0">
                          <c:v>7.1</c:v>
                        </c:pt>
                      </c15:dlblFieldTableCache>
                    </c15:dlblFTEntry>
                  </c15:dlblFieldTable>
                  <c15:showDataLabelsRange val="0"/>
                </c:ext>
                <c:ext xmlns:c16="http://schemas.microsoft.com/office/drawing/2014/chart" uri="{C3380CC4-5D6E-409C-BE32-E72D297353CC}">
                  <c16:uniqueId val="{00000017-0D2F-4122-AE47-06322D00A185}"/>
                </c:ext>
              </c:extLst>
            </c:dLbl>
            <c:dLbl>
              <c:idx val="24"/>
              <c:tx>
                <c:strRef>
                  <c:f>Daten_Diagramme!$E$38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{67793BFD-C20C-46D6-9D7A-A98FED5594D2}</c15:txfldGUID>
                      <c15:f>Daten_Diagramme!$E$38</c15:f>
                      <c15:dlblFieldTableCache>
                        <c:ptCount val="1"/>
                        <c:pt idx="0">
                          <c:v>-2.4</c:v>
                        </c:pt>
                      </c15:dlblFieldTableCache>
                    </c15:dlblFTEntry>
                  </c15:dlblFieldTable>
                  <c15:showDataLabelsRange val="0"/>
                </c:ext>
                <c:ext xmlns:c16="http://schemas.microsoft.com/office/drawing/2014/chart" uri="{C3380CC4-5D6E-409C-BE32-E72D297353CC}">
                  <c16:uniqueId val="{00000018-0D2F-4122-AE47-06322D00A185}"/>
                </c:ext>
              </c:extLst>
            </c:dLbl>
            <c:dLbl>
              <c:idx val="25"/>
              <c:tx>
                <c:strRef>
                  <c:f>Daten_Diagramme!$E$39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{37498410-B848-4336-93D3-1BB9393F82CF}</c15:txfldGUID>
                      <c15:f>Daten_Diagramme!$E$39</c15:f>
                      <c15:dlblFieldTableCache>
                        <c:ptCount val="1"/>
                        <c:pt idx="0">
                          <c:v>-2.2</c:v>
                        </c:pt>
                      </c15:dlblFieldTableCache>
                    </c15:dlblFTEntry>
                  </c15:dlblFieldTable>
                  <c15:showDataLabelsRange val="0"/>
                </c:ext>
                <c:ext xmlns:c16="http://schemas.microsoft.com/office/drawing/2014/chart" uri="{C3380CC4-5D6E-409C-BE32-E72D297353CC}">
                  <c16:uniqueId val="{00000019-0D2F-4122-AE47-06322D00A18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{489D769B-627F-4653-843D-9515531B3E25}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D2F-4122-AE47-06322D00A18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{C025411B-B4DE-4FD5-8384-700C8A74085C}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D2F-4122-AE47-06322D00A18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{1286521E-6DBC-4C1F-BEE7-DD53D830CAD2}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D2F-4122-AE47-06322D00A18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{63C64413-42A3-4F21-8735-ECEC885A2000}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D2F-4122-AE47-06322D00A18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{A807B3C8-D1BD-493E-B87E-DB5B32E78306}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D2F-4122-AE47-06322D00A185}"/>
                </c:ext>
              </c:extLst>
            </c:dLbl>
            <c:dLbl>
              <c:idx val="31"/>
              <c:tx>
                <c:strRef>
                  <c:f>Daten_Diagramme!$E$45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{8CE5C707-1D86-4B50-B41D-67F43153C36F}</c15:txfldGUID>
                      <c15:f>Daten_Diagramme!$E$45</c15:f>
                      <c15:dlblFieldTableCache>
                        <c:ptCount val="1"/>
                        <c:pt idx="0">
                          <c:v>-2.2</c:v>
                        </c:pt>
                      </c15:dlblFieldTableCache>
                    </c15:dlblFTEntry>
                  </c15:dlblFieldTable>
                  <c15:showDataLabelsRange val="0"/>
                </c:ext>
                <c:ext xmlns:c16="http://schemas.microsoft.com/office/drawing/2014/chart" uri="{C3380CC4-5D6E-409C-BE32-E72D297353CC}">
                  <c16:uniqueId val="{0000001F-0D2F-4122-AE47-06322D00A18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-1.9399338985486421</c:v>
                </c:pt>
                <c:pt idx="1">
                  <c:v>7.109004739336493</c:v>
                </c:pt>
                <c:pt idx="2">
                  <c:v>0</c:v>
                </c:pt>
                <c:pt idx="3">
                  <c:v>-6.0446780551905386</c:v>
                </c:pt>
                <c:pt idx="4">
                  <c:v>-6.25</c:v>
                </c:pt>
                <c:pt idx="5">
                  <c:v>-5.3956834532374103</c:v>
                </c:pt>
                <c:pt idx="6">
                  <c:v>-6.9565217391304346</c:v>
                </c:pt>
                <c:pt idx="7">
                  <c:v>0</c:v>
                </c:pt>
                <c:pt idx="8">
                  <c:v>-1.232394366197183</c:v>
                </c:pt>
                <c:pt idx="9">
                  <c:v>2.816901408450704</c:v>
                </c:pt>
                <c:pt idx="10">
                  <c:v>-8.0086580086580081</c:v>
                </c:pt>
                <c:pt idx="11">
                  <c:v>0</c:v>
                </c:pt>
                <c:pt idx="12">
                  <c:v>6.3063063063063067</c:v>
                </c:pt>
                <c:pt idx="13">
                  <c:v>2.1226415094339623</c:v>
                </c:pt>
                <c:pt idx="14">
                  <c:v>-3.3942558746736293</c:v>
                </c:pt>
                <c:pt idx="15">
                  <c:v>0</c:v>
                </c:pt>
                <c:pt idx="16">
                  <c:v>-0.97323600973236013</c:v>
                </c:pt>
                <c:pt idx="17">
                  <c:v>2.8735632183908044</c:v>
                </c:pt>
                <c:pt idx="18">
                  <c:v>-0.20661157024793389</c:v>
                </c:pt>
                <c:pt idx="19">
                  <c:v>4.6099290780141846</c:v>
                </c:pt>
                <c:pt idx="20">
                  <c:v>-6.7669172932330826</c:v>
                </c:pt>
                <c:pt idx="21">
                  <c:v>0</c:v>
                </c:pt>
                <c:pt idx="23">
                  <c:v>7.109004739336493</c:v>
                </c:pt>
                <c:pt idx="24">
                  <c:v>-2.3947151114781171</c:v>
                </c:pt>
                <c:pt idx="25">
                  <c:v>-2.18529889832039</c:v>
                </c:pt>
              </c:numCache>
            </c:numRef>
          </c:val>
          <c:extLst>
            <c:ext xmlns:c16="http://schemas.microsoft.com/office/drawing/2014/chart" uri="{C3380CC4-5D6E-409C-BE32-E72D297353CC}">
              <c16:uniqueId val="{00000020-0D2F-4122-AE47-06322D00A18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{1E4114E4-CB83-488D-BF38-271A91995F12}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D2F-4122-AE47-06322D00A18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{FD6492F3-A7D0-473D-BF0C-4D834733BA96}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D2F-4122-AE47-06322D00A18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{0C3B7EAD-6072-43AD-83C7-A3AE5E4314CA}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D2F-4122-AE47-06322D00A18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{0A767440-5DB6-44B1-94AE-720A1834C0BE}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D2F-4122-AE47-06322D00A18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{6E138EA1-C9CB-4738-80FD-11367322379A}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D2F-4122-AE47-06322D00A18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{9AD19956-3F8D-4B0B-9A49-74F1D5A07094}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D2F-4122-AE47-06322D00A18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{3C686CCC-CE98-41CE-9271-25F75D3A826F}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D2F-4122-AE47-06322D00A18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{BB3F9205-3515-4ADA-9E3C-3B1ABCCF5DE8}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D2F-4122-AE47-06322D00A18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{BE639E7D-64F9-4F4A-BE23-EE3F6815B9F9}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D2F-4122-AE47-06322D00A18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{249267CD-D153-4276-8249-F97B21E8A878}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D2F-4122-AE47-06322D00A18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{6C20DFF5-D3AA-4307-BC91-90773BCA1C41}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D2F-4122-AE47-06322D00A18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{B60C977C-9F88-4828-9282-3757D2FFF959}</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D2F-4122-AE47-06322D00A18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{AB83B0AD-004C-4DA6-A113-E43453566890}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D2F-4122-AE47-06322D00A18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{96EE0B97-D87C-4721-A2D8-537C27F362E7}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D2F-4122-AE47-06322D00A18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{3C2ACF5B-A2A8-446B-B46A-E713529F2FA6}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D2F-4122-AE47-06322D00A18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{6F10DC71-EF76-4A8F-8F80-67889D0510D5}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D2F-4122-AE47-06322D00A18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{A92A3033-1015-442B-9DC8-063319FFDDB7}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D2F-4122-AE47-06322D00A18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{9B0DAE8C-2A95-4E87-9D2D-791B03DE22B7}</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D2F-4122-AE47-06322D00A18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{6016F8E3-54F9-47D4-B7F6-9A8C2DECF433}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D2F-4122-AE47-06322D00A18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{3493CAF3-8535-4A26-A568-E478A3ADCC0F}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D2F-4122-AE47-06322D00A18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{BC02AEB7-53D5-4256-BFD7-1DCE20D2026A}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D2F-4122-AE47-06322D00A18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{8010D395-864F-4B71-8788-42C3D672DEDD}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D2F-4122-AE47-06322D00A18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{45DF6F90-BB0C-454D-B207-FB38889A9B8E}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D2F-4122-AE47-06322D00A18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{35ABD07F-15FF-4559-8F08-9947AD74F14B}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D2F-4122-AE47-06322D00A18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{B423F622-561F-48BA-A480-CA2D9B77E1AE}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D2F-4122-AE47-06322D00A18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{1A4A2F0A-69D4-4377-988D-ADA648809729}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D2F-4122-AE47-06322D00A18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{72A8C3F0-A904-42A6-944B-8423CE914C20}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D2F-4122-AE47-06322D00A18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{539848B6-C543-4D51-B131-E45D48222A19}</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D2F-4122-AE47-06322D00A18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{7AF906BF-3DE0-4AD0-81C0-AC8AD9CDFA68}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D2F-4122-AE47-06322D00A18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{F9818A4F-7DA3-4F22-B62B-353C0227162B}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D2F-4122-AE47-06322D00A18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{EBDEC209-2980-46C7-A782-E3449F7B1BD8}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D2F-4122-AE47-06322D00A18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{6A972A37-0915-404A-959E-E876534A0102}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D2F-4122-AE47-06322D00A18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-0.75</c:v>
                </c:pt>
                <c:pt idx="3">
                  <c:v>0</c:v>
                </c:pt>
                <c:pt idx="4">
                  <c:v>0</c:v>
                </c:pt>
                <c:pt idx="5">
                  <c:v>0</c:v>
                </c:pt>
                <c:pt idx="6">
                  <c:v>0</c:v>
                </c:pt>
                <c:pt idx="7">
                  <c:v>-0.75</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D2F-4122-AE47-06322D00A18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45</c:v>
                </c:pt>
                <c:pt idx="3">
                  <c:v>#N/A</c:v>
                </c:pt>
                <c:pt idx="4">
                  <c:v>#N/A</c:v>
                </c:pt>
                <c:pt idx="5">
                  <c:v>#N/A</c:v>
                </c:pt>
                <c:pt idx="6">
                  <c:v>#N/A</c:v>
                </c:pt>
                <c:pt idx="7">
                  <c:v>45</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25</c:v>
                </c:pt>
                <c:pt idx="3">
                  <c:v>#N/A</c:v>
                </c:pt>
                <c:pt idx="4">
                  <c:v>#N/A</c:v>
                </c:pt>
                <c:pt idx="5">
                  <c:v>#N/A</c:v>
                </c:pt>
                <c:pt idx="6">
                  <c:v>#N/A</c:v>
                </c:pt>
                <c:pt idx="7">
                  <c:v>77</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D2F-4122-AE47-06322D00A18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{DA81D071-043F-4BB1-B445-6DE05DEB6576}</c15:txfldGUID>
                      <c15:f>Diagramm!$I$46</c15:f>
                      <c15:dlblFieldTableCache>
                        <c:ptCount val="1"/>
                      </c15:dlblFieldTableCache>
                    </c15:dlblFTEntry>
                  </c15:dlblFieldTable>
                  <c15:showDataLabelsRange val="0"/>
                </c:ext>
                <c:ext xmlns:c16="http://schemas.microsoft.com/office/drawing/2014/chart" uri="{C3380CC4-5D6E-409C-BE32-E72D297353CC}">
                  <c16:uniqueId val="{00000000-E340-4B9C-8653-43FFF740048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{914C06A3-645D-4E73-98AE-C142CFB5FBE7}</c15:txfldGUID>
                      <c15:f>Diagramm!$I$47</c15:f>
                      <c15:dlblFieldTableCache>
                        <c:ptCount val="1"/>
                      </c15:dlblFieldTableCache>
                    </c15:dlblFTEntry>
                  </c15:dlblFieldTable>
                  <c15:showDataLabelsRange val="0"/>
                </c:ext>
                <c:ext xmlns:c16="http://schemas.microsoft.com/office/drawing/2014/chart" uri="{C3380CC4-5D6E-409C-BE32-E72D297353CC}">
                  <c16:uniqueId val="{00000001-E340-4B9C-8653-43FFF740048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{C25EA4FE-8034-4FCB-96D7-2706F1BF73E8}</c15:txfldGUID>
                      <c15:f>Diagramm!$I$48</c15:f>
                      <c15:dlblFieldTableCache>
                        <c:ptCount val="1"/>
                      </c15:dlblFieldTableCache>
                    </c15:dlblFTEntry>
                  </c15:dlblFieldTable>
                  <c15:showDataLabelsRange val="0"/>
                </c:ext>
                <c:ext xmlns:c16="http://schemas.microsoft.com/office/drawing/2014/chart" uri="{C3380CC4-5D6E-409C-BE32-E72D297353CC}">
                  <c16:uniqueId val="{00000002-E340-4B9C-8653-43FFF740048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{F014212D-4259-4F4B-A69C-80B389A5CF11}</c15:txfldGUID>
                      <c15:f>Diagramm!$I$49</c15:f>
                      <c15:dlblFieldTableCache>
                        <c:ptCount val="1"/>
                      </c15:dlblFieldTableCache>
                    </c15:dlblFTEntry>
                  </c15:dlblFieldTable>
                  <c15:showDataLabelsRange val="0"/>
                </c:ext>
                <c:ext xmlns:c16="http://schemas.microsoft.com/office/drawing/2014/chart" uri="{C3380CC4-5D6E-409C-BE32-E72D297353CC}">
                  <c16:uniqueId val="{00000003-E340-4B9C-8653-43FFF740048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{0BAA12F4-1BB7-4490-8E3F-C0174720A7CB}</c15:txfldGUID>
                      <c15:f>Diagramm!$I$50</c15:f>
                      <c15:dlblFieldTableCache>
                        <c:ptCount val="1"/>
                      </c15:dlblFieldTableCache>
                    </c15:dlblFTEntry>
                  </c15:dlblFieldTable>
                  <c15:showDataLabelsRange val="0"/>
                </c:ext>
                <c:ext xmlns:c16="http://schemas.microsoft.com/office/drawing/2014/chart" uri="{C3380CC4-5D6E-409C-BE32-E72D297353CC}">
                  <c16:uniqueId val="{00000004-E340-4B9C-8653-43FFF740048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{BEC4C295-DF32-4BCD-951D-581343E96A33}</c15:txfldGUID>
                      <c15:f>Diagramm!$I$51</c15:f>
                      <c15:dlblFieldTableCache>
                        <c:ptCount val="1"/>
                      </c15:dlblFieldTableCache>
                    </c15:dlblFTEntry>
                  </c15:dlblFieldTable>
                  <c15:showDataLabelsRange val="0"/>
                </c:ext>
                <c:ext xmlns:c16="http://schemas.microsoft.com/office/drawing/2014/chart" uri="{C3380CC4-5D6E-409C-BE32-E72D297353CC}">
                  <c16:uniqueId val="{00000005-E340-4B9C-8653-43FFF740048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{D9749BDD-E011-4524-845A-467EB25EC0D9}</c15:txfldGUID>
                      <c15:f>Diagramm!$I$52</c15:f>
                      <c15:dlblFieldTableCache>
                        <c:ptCount val="1"/>
                      </c15:dlblFieldTableCache>
                    </c15:dlblFTEntry>
                  </c15:dlblFieldTable>
                  <c15:showDataLabelsRange val="0"/>
                </c:ext>
                <c:ext xmlns:c16="http://schemas.microsoft.com/office/drawing/2014/chart" uri="{C3380CC4-5D6E-409C-BE32-E72D297353CC}">
                  <c16:uniqueId val="{00000006-E340-4B9C-8653-43FFF740048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{78627EF9-939F-4D08-84C4-B20B46BC4E6D}</c15:txfldGUID>
                      <c15:f>Diagramm!$I$53</c15:f>
                      <c15:dlblFieldTableCache>
                        <c:ptCount val="1"/>
                      </c15:dlblFieldTableCache>
                    </c15:dlblFTEntry>
                  </c15:dlblFieldTable>
                  <c15:showDataLabelsRange val="0"/>
                </c:ext>
                <c:ext xmlns:c16="http://schemas.microsoft.com/office/drawing/2014/chart" uri="{C3380CC4-5D6E-409C-BE32-E72D297353CC}">
                  <c16:uniqueId val="{00000007-E340-4B9C-8653-43FFF740048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{BF85F77E-8F69-44DE-A25B-3960A468CCB5}</c15:txfldGUID>
                      <c15:f>Diagramm!$I$54</c15:f>
                      <c15:dlblFieldTableCache>
                        <c:ptCount val="1"/>
                      </c15:dlblFieldTableCache>
                    </c15:dlblFTEntry>
                  </c15:dlblFieldTable>
                  <c15:showDataLabelsRange val="0"/>
                </c:ext>
                <c:ext xmlns:c16="http://schemas.microsoft.com/office/drawing/2014/chart" uri="{C3380CC4-5D6E-409C-BE32-E72D297353CC}">
                  <c16:uniqueId val="{00000008-E340-4B9C-8653-43FFF740048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{40BE66CE-DE63-4D2A-A24E-CE973D7F47CA}</c15:txfldGUID>
                      <c15:f>Diagramm!$I$55</c15:f>
                      <c15:dlblFieldTableCache>
                        <c:ptCount val="1"/>
                      </c15:dlblFieldTableCache>
                    </c15:dlblFTEntry>
                  </c15:dlblFieldTable>
                  <c15:showDataLabelsRange val="0"/>
                </c:ext>
                <c:ext xmlns:c16="http://schemas.microsoft.com/office/drawing/2014/chart" uri="{C3380CC4-5D6E-409C-BE32-E72D297353CC}">
                  <c16:uniqueId val="{00000009-E340-4B9C-8653-43FFF740048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{EF905B3D-8BA5-4BC6-AB04-32EEEF03A31C}</c15:txfldGUID>
                      <c15:f>Diagramm!$I$56</c15:f>
                      <c15:dlblFieldTableCache>
                        <c:ptCount val="1"/>
                      </c15:dlblFieldTableCache>
                    </c15:dlblFTEntry>
                  </c15:dlblFieldTable>
                  <c15:showDataLabelsRange val="0"/>
                </c:ext>
                <c:ext xmlns:c16="http://schemas.microsoft.com/office/drawing/2014/chart" uri="{C3380CC4-5D6E-409C-BE32-E72D297353CC}">
                  <c16:uniqueId val="{0000000A-E340-4B9C-8653-43FFF740048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{68BB2178-FB0F-44C6-8BBE-5DDD365CCBA5}</c15:txfldGUID>
                      <c15:f>Diagramm!$I$57</c15:f>
                      <c15:dlblFieldTableCache>
                        <c:ptCount val="1"/>
                      </c15:dlblFieldTableCache>
                    </c15:dlblFTEntry>
                  </c15:dlblFieldTable>
                  <c15:showDataLabelsRange val="0"/>
                </c:ext>
                <c:ext xmlns:c16="http://schemas.microsoft.com/office/drawing/2014/chart" uri="{C3380CC4-5D6E-409C-BE32-E72D297353CC}">
                  <c16:uniqueId val="{0000000B-E340-4B9C-8653-43FFF740048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{2A8BDAF7-A495-4AAB-AD79-1A857E61CBBD}</c15:txfldGUID>
                      <c15:f>Diagramm!$I$58</c15:f>
                      <c15:dlblFieldTableCache>
                        <c:ptCount val="1"/>
                      </c15:dlblFieldTableCache>
                    </c15:dlblFTEntry>
                  </c15:dlblFieldTable>
                  <c15:showDataLabelsRange val="0"/>
                </c:ext>
                <c:ext xmlns:c16="http://schemas.microsoft.com/office/drawing/2014/chart" uri="{C3380CC4-5D6E-409C-BE32-E72D297353CC}">
                  <c16:uniqueId val="{0000000C-E340-4B9C-8653-43FFF740048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{FDAAC105-48EB-4467-8BFD-24A2CB4AF288}</c15:txfldGUID>
                      <c15:f>Diagramm!$I$59</c15:f>
                      <c15:dlblFieldTableCache>
                        <c:ptCount val="1"/>
                      </c15:dlblFieldTableCache>
                    </c15:dlblFTEntry>
                  </c15:dlblFieldTable>
                  <c15:showDataLabelsRange val="0"/>
                </c:ext>
                <c:ext xmlns:c16="http://schemas.microsoft.com/office/drawing/2014/chart" uri="{C3380CC4-5D6E-409C-BE32-E72D297353CC}">
                  <c16:uniqueId val="{0000000D-E340-4B9C-8653-43FFF740048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{BEA7C72F-81D5-4A6B-AA64-4D998B960F23}</c15:txfldGUID>
                      <c15:f>Diagramm!$I$60</c15:f>
                      <c15:dlblFieldTableCache>
                        <c:ptCount val="1"/>
                      </c15:dlblFieldTableCache>
                    </c15:dlblFTEntry>
                  </c15:dlblFieldTable>
                  <c15:showDataLabelsRange val="0"/>
                </c:ext>
                <c:ext xmlns:c16="http://schemas.microsoft.com/office/drawing/2014/chart" uri="{C3380CC4-5D6E-409C-BE32-E72D297353CC}">
                  <c16:uniqueId val="{0000000E-E340-4B9C-8653-43FFF740048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{774FC6B8-A204-4887-860A-DAC4048DEA02}</c15:txfldGUID>
                      <c15:f>Diagramm!$I$61</c15:f>
                      <c15:dlblFieldTableCache>
                        <c:ptCount val="1"/>
                      </c15:dlblFieldTableCache>
                    </c15:dlblFTEntry>
                  </c15:dlblFieldTable>
                  <c15:showDataLabelsRange val="0"/>
                </c:ext>
                <c:ext xmlns:c16="http://schemas.microsoft.com/office/drawing/2014/chart" uri="{C3380CC4-5D6E-409C-BE32-E72D297353CC}">
                  <c16:uniqueId val="{0000000F-E340-4B9C-8653-43FFF740048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{5E5BC7D9-28EE-4257-8079-0C804102B5DA}</c15:txfldGUID>
                      <c15:f>Diagramm!$I$62</c15:f>
                      <c15:dlblFieldTableCache>
                        <c:ptCount val="1"/>
                      </c15:dlblFieldTableCache>
                    </c15:dlblFTEntry>
                  </c15:dlblFieldTable>
                  <c15:showDataLabelsRange val="0"/>
                </c:ext>
                <c:ext xmlns:c16="http://schemas.microsoft.com/office/drawing/2014/chart" uri="{C3380CC4-5D6E-409C-BE32-E72D297353CC}">
                  <c16:uniqueId val="{00000010-E340-4B9C-8653-43FFF740048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{8202FD43-42A4-4299-A452-17437704C8A3}</c15:txfldGUID>
                      <c15:f>Diagramm!$I$63</c15:f>
                      <c15:dlblFieldTableCache>
                        <c:ptCount val="1"/>
                      </c15:dlblFieldTableCache>
                    </c15:dlblFTEntry>
                  </c15:dlblFieldTable>
                  <c15:showDataLabelsRange val="0"/>
                </c:ext>
                <c:ext xmlns:c16="http://schemas.microsoft.com/office/drawing/2014/chart" uri="{C3380CC4-5D6E-409C-BE32-E72D297353CC}">
                  <c16:uniqueId val="{00000011-E340-4B9C-8653-43FFF740048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{048D2739-6373-4A19-95B0-6502CF3CDCCD}</c15:txfldGUID>
                      <c15:f>Diagramm!$I$64</c15:f>
                      <c15:dlblFieldTableCache>
                        <c:ptCount val="1"/>
                      </c15:dlblFieldTableCache>
                    </c15:dlblFTEntry>
                  </c15:dlblFieldTable>
                  <c15:showDataLabelsRange val="0"/>
                </c:ext>
                <c:ext xmlns:c16="http://schemas.microsoft.com/office/drawing/2014/chart" uri="{C3380CC4-5D6E-409C-BE32-E72D297353CC}">
                  <c16:uniqueId val="{00000012-E340-4B9C-8653-43FFF740048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{E34DBD76-E5DC-477A-8C5F-AD08E4048A4C}</c15:txfldGUID>
                      <c15:f>Diagramm!$I$65</c15:f>
                      <c15:dlblFieldTableCache>
                        <c:ptCount val="1"/>
                      </c15:dlblFieldTableCache>
                    </c15:dlblFTEntry>
                  </c15:dlblFieldTable>
                  <c15:showDataLabelsRange val="0"/>
                </c:ext>
                <c:ext xmlns:c16="http://schemas.microsoft.com/office/drawing/2014/chart" uri="{C3380CC4-5D6E-409C-BE32-E72D297353CC}">
                  <c16:uniqueId val="{00000013-E340-4B9C-8653-43FFF740048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{547561F4-3C3A-4E0F-8D06-443D6068A7CB}</c15:txfldGUID>
                      <c15:f>Diagramm!$I$66</c15:f>
                      <c15:dlblFieldTableCache>
                        <c:ptCount val="1"/>
                      </c15:dlblFieldTableCache>
                    </c15:dlblFTEntry>
                  </c15:dlblFieldTable>
                  <c15:showDataLabelsRange val="0"/>
                </c:ext>
                <c:ext xmlns:c16="http://schemas.microsoft.com/office/drawing/2014/chart" uri="{C3380CC4-5D6E-409C-BE32-E72D297353CC}">
                  <c16:uniqueId val="{00000014-E340-4B9C-8653-43FFF740048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{DE898FFE-B431-4B74-B427-F7A0D1FE3AD8}</c15:txfldGUID>
                      <c15:f>Diagramm!$I$67</c15:f>
                      <c15:dlblFieldTableCache>
                        <c:ptCount val="1"/>
                      </c15:dlblFieldTableCache>
                    </c15:dlblFTEntry>
                  </c15:dlblFieldTable>
                  <c15:showDataLabelsRange val="0"/>
                </c:ext>
                <c:ext xmlns:c16="http://schemas.microsoft.com/office/drawing/2014/chart" uri="{C3380CC4-5D6E-409C-BE32-E72D297353CC}">
                  <c16:uniqueId val="{00000015-E340-4B9C-8653-43FFF740048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340-4B9C-8653-43FFF740048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{01BAE3B1-1BBE-410A-96E6-D8D92CFB1873}</c15:txfldGUID>
                      <c15:f>Diagramm!$K$46</c15:f>
                      <c15:dlblFieldTableCache>
                        <c:ptCount val="1"/>
                      </c15:dlblFieldTableCache>
                    </c15:dlblFTEntry>
                  </c15:dlblFieldTable>
                  <c15:showDataLabelsRange val="0"/>
                </c:ext>
                <c:ext xmlns:c16="http://schemas.microsoft.com/office/drawing/2014/chart" uri="{C3380CC4-5D6E-409C-BE32-E72D297353CC}">
                  <c16:uniqueId val="{00000017-E340-4B9C-8653-43FFF740048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{A80108DE-2E43-4BE6-8762-AFE59179EC41}</c15:txfldGUID>
                      <c15:f>Diagramm!$K$47</c15:f>
                      <c15:dlblFieldTableCache>
                        <c:ptCount val="1"/>
                      </c15:dlblFieldTableCache>
                    </c15:dlblFTEntry>
                  </c15:dlblFieldTable>
                  <c15:showDataLabelsRange val="0"/>
                </c:ext>
                <c:ext xmlns:c16="http://schemas.microsoft.com/office/drawing/2014/chart" uri="{C3380CC4-5D6E-409C-BE32-E72D297353CC}">
                  <c16:uniqueId val="{00000018-E340-4B9C-8653-43FFF740048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{7B741B1A-87F2-4418-82D5-413BE52F6CE8}</c15:txfldGUID>
                      <c15:f>Diagramm!$K$48</c15:f>
                      <c15:dlblFieldTableCache>
                        <c:ptCount val="1"/>
                      </c15:dlblFieldTableCache>
                    </c15:dlblFTEntry>
                  </c15:dlblFieldTable>
                  <c15:showDataLabelsRange val="0"/>
                </c:ext>
                <c:ext xmlns:c16="http://schemas.microsoft.com/office/drawing/2014/chart" uri="{C3380CC4-5D6E-409C-BE32-E72D297353CC}">
                  <c16:uniqueId val="{00000019-E340-4B9C-8653-43FFF740048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{841BF44A-8B93-47B4-B5BD-B67679D837AF}</c15:txfldGUID>
                      <c15:f>Diagramm!$K$49</c15:f>
                      <c15:dlblFieldTableCache>
                        <c:ptCount val="1"/>
                      </c15:dlblFieldTableCache>
                    </c15:dlblFTEntry>
                  </c15:dlblFieldTable>
                  <c15:showDataLabelsRange val="0"/>
                </c:ext>
                <c:ext xmlns:c16="http://schemas.microsoft.com/office/drawing/2014/chart" uri="{C3380CC4-5D6E-409C-BE32-E72D297353CC}">
                  <c16:uniqueId val="{0000001A-E340-4B9C-8653-43FFF740048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{E92312F2-61EB-4BD9-A1B3-7E2176201AB8}</c15:txfldGUID>
                      <c15:f>Diagramm!$K$50</c15:f>
                      <c15:dlblFieldTableCache>
                        <c:ptCount val="1"/>
                      </c15:dlblFieldTableCache>
                    </c15:dlblFTEntry>
                  </c15:dlblFieldTable>
                  <c15:showDataLabelsRange val="0"/>
                </c:ext>
                <c:ext xmlns:c16="http://schemas.microsoft.com/office/drawing/2014/chart" uri="{C3380CC4-5D6E-409C-BE32-E72D297353CC}">
                  <c16:uniqueId val="{0000001B-E340-4B9C-8653-43FFF740048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{0D521846-41D0-430D-808C-8E05FD046BBE}</c15:txfldGUID>
                      <c15:f>Diagramm!$K$51</c15:f>
                      <c15:dlblFieldTableCache>
                        <c:ptCount val="1"/>
                      </c15:dlblFieldTableCache>
                    </c15:dlblFTEntry>
                  </c15:dlblFieldTable>
                  <c15:showDataLabelsRange val="0"/>
                </c:ext>
                <c:ext xmlns:c16="http://schemas.microsoft.com/office/drawing/2014/chart" uri="{C3380CC4-5D6E-409C-BE32-E72D297353CC}">
                  <c16:uniqueId val="{0000001C-E340-4B9C-8653-43FFF740048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{CD2BC449-DFB7-49DF-9447-15B7F696B483}</c15:txfldGUID>
                      <c15:f>Diagramm!$K$52</c15:f>
                      <c15:dlblFieldTableCache>
                        <c:ptCount val="1"/>
                      </c15:dlblFieldTableCache>
                    </c15:dlblFTEntry>
                  </c15:dlblFieldTable>
                  <c15:showDataLabelsRange val="0"/>
                </c:ext>
                <c:ext xmlns:c16="http://schemas.microsoft.com/office/drawing/2014/chart" uri="{C3380CC4-5D6E-409C-BE32-E72D297353CC}">
                  <c16:uniqueId val="{0000001D-E340-4B9C-8653-43FFF740048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{17B8D295-3E4C-458E-B5E9-F4731BB4454C}</c15:txfldGUID>
                      <c15:f>Diagramm!$K$53</c15:f>
                      <c15:dlblFieldTableCache>
                        <c:ptCount val="1"/>
                      </c15:dlblFieldTableCache>
                    </c15:dlblFTEntry>
                  </c15:dlblFieldTable>
                  <c15:showDataLabelsRange val="0"/>
                </c:ext>
                <c:ext xmlns:c16="http://schemas.microsoft.com/office/drawing/2014/chart" uri="{C3380CC4-5D6E-409C-BE32-E72D297353CC}">
                  <c16:uniqueId val="{0000001E-E340-4B9C-8653-43FFF740048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{36A90C87-8113-4E06-AB83-A29FA1177EE1}</c15:txfldGUID>
                      <c15:f>Diagramm!$K$54</c15:f>
                      <c15:dlblFieldTableCache>
                        <c:ptCount val="1"/>
                      </c15:dlblFieldTableCache>
                    </c15:dlblFTEntry>
                  </c15:dlblFieldTable>
                  <c15:showDataLabelsRange val="0"/>
                </c:ext>
                <c:ext xmlns:c16="http://schemas.microsoft.com/office/drawing/2014/chart" uri="{C3380CC4-5D6E-409C-BE32-E72D297353CC}">
                  <c16:uniqueId val="{0000001F-E340-4B9C-8653-43FFF740048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{8A836BCF-CCB8-4743-8EE1-1CF4CDB2DD83}</c15:txfldGUID>
                      <c15:f>Diagramm!$K$55</c15:f>
                      <c15:dlblFieldTableCache>
                        <c:ptCount val="1"/>
                      </c15:dlblFieldTableCache>
                    </c15:dlblFTEntry>
                  </c15:dlblFieldTable>
                  <c15:showDataLabelsRange val="0"/>
                </c:ext>
                <c:ext xmlns:c16="http://schemas.microsoft.com/office/drawing/2014/chart" uri="{C3380CC4-5D6E-409C-BE32-E72D297353CC}">
                  <c16:uniqueId val="{00000020-E340-4B9C-8653-43FFF740048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{F5CA9F33-EFE3-48E2-86E5-C1B3FF5F01B1}</c15:txfldGUID>
                      <c15:f>Diagramm!$K$56</c15:f>
                      <c15:dlblFieldTableCache>
                        <c:ptCount val="1"/>
                      </c15:dlblFieldTableCache>
                    </c15:dlblFTEntry>
                  </c15:dlblFieldTable>
                  <c15:showDataLabelsRange val="0"/>
                </c:ext>
                <c:ext xmlns:c16="http://schemas.microsoft.com/office/drawing/2014/chart" uri="{C3380CC4-5D6E-409C-BE32-E72D297353CC}">
                  <c16:uniqueId val="{00000021-E340-4B9C-8653-43FFF740048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{7C21E7CF-D318-4453-ACFC-3D14FDCA5E41}</c15:txfldGUID>
                      <c15:f>Diagramm!$K$57</c15:f>
                      <c15:dlblFieldTableCache>
                        <c:ptCount val="1"/>
                      </c15:dlblFieldTableCache>
                    </c15:dlblFTEntry>
                  </c15:dlblFieldTable>
                  <c15:showDataLabelsRange val="0"/>
                </c:ext>
                <c:ext xmlns:c16="http://schemas.microsoft.com/office/drawing/2014/chart" uri="{C3380CC4-5D6E-409C-BE32-E72D297353CC}">
                  <c16:uniqueId val="{00000022-E340-4B9C-8653-43FFF740048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{BA757D3D-AAAA-4843-83D9-E7ED7359ECF9}</c15:txfldGUID>
                      <c15:f>Diagramm!$K$58</c15:f>
                      <c15:dlblFieldTableCache>
                        <c:ptCount val="1"/>
                      </c15:dlblFieldTableCache>
                    </c15:dlblFTEntry>
                  </c15:dlblFieldTable>
                  <c15:showDataLabelsRange val="0"/>
                </c:ext>
                <c:ext xmlns:c16="http://schemas.microsoft.com/office/drawing/2014/chart" uri="{C3380CC4-5D6E-409C-BE32-E72D297353CC}">
                  <c16:uniqueId val="{00000023-E340-4B9C-8653-43FFF740048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{6F95BDBD-C46A-494F-A36D-0B3A8DCA4711}</c15:txfldGUID>
                      <c15:f>Diagramm!$K$59</c15:f>
                      <c15:dlblFieldTableCache>
                        <c:ptCount val="1"/>
                      </c15:dlblFieldTableCache>
                    </c15:dlblFTEntry>
                  </c15:dlblFieldTable>
                  <c15:showDataLabelsRange val="0"/>
                </c:ext>
                <c:ext xmlns:c16="http://schemas.microsoft.com/office/drawing/2014/chart" uri="{C3380CC4-5D6E-409C-BE32-E72D297353CC}">
                  <c16:uniqueId val="{00000024-E340-4B9C-8653-43FFF740048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{03138F9B-A192-4E34-B78D-F53BE03CFEAC}</c15:txfldGUID>
                      <c15:f>Diagramm!$K$60</c15:f>
                      <c15:dlblFieldTableCache>
                        <c:ptCount val="1"/>
                      </c15:dlblFieldTableCache>
                    </c15:dlblFTEntry>
                  </c15:dlblFieldTable>
                  <c15:showDataLabelsRange val="0"/>
                </c:ext>
                <c:ext xmlns:c16="http://schemas.microsoft.com/office/drawing/2014/chart" uri="{C3380CC4-5D6E-409C-BE32-E72D297353CC}">
                  <c16:uniqueId val="{00000025-E340-4B9C-8653-43FFF740048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{60CEDF2F-66F6-498A-B665-30CB27910E0B}</c15:txfldGUID>
                      <c15:f>Diagramm!$K$61</c15:f>
                      <c15:dlblFieldTableCache>
                        <c:ptCount val="1"/>
                      </c15:dlblFieldTableCache>
                    </c15:dlblFTEntry>
                  </c15:dlblFieldTable>
                  <c15:showDataLabelsRange val="0"/>
                </c:ext>
                <c:ext xmlns:c16="http://schemas.microsoft.com/office/drawing/2014/chart" uri="{C3380CC4-5D6E-409C-BE32-E72D297353CC}">
                  <c16:uniqueId val="{00000026-E340-4B9C-8653-43FFF740048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{26FF10E4-FABC-4559-87A2-F4BF434C6F9D}</c15:txfldGUID>
                      <c15:f>Diagramm!$K$62</c15:f>
                      <c15:dlblFieldTableCache>
                        <c:ptCount val="1"/>
                      </c15:dlblFieldTableCache>
                    </c15:dlblFTEntry>
                  </c15:dlblFieldTable>
                  <c15:showDataLabelsRange val="0"/>
                </c:ext>
                <c:ext xmlns:c16="http://schemas.microsoft.com/office/drawing/2014/chart" uri="{C3380CC4-5D6E-409C-BE32-E72D297353CC}">
                  <c16:uniqueId val="{00000027-E340-4B9C-8653-43FFF740048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{BC715F12-9C85-45AA-8F23-C1ED1B1D83BB}</c15:txfldGUID>
                      <c15:f>Diagramm!$K$63</c15:f>
                      <c15:dlblFieldTableCache>
                        <c:ptCount val="1"/>
                      </c15:dlblFieldTableCache>
                    </c15:dlblFTEntry>
                  </c15:dlblFieldTable>
                  <c15:showDataLabelsRange val="0"/>
                </c:ext>
                <c:ext xmlns:c16="http://schemas.microsoft.com/office/drawing/2014/chart" uri="{C3380CC4-5D6E-409C-BE32-E72D297353CC}">
                  <c16:uniqueId val="{00000028-E340-4B9C-8653-43FFF740048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{13B344FE-C030-461B-8784-90C1D7715BA6}</c15:txfldGUID>
                      <c15:f>Diagramm!$K$64</c15:f>
                      <c15:dlblFieldTableCache>
                        <c:ptCount val="1"/>
                      </c15:dlblFieldTableCache>
                    </c15:dlblFTEntry>
                  </c15:dlblFieldTable>
                  <c15:showDataLabelsRange val="0"/>
                </c:ext>
                <c:ext xmlns:c16="http://schemas.microsoft.com/office/drawing/2014/chart" uri="{C3380CC4-5D6E-409C-BE32-E72D297353CC}">
                  <c16:uniqueId val="{00000029-E340-4B9C-8653-43FFF740048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{7AD6A514-D9CD-46E7-8325-1F172CC6A3F9}</c15:txfldGUID>
                      <c15:f>Diagramm!$K$65</c15:f>
                      <c15:dlblFieldTableCache>
                        <c:ptCount val="1"/>
                      </c15:dlblFieldTableCache>
                    </c15:dlblFTEntry>
                  </c15:dlblFieldTable>
                  <c15:showDataLabelsRange val="0"/>
                </c:ext>
                <c:ext xmlns:c16="http://schemas.microsoft.com/office/drawing/2014/chart" uri="{C3380CC4-5D6E-409C-BE32-E72D297353CC}">
                  <c16:uniqueId val="{0000002A-E340-4B9C-8653-43FFF740048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{A7322FCC-F755-4831-AECB-56BACFB70B85}</c15:txfldGUID>
                      <c15:f>Diagramm!$K$66</c15:f>
                      <c15:dlblFieldTableCache>
                        <c:ptCount val="1"/>
                      </c15:dlblFieldTableCache>
                    </c15:dlblFTEntry>
                  </c15:dlblFieldTable>
                  <c15:showDataLabelsRange val="0"/>
                </c:ext>
                <c:ext xmlns:c16="http://schemas.microsoft.com/office/drawing/2014/chart" uri="{C3380CC4-5D6E-409C-BE32-E72D297353CC}">
                  <c16:uniqueId val="{0000002B-E340-4B9C-8653-43FFF740048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{71428106-E4C4-4B67-B477-02862F273824}</c15:txfldGUID>
                      <c15:f>Diagramm!$K$67</c15:f>
                      <c15:dlblFieldTableCache>
                        <c:ptCount val="1"/>
                      </c15:dlblFieldTableCache>
                    </c15:dlblFTEntry>
                  </c15:dlblFieldTable>
                  <c15:showDataLabelsRange val="0"/>
                </c:ext>
                <c:ext xmlns:c16="http://schemas.microsoft.com/office/drawing/2014/chart" uri="{C3380CC4-5D6E-409C-BE32-E72D297353CC}">
                  <c16:uniqueId val="{0000002C-E340-4B9C-8653-43FFF740048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340-4B9C-8653-43FFF740048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{BFF49860-3DCD-43E0-BB47-1F847F4C56AF}</c15:txfldGUID>
                      <c15:f>Diagramm!$J$46</c15:f>
                      <c15:dlblFieldTableCache>
                        <c:ptCount val="1"/>
                      </c15:dlblFieldTableCache>
                    </c15:dlblFTEntry>
                  </c15:dlblFieldTable>
                  <c15:showDataLabelsRange val="0"/>
                </c:ext>
                <c:ext xmlns:c16="http://schemas.microsoft.com/office/drawing/2014/chart" uri="{C3380CC4-5D6E-409C-BE32-E72D297353CC}">
                  <c16:uniqueId val="{0000002E-E340-4B9C-8653-43FFF740048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{5FCE8A04-A0F6-4F5F-B075-063431466EF1}</c15:txfldGUID>
                      <c15:f>Diagramm!$J$47</c15:f>
                      <c15:dlblFieldTableCache>
                        <c:ptCount val="1"/>
                      </c15:dlblFieldTableCache>
                    </c15:dlblFTEntry>
                  </c15:dlblFieldTable>
                  <c15:showDataLabelsRange val="0"/>
                </c:ext>
                <c:ext xmlns:c16="http://schemas.microsoft.com/office/drawing/2014/chart" uri="{C3380CC4-5D6E-409C-BE32-E72D297353CC}">
                  <c16:uniqueId val="{0000002F-E340-4B9C-8653-43FFF740048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{21719F7D-F429-4D21-86F3-ED1E57587956}</c15:txfldGUID>
                      <c15:f>Diagramm!$J$48</c15:f>
                      <c15:dlblFieldTableCache>
                        <c:ptCount val="1"/>
                      </c15:dlblFieldTableCache>
                    </c15:dlblFTEntry>
                  </c15:dlblFieldTable>
                  <c15:showDataLabelsRange val="0"/>
                </c:ext>
                <c:ext xmlns:c16="http://schemas.microsoft.com/office/drawing/2014/chart" uri="{C3380CC4-5D6E-409C-BE32-E72D297353CC}">
                  <c16:uniqueId val="{00000030-E340-4B9C-8653-43FFF740048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{EA3D1485-E862-4D5A-AF4E-0F514A675B6A}</c15:txfldGUID>
                      <c15:f>Diagramm!$J$49</c15:f>
                      <c15:dlblFieldTableCache>
                        <c:ptCount val="1"/>
                      </c15:dlblFieldTableCache>
                    </c15:dlblFTEntry>
                  </c15:dlblFieldTable>
                  <c15:showDataLabelsRange val="0"/>
                </c:ext>
                <c:ext xmlns:c16="http://schemas.microsoft.com/office/drawing/2014/chart" uri="{C3380CC4-5D6E-409C-BE32-E72D297353CC}">
                  <c16:uniqueId val="{00000031-E340-4B9C-8653-43FFF740048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{7620BD42-D366-411D-868C-2A8D1281E35C}</c15:txfldGUID>
                      <c15:f>Diagramm!$J$50</c15:f>
                      <c15:dlblFieldTableCache>
                        <c:ptCount val="1"/>
                      </c15:dlblFieldTableCache>
                    </c15:dlblFTEntry>
                  </c15:dlblFieldTable>
                  <c15:showDataLabelsRange val="0"/>
                </c:ext>
                <c:ext xmlns:c16="http://schemas.microsoft.com/office/drawing/2014/chart" uri="{C3380CC4-5D6E-409C-BE32-E72D297353CC}">
                  <c16:uniqueId val="{00000032-E340-4B9C-8653-43FFF740048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{A00A1C02-D79F-45CF-A0A3-AE1F8F3B463F}</c15:txfldGUID>
                      <c15:f>Diagramm!$J$51</c15:f>
                      <c15:dlblFieldTableCache>
                        <c:ptCount val="1"/>
                      </c15:dlblFieldTableCache>
                    </c15:dlblFTEntry>
                  </c15:dlblFieldTable>
                  <c15:showDataLabelsRange val="0"/>
                </c:ext>
                <c:ext xmlns:c16="http://schemas.microsoft.com/office/drawing/2014/chart" uri="{C3380CC4-5D6E-409C-BE32-E72D297353CC}">
                  <c16:uniqueId val="{00000033-E340-4B9C-8653-43FFF740048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{8D8E9A5A-9CED-4555-AA17-6B0A6BFBB0EE}</c15:txfldGUID>
                      <c15:f>Diagramm!$J$52</c15:f>
                      <c15:dlblFieldTableCache>
                        <c:ptCount val="1"/>
                      </c15:dlblFieldTableCache>
                    </c15:dlblFTEntry>
                  </c15:dlblFieldTable>
                  <c15:showDataLabelsRange val="0"/>
                </c:ext>
                <c:ext xmlns:c16="http://schemas.microsoft.com/office/drawing/2014/chart" uri="{C3380CC4-5D6E-409C-BE32-E72D297353CC}">
                  <c16:uniqueId val="{00000034-E340-4B9C-8653-43FFF740048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{21E23D07-E88D-4534-B2CD-60D2DE1D4A2A}</c15:txfldGUID>
                      <c15:f>Diagramm!$J$53</c15:f>
                      <c15:dlblFieldTableCache>
                        <c:ptCount val="1"/>
                      </c15:dlblFieldTableCache>
                    </c15:dlblFTEntry>
                  </c15:dlblFieldTable>
                  <c15:showDataLabelsRange val="0"/>
                </c:ext>
                <c:ext xmlns:c16="http://schemas.microsoft.com/office/drawing/2014/chart" uri="{C3380CC4-5D6E-409C-BE32-E72D297353CC}">
                  <c16:uniqueId val="{00000035-E340-4B9C-8653-43FFF740048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{6F530958-D4B6-4379-A661-E956B96C4943}</c15:txfldGUID>
                      <c15:f>Diagramm!$J$54</c15:f>
                      <c15:dlblFieldTableCache>
                        <c:ptCount val="1"/>
                      </c15:dlblFieldTableCache>
                    </c15:dlblFTEntry>
                  </c15:dlblFieldTable>
                  <c15:showDataLabelsRange val="0"/>
                </c:ext>
                <c:ext xmlns:c16="http://schemas.microsoft.com/office/drawing/2014/chart" uri="{C3380CC4-5D6E-409C-BE32-E72D297353CC}">
                  <c16:uniqueId val="{00000036-E340-4B9C-8653-43FFF740048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{364CD165-ACF3-41E5-BC73-7B576B394D4F}</c15:txfldGUID>
                      <c15:f>Diagramm!$J$55</c15:f>
                      <c15:dlblFieldTableCache>
                        <c:ptCount val="1"/>
                      </c15:dlblFieldTableCache>
                    </c15:dlblFTEntry>
                  </c15:dlblFieldTable>
                  <c15:showDataLabelsRange val="0"/>
                </c:ext>
                <c:ext xmlns:c16="http://schemas.microsoft.com/office/drawing/2014/chart" uri="{C3380CC4-5D6E-409C-BE32-E72D297353CC}">
                  <c16:uniqueId val="{00000037-E340-4B9C-8653-43FFF740048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{01EE1564-6D60-430C-8A92-3FDF91B8F1A7}</c15:txfldGUID>
                      <c15:f>Diagramm!$J$56</c15:f>
                      <c15:dlblFieldTableCache>
                        <c:ptCount val="1"/>
                      </c15:dlblFieldTableCache>
                    </c15:dlblFTEntry>
                  </c15:dlblFieldTable>
                  <c15:showDataLabelsRange val="0"/>
                </c:ext>
                <c:ext xmlns:c16="http://schemas.microsoft.com/office/drawing/2014/chart" uri="{C3380CC4-5D6E-409C-BE32-E72D297353CC}">
                  <c16:uniqueId val="{00000038-E340-4B9C-8653-43FFF740048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{9ED05190-095C-4543-8D7C-8C68C376250B}</c15:txfldGUID>
                      <c15:f>Diagramm!$J$57</c15:f>
                      <c15:dlblFieldTableCache>
                        <c:ptCount val="1"/>
                      </c15:dlblFieldTableCache>
                    </c15:dlblFTEntry>
                  </c15:dlblFieldTable>
                  <c15:showDataLabelsRange val="0"/>
                </c:ext>
                <c:ext xmlns:c16="http://schemas.microsoft.com/office/drawing/2014/chart" uri="{C3380CC4-5D6E-409C-BE32-E72D297353CC}">
                  <c16:uniqueId val="{00000039-E340-4B9C-8653-43FFF740048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{6B7D2D2B-A9D3-4B07-A46E-584D412AEE68}</c15:txfldGUID>
                      <c15:f>Diagramm!$J$58</c15:f>
                      <c15:dlblFieldTableCache>
                        <c:ptCount val="1"/>
                      </c15:dlblFieldTableCache>
                    </c15:dlblFTEntry>
                  </c15:dlblFieldTable>
                  <c15:showDataLabelsRange val="0"/>
                </c:ext>
                <c:ext xmlns:c16="http://schemas.microsoft.com/office/drawing/2014/chart" uri="{C3380CC4-5D6E-409C-BE32-E72D297353CC}">
                  <c16:uniqueId val="{0000003A-E340-4B9C-8653-43FFF740048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{D3E7DA3E-7EF3-4805-8120-933C51C58CD3}</c15:txfldGUID>
                      <c15:f>Diagramm!$J$59</c15:f>
                      <c15:dlblFieldTableCache>
                        <c:ptCount val="1"/>
                      </c15:dlblFieldTableCache>
                    </c15:dlblFTEntry>
                  </c15:dlblFieldTable>
                  <c15:showDataLabelsRange val="0"/>
                </c:ext>
                <c:ext xmlns:c16="http://schemas.microsoft.com/office/drawing/2014/chart" uri="{C3380CC4-5D6E-409C-BE32-E72D297353CC}">
                  <c16:uniqueId val="{0000003B-E340-4B9C-8653-43FFF740048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{1BD52A6D-71AF-4E6E-86DB-3F91058462F1}</c15:txfldGUID>
                      <c15:f>Diagramm!$J$60</c15:f>
                      <c15:dlblFieldTableCache>
                        <c:ptCount val="1"/>
                      </c15:dlblFieldTableCache>
                    </c15:dlblFTEntry>
                  </c15:dlblFieldTable>
                  <c15:showDataLabelsRange val="0"/>
                </c:ext>
                <c:ext xmlns:c16="http://schemas.microsoft.com/office/drawing/2014/chart" uri="{C3380CC4-5D6E-409C-BE32-E72D297353CC}">
                  <c16:uniqueId val="{0000003C-E340-4B9C-8653-43FFF740048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{4121BB2C-5CBC-4F16-8B43-D21F9D830D7E}</c15:txfldGUID>
                      <c15:f>Diagramm!$J$61</c15:f>
                      <c15:dlblFieldTableCache>
                        <c:ptCount val="1"/>
                      </c15:dlblFieldTableCache>
                    </c15:dlblFTEntry>
                  </c15:dlblFieldTable>
                  <c15:showDataLabelsRange val="0"/>
                </c:ext>
                <c:ext xmlns:c16="http://schemas.microsoft.com/office/drawing/2014/chart" uri="{C3380CC4-5D6E-409C-BE32-E72D297353CC}">
                  <c16:uniqueId val="{0000003D-E340-4B9C-8653-43FFF740048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{D6245317-6E0C-4E4F-AF6F-F0B231CCE806}</c15:txfldGUID>
                      <c15:f>Diagramm!$J$62</c15:f>
                      <c15:dlblFieldTableCache>
                        <c:ptCount val="1"/>
                      </c15:dlblFieldTableCache>
                    </c15:dlblFTEntry>
                  </c15:dlblFieldTable>
                  <c15:showDataLabelsRange val="0"/>
                </c:ext>
                <c:ext xmlns:c16="http://schemas.microsoft.com/office/drawing/2014/chart" uri="{C3380CC4-5D6E-409C-BE32-E72D297353CC}">
                  <c16:uniqueId val="{0000003E-E340-4B9C-8653-43FFF740048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{081D03F3-7687-4DBD-8676-0502A7EAD23A}</c15:txfldGUID>
                      <c15:f>Diagramm!$J$63</c15:f>
                      <c15:dlblFieldTableCache>
                        <c:ptCount val="1"/>
                      </c15:dlblFieldTableCache>
                    </c15:dlblFTEntry>
                  </c15:dlblFieldTable>
                  <c15:showDataLabelsRange val="0"/>
                </c:ext>
                <c:ext xmlns:c16="http://schemas.microsoft.com/office/drawing/2014/chart" uri="{C3380CC4-5D6E-409C-BE32-E72D297353CC}">
                  <c16:uniqueId val="{0000003F-E340-4B9C-8653-43FFF740048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{846AD485-8B65-4195-9C7D-300076C25F4D}</c15:txfldGUID>
                      <c15:f>Diagramm!$J$64</c15:f>
                      <c15:dlblFieldTableCache>
                        <c:ptCount val="1"/>
                      </c15:dlblFieldTableCache>
                    </c15:dlblFTEntry>
                  </c15:dlblFieldTable>
                  <c15:showDataLabelsRange val="0"/>
                </c:ext>
                <c:ext xmlns:c16="http://schemas.microsoft.com/office/drawing/2014/chart" uri="{C3380CC4-5D6E-409C-BE32-E72D297353CC}">
                  <c16:uniqueId val="{00000040-E340-4B9C-8653-43FFF740048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{487F3D13-6888-4D59-A437-9095F02EAA5B}</c15:txfldGUID>
                      <c15:f>Diagramm!$J$65</c15:f>
                      <c15:dlblFieldTableCache>
                        <c:ptCount val="1"/>
                      </c15:dlblFieldTableCache>
                    </c15:dlblFTEntry>
                  </c15:dlblFieldTable>
                  <c15:showDataLabelsRange val="0"/>
                </c:ext>
                <c:ext xmlns:c16="http://schemas.microsoft.com/office/drawing/2014/chart" uri="{C3380CC4-5D6E-409C-BE32-E72D297353CC}">
                  <c16:uniqueId val="{00000041-E340-4B9C-8653-43FFF740048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{2E204A49-F0B0-47E6-8677-E2B456A8EDE9}</c15:txfldGUID>
                      <c15:f>Diagramm!$J$66</c15:f>
                      <c15:dlblFieldTableCache>
                        <c:ptCount val="1"/>
                      </c15:dlblFieldTableCache>
                    </c15:dlblFTEntry>
                  </c15:dlblFieldTable>
                  <c15:showDataLabelsRange val="0"/>
                </c:ext>
                <c:ext xmlns:c16="http://schemas.microsoft.com/office/drawing/2014/chart" uri="{C3380CC4-5D6E-409C-BE32-E72D297353CC}">
                  <c16:uniqueId val="{00000042-E340-4B9C-8653-43FFF740048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{B69AC096-CE5D-42C1-9765-7AEBB60FA7C5}</c15:txfldGUID>
                      <c15:f>Diagramm!$J$67</c15:f>
                      <c15:dlblFieldTableCache>
                        <c:ptCount val="1"/>
                      </c15:dlblFieldTableCache>
                    </c15:dlblFTEntry>
                  </c15:dlblFieldTable>
                  <c15:showDataLabelsRange val="0"/>
                </c:ext>
                <c:ext xmlns:c16="http://schemas.microsoft.com/office/drawing/2014/chart" uri="{C3380CC4-5D6E-409C-BE32-E72D297353CC}">
                  <c16:uniqueId val="{00000043-E340-4B9C-8653-43FFF740048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340-4B9C-8653-43FFF740048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44B-4D0A-B886-4337F0B33C4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44B-4D0A-B886-4337F0B33C4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44B-4D0A-B886-4337F0B33C4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44B-4D0A-B886-4337F0B33C4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44B-4D0A-B886-4337F0B33C4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44B-4D0A-B886-4337F0B33C4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44B-4D0A-B886-4337F0B33C4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44B-4D0A-B886-4337F0B33C4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44B-4D0A-B886-4337F0B33C4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44B-4D0A-B886-4337F0B33C4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44B-4D0A-B886-4337F0B33C4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44B-4D0A-B886-4337F0B33C4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44B-4D0A-B886-4337F0B33C4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44B-4D0A-B886-4337F0B33C4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44B-4D0A-B886-4337F0B33C4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44B-4D0A-B886-4337F0B33C4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44B-4D0A-B886-4337F0B33C4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44B-4D0A-B886-4337F0B33C4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44B-4D0A-B886-4337F0B33C4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44B-4D0A-B886-4337F0B33C4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44B-4D0A-B886-4337F0B33C4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44B-4D0A-B886-4337F0B33C4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44B-4D0A-B886-4337F0B33C46}"/>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44B-4D0A-B886-4337F0B33C4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44B-4D0A-B886-4337F0B33C4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44B-4D0A-B886-4337F0B33C4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44B-4D0A-B886-4337F0B33C4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44B-4D0A-B886-4337F0B33C4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44B-4D0A-B886-4337F0B33C4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44B-4D0A-B886-4337F0B33C4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44B-4D0A-B886-4337F0B33C4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44B-4D0A-B886-4337F0B33C4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44B-4D0A-B886-4337F0B33C4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44B-4D0A-B886-4337F0B33C4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44B-4D0A-B886-4337F0B33C4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44B-4D0A-B886-4337F0B33C4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44B-4D0A-B886-4337F0B33C4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44B-4D0A-B886-4337F0B33C4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44B-4D0A-B886-4337F0B33C4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44B-4D0A-B886-4337F0B33C4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44B-4D0A-B886-4337F0B33C4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44B-4D0A-B886-4337F0B33C4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44B-4D0A-B886-4337F0B33C4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44B-4D0A-B886-4337F0B33C4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44B-4D0A-B886-4337F0B33C4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44B-4D0A-B886-4337F0B33C46}"/>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44B-4D0A-B886-4337F0B33C4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44B-4D0A-B886-4337F0B33C4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44B-4D0A-B886-4337F0B33C4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44B-4D0A-B886-4337F0B33C4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44B-4D0A-B886-4337F0B33C4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44B-4D0A-B886-4337F0B33C4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44B-4D0A-B886-4337F0B33C4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44B-4D0A-B886-4337F0B33C4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44B-4D0A-B886-4337F0B33C4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44B-4D0A-B886-4337F0B33C4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44B-4D0A-B886-4337F0B33C4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44B-4D0A-B886-4337F0B33C4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44B-4D0A-B886-4337F0B33C4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44B-4D0A-B886-4337F0B33C4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44B-4D0A-B886-4337F0B33C4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44B-4D0A-B886-4337F0B33C4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44B-4D0A-B886-4337F0B33C4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44B-4D0A-B886-4337F0B33C4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44B-4D0A-B886-4337F0B33C4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44B-4D0A-B886-4337F0B33C4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44B-4D0A-B886-4337F0B33C4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44B-4D0A-B886-4337F0B33C4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44B-4D0A-B886-4337F0B33C46}"/>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101.04135375988785</c:v>
                </c:pt>
                <c:pt idx="2">
                  <c:v>102.60672207202697</c:v>
                </c:pt>
                <c:pt idx="3">
                  <c:v>101.32839357831848</c:v>
                </c:pt>
                <c:pt idx="4">
                  <c:v>101.3817963352358</c:v>
                </c:pt>
                <c:pt idx="5">
                  <c:v>101.58873201829044</c:v>
                </c:pt>
                <c:pt idx="6">
                  <c:v>103.3009579119522</c:v>
                </c:pt>
                <c:pt idx="7">
                  <c:v>102.52661793665099</c:v>
                </c:pt>
                <c:pt idx="8">
                  <c:v>102.20953906745436</c:v>
                </c:pt>
                <c:pt idx="9">
                  <c:v>102.94048930276026</c:v>
                </c:pt>
                <c:pt idx="10">
                  <c:v>104.34898701645471</c:v>
                </c:pt>
                <c:pt idx="11">
                  <c:v>103.53459497346552</c:v>
                </c:pt>
                <c:pt idx="12">
                  <c:v>103.67811488268082</c:v>
                </c:pt>
                <c:pt idx="13">
                  <c:v>104.50251994259203</c:v>
                </c:pt>
                <c:pt idx="14">
                  <c:v>107.219385200761</c:v>
                </c:pt>
                <c:pt idx="15">
                  <c:v>106.43169453623042</c:v>
                </c:pt>
                <c:pt idx="16">
                  <c:v>107.91362104068622</c:v>
                </c:pt>
                <c:pt idx="17">
                  <c:v>108.84816928673943</c:v>
                </c:pt>
                <c:pt idx="18">
                  <c:v>110.00967924969127</c:v>
                </c:pt>
                <c:pt idx="19">
                  <c:v>109.24201461900471</c:v>
                </c:pt>
                <c:pt idx="20">
                  <c:v>109.37218383899068</c:v>
                </c:pt>
                <c:pt idx="21">
                  <c:v>110.01969226661326</c:v>
                </c:pt>
                <c:pt idx="22">
                  <c:v>111.89212643102699</c:v>
                </c:pt>
                <c:pt idx="23">
                  <c:v>110.73729181268983</c:v>
                </c:pt>
                <c:pt idx="24">
                  <c:v>111.3347351557024</c:v>
                </c:pt>
              </c:numCache>
            </c:numRef>
          </c:val>
          <c:smooth val="0"/>
          <c:extLst>
            <c:ext xmlns:c16="http://schemas.microsoft.com/office/drawing/2014/chart" uri="{C3380CC4-5D6E-409C-BE32-E72D297353CC}">
              <c16:uniqueId val="{00000000-1FA1-4E25-82B0-395616898D2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103.7805440295067</c:v>
                </c:pt>
                <c:pt idx="2">
                  <c:v>105.07146150299678</c:v>
                </c:pt>
                <c:pt idx="3">
                  <c:v>104.28769017980638</c:v>
                </c:pt>
                <c:pt idx="4">
                  <c:v>102.81235592438911</c:v>
                </c:pt>
                <c:pt idx="5">
                  <c:v>107.8377132319041</c:v>
                </c:pt>
                <c:pt idx="6">
                  <c:v>110.60396496081144</c:v>
                </c:pt>
                <c:pt idx="7">
                  <c:v>109.72798524665745</c:v>
                </c:pt>
                <c:pt idx="8">
                  <c:v>106.96173351775012</c:v>
                </c:pt>
                <c:pt idx="9">
                  <c:v>110.60396496081144</c:v>
                </c:pt>
                <c:pt idx="10">
                  <c:v>112.95527893038266</c:v>
                </c:pt>
                <c:pt idx="11">
                  <c:v>112.67865375749193</c:v>
                </c:pt>
                <c:pt idx="12">
                  <c:v>111.34163208852006</c:v>
                </c:pt>
                <c:pt idx="13">
                  <c:v>118.34946980175197</c:v>
                </c:pt>
                <c:pt idx="14">
                  <c:v>122.77547256800369</c:v>
                </c:pt>
                <c:pt idx="15">
                  <c:v>125.49562010142922</c:v>
                </c:pt>
                <c:pt idx="16">
                  <c:v>123.78976486860304</c:v>
                </c:pt>
                <c:pt idx="17">
                  <c:v>126.8326417704011</c:v>
                </c:pt>
                <c:pt idx="18">
                  <c:v>128.9534347625634</c:v>
                </c:pt>
                <c:pt idx="19">
                  <c:v>126.60212079299215</c:v>
                </c:pt>
                <c:pt idx="20">
                  <c:v>127.43199631166435</c:v>
                </c:pt>
                <c:pt idx="21">
                  <c:v>129.92162286768095</c:v>
                </c:pt>
                <c:pt idx="22">
                  <c:v>133.10281235592439</c:v>
                </c:pt>
                <c:pt idx="23">
                  <c:v>131.53526970954357</c:v>
                </c:pt>
                <c:pt idx="24">
                  <c:v>127.43199631166435</c:v>
                </c:pt>
              </c:numCache>
            </c:numRef>
          </c:val>
          <c:smooth val="0"/>
          <c:extLst>
            <c:ext xmlns:c16="http://schemas.microsoft.com/office/drawing/2014/chart" uri="{C3380CC4-5D6E-409C-BE32-E72D297353CC}">
              <c16:uniqueId val="{00000001-1FA1-4E25-82B0-395616898D2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101.0720411663808</c:v>
                </c:pt>
                <c:pt idx="2">
                  <c:v>101.71526586620926</c:v>
                </c:pt>
                <c:pt idx="3">
                  <c:v>101.43653516295026</c:v>
                </c:pt>
                <c:pt idx="4">
                  <c:v>96.355060034305325</c:v>
                </c:pt>
                <c:pt idx="5">
                  <c:v>97.920240137221271</c:v>
                </c:pt>
                <c:pt idx="6">
                  <c:v>98.499142367066895</c:v>
                </c:pt>
                <c:pt idx="7">
                  <c:v>99.228130360205839</c:v>
                </c:pt>
                <c:pt idx="8">
                  <c:v>95.647512864494004</c:v>
                </c:pt>
                <c:pt idx="9">
                  <c:v>97.51286449399656</c:v>
                </c:pt>
                <c:pt idx="10">
                  <c:v>96.526586620926253</c:v>
                </c:pt>
                <c:pt idx="11">
                  <c:v>95.411663807890221</c:v>
                </c:pt>
                <c:pt idx="12">
                  <c:v>93.010291595197259</c:v>
                </c:pt>
                <c:pt idx="13">
                  <c:v>95.090051457975989</c:v>
                </c:pt>
                <c:pt idx="14">
                  <c:v>93.953687821612348</c:v>
                </c:pt>
                <c:pt idx="15">
                  <c:v>92.86020583190394</c:v>
                </c:pt>
                <c:pt idx="16">
                  <c:v>91.466552315608922</c:v>
                </c:pt>
                <c:pt idx="17">
                  <c:v>93.696397941680971</c:v>
                </c:pt>
                <c:pt idx="18">
                  <c:v>92.667238421955403</c:v>
                </c:pt>
                <c:pt idx="19">
                  <c:v>91.981132075471692</c:v>
                </c:pt>
                <c:pt idx="20">
                  <c:v>89.944253859348194</c:v>
                </c:pt>
                <c:pt idx="21">
                  <c:v>91.852487135505996</c:v>
                </c:pt>
                <c:pt idx="22">
                  <c:v>89.837049742710121</c:v>
                </c:pt>
                <c:pt idx="23">
                  <c:v>90.265866209262441</c:v>
                </c:pt>
                <c:pt idx="24">
                  <c:v>87.049742710120071</c:v>
                </c:pt>
              </c:numCache>
            </c:numRef>
          </c:val>
          <c:smooth val="0"/>
          <c:extLst>
            <c:ext xmlns:c16="http://schemas.microsoft.com/office/drawing/2014/chart" uri="{C3380CC4-5D6E-409C-BE32-E72D297353CC}">
              <c16:uniqueId val="{00000002-1FA1-4E25-82B0-395616898D2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FA1-4E25-82B0-395616898D2E}"/>
                </c:ext>
              </c:extLst>
            </c:dLbl>
            <c:dLbl>
              <c:idx val="1"/>
              <c:delete val="1"/>
              <c:extLst>
                <c:ext xmlns:c15="http://schemas.microsoft.com/office/drawing/2012/chart" uri="{CE6537A1-D6FC-4f65-9D91-7224C49458BB}"/>
                <c:ext xmlns:c16="http://schemas.microsoft.com/office/drawing/2014/chart" uri="{C3380CC4-5D6E-409C-BE32-E72D297353CC}">
                  <c16:uniqueId val="{00000004-1FA1-4E25-82B0-395616898D2E}"/>
                </c:ext>
              </c:extLst>
            </c:dLbl>
            <c:dLbl>
              <c:idx val="2"/>
              <c:delete val="1"/>
              <c:extLst>
                <c:ext xmlns:c15="http://schemas.microsoft.com/office/drawing/2012/chart" uri="{CE6537A1-D6FC-4f65-9D91-7224C49458BB}"/>
                <c:ext xmlns:c16="http://schemas.microsoft.com/office/drawing/2014/chart" uri="{C3380CC4-5D6E-409C-BE32-E72D297353CC}">
                  <c16:uniqueId val="{00000005-1FA1-4E25-82B0-395616898D2E}"/>
                </c:ext>
              </c:extLst>
            </c:dLbl>
            <c:dLbl>
              <c:idx val="3"/>
              <c:delete val="1"/>
              <c:extLst>
                <c:ext xmlns:c15="http://schemas.microsoft.com/office/drawing/2012/chart" uri="{CE6537A1-D6FC-4f65-9D91-7224C49458BB}"/>
                <c:ext xmlns:c16="http://schemas.microsoft.com/office/drawing/2014/chart" uri="{C3380CC4-5D6E-409C-BE32-E72D297353CC}">
                  <c16:uniqueId val="{00000006-1FA1-4E25-82B0-395616898D2E}"/>
                </c:ext>
              </c:extLst>
            </c:dLbl>
            <c:dLbl>
              <c:idx val="4"/>
              <c:delete val="1"/>
              <c:extLst>
                <c:ext xmlns:c15="http://schemas.microsoft.com/office/drawing/2012/chart" uri="{CE6537A1-D6FC-4f65-9D91-7224C49458BB}"/>
                <c:ext xmlns:c16="http://schemas.microsoft.com/office/drawing/2014/chart" uri="{C3380CC4-5D6E-409C-BE32-E72D297353CC}">
                  <c16:uniqueId val="{00000007-1FA1-4E25-82B0-395616898D2E}"/>
                </c:ext>
              </c:extLst>
            </c:dLbl>
            <c:dLbl>
              <c:idx val="5"/>
              <c:delete val="1"/>
              <c:extLst>
                <c:ext xmlns:c15="http://schemas.microsoft.com/office/drawing/2012/chart" uri="{CE6537A1-D6FC-4f65-9D91-7224C49458BB}"/>
                <c:ext xmlns:c16="http://schemas.microsoft.com/office/drawing/2014/chart" uri="{C3380CC4-5D6E-409C-BE32-E72D297353CC}">
                  <c16:uniqueId val="{00000008-1FA1-4E25-82B0-395616898D2E}"/>
                </c:ext>
              </c:extLst>
            </c:dLbl>
            <c:dLbl>
              <c:idx val="6"/>
              <c:delete val="1"/>
              <c:extLst>
                <c:ext xmlns:c15="http://schemas.microsoft.com/office/drawing/2012/chart" uri="{CE6537A1-D6FC-4f65-9D91-7224C49458BB}"/>
                <c:ext xmlns:c16="http://schemas.microsoft.com/office/drawing/2014/chart" uri="{C3380CC4-5D6E-409C-BE32-E72D297353CC}">
                  <c16:uniqueId val="{00000009-1FA1-4E25-82B0-395616898D2E}"/>
                </c:ext>
              </c:extLst>
            </c:dLbl>
            <c:dLbl>
              <c:idx val="7"/>
              <c:delete val="1"/>
              <c:extLst>
                <c:ext xmlns:c15="http://schemas.microsoft.com/office/drawing/2012/chart" uri="{CE6537A1-D6FC-4f65-9D91-7224C49458BB}"/>
                <c:ext xmlns:c16="http://schemas.microsoft.com/office/drawing/2014/chart" uri="{C3380CC4-5D6E-409C-BE32-E72D297353CC}">
                  <c16:uniqueId val="{0000000A-1FA1-4E25-82B0-395616898D2E}"/>
                </c:ext>
              </c:extLst>
            </c:dLbl>
            <c:dLbl>
              <c:idx val="8"/>
              <c:delete val="1"/>
              <c:extLst>
                <c:ext xmlns:c15="http://schemas.microsoft.com/office/drawing/2012/chart" uri="{CE6537A1-D6FC-4f65-9D91-7224C49458BB}"/>
                <c:ext xmlns:c16="http://schemas.microsoft.com/office/drawing/2014/chart" uri="{C3380CC4-5D6E-409C-BE32-E72D297353CC}">
                  <c16:uniqueId val="{0000000B-1FA1-4E25-82B0-395616898D2E}"/>
                </c:ext>
              </c:extLst>
            </c:dLbl>
            <c:dLbl>
              <c:idx val="9"/>
              <c:delete val="1"/>
              <c:extLst>
                <c:ext xmlns:c15="http://schemas.microsoft.com/office/drawing/2012/chart" uri="{CE6537A1-D6FC-4f65-9D91-7224C49458BB}"/>
                <c:ext xmlns:c16="http://schemas.microsoft.com/office/drawing/2014/chart" uri="{C3380CC4-5D6E-409C-BE32-E72D297353CC}">
                  <c16:uniqueId val="{0000000C-1FA1-4E25-82B0-395616898D2E}"/>
                </c:ext>
              </c:extLst>
            </c:dLbl>
            <c:dLbl>
              <c:idx val="10"/>
              <c:delete val="1"/>
              <c:extLst>
                <c:ext xmlns:c15="http://schemas.microsoft.com/office/drawing/2012/chart" uri="{CE6537A1-D6FC-4f65-9D91-7224C49458BB}"/>
                <c:ext xmlns:c16="http://schemas.microsoft.com/office/drawing/2014/chart" uri="{C3380CC4-5D6E-409C-BE32-E72D297353CC}">
                  <c16:uniqueId val="{0000000D-1FA1-4E25-82B0-395616898D2E}"/>
                </c:ext>
              </c:extLst>
            </c:dLbl>
            <c:dLbl>
              <c:idx val="11"/>
              <c:delete val="1"/>
              <c:extLst>
                <c:ext xmlns:c15="http://schemas.microsoft.com/office/drawing/2012/chart" uri="{CE6537A1-D6FC-4f65-9D91-7224C49458BB}"/>
                <c:ext xmlns:c16="http://schemas.microsoft.com/office/drawing/2014/chart" uri="{C3380CC4-5D6E-409C-BE32-E72D297353CC}">
                  <c16:uniqueId val="{0000000E-1FA1-4E25-82B0-395616898D2E}"/>
                </c:ext>
              </c:extLst>
            </c:dLbl>
            <c:dLbl>
              <c:idx val="12"/>
              <c:delete val="1"/>
              <c:extLst>
                <c:ext xmlns:c15="http://schemas.microsoft.com/office/drawing/2012/chart" uri="{CE6537A1-D6FC-4f65-9D91-7224C49458BB}"/>
                <c:ext xmlns:c16="http://schemas.microsoft.com/office/drawing/2014/chart" uri="{C3380CC4-5D6E-409C-BE32-E72D297353CC}">
                  <c16:uniqueId val="{0000000F-1FA1-4E25-82B0-395616898D2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FA1-4E25-82B0-395616898D2E}"/>
                </c:ext>
              </c:extLst>
            </c:dLbl>
            <c:dLbl>
              <c:idx val="14"/>
              <c:delete val="1"/>
              <c:extLst>
                <c:ext xmlns:c15="http://schemas.microsoft.com/office/drawing/2012/chart" uri="{CE6537A1-D6FC-4f65-9D91-7224C49458BB}"/>
                <c:ext xmlns:c16="http://schemas.microsoft.com/office/drawing/2014/chart" uri="{C3380CC4-5D6E-409C-BE32-E72D297353CC}">
                  <c16:uniqueId val="{00000011-1FA1-4E25-82B0-395616898D2E}"/>
                </c:ext>
              </c:extLst>
            </c:dLbl>
            <c:dLbl>
              <c:idx val="15"/>
              <c:delete val="1"/>
              <c:extLst>
                <c:ext xmlns:c15="http://schemas.microsoft.com/office/drawing/2012/chart" uri="{CE6537A1-D6FC-4f65-9D91-7224C49458BB}"/>
                <c:ext xmlns:c16="http://schemas.microsoft.com/office/drawing/2014/chart" uri="{C3380CC4-5D6E-409C-BE32-E72D297353CC}">
                  <c16:uniqueId val="{00000012-1FA1-4E25-82B0-395616898D2E}"/>
                </c:ext>
              </c:extLst>
            </c:dLbl>
            <c:dLbl>
              <c:idx val="16"/>
              <c:delete val="1"/>
              <c:extLst>
                <c:ext xmlns:c15="http://schemas.microsoft.com/office/drawing/2012/chart" uri="{CE6537A1-D6FC-4f65-9D91-7224C49458BB}"/>
                <c:ext xmlns:c16="http://schemas.microsoft.com/office/drawing/2014/chart" uri="{C3380CC4-5D6E-409C-BE32-E72D297353CC}">
                  <c16:uniqueId val="{00000013-1FA1-4E25-82B0-395616898D2E}"/>
                </c:ext>
              </c:extLst>
            </c:dLbl>
            <c:dLbl>
              <c:idx val="17"/>
              <c:delete val="1"/>
              <c:extLst>
                <c:ext xmlns:c15="http://schemas.microsoft.com/office/drawing/2012/chart" uri="{CE6537A1-D6FC-4f65-9D91-7224C49458BB}"/>
                <c:ext xmlns:c16="http://schemas.microsoft.com/office/drawing/2014/chart" uri="{C3380CC4-5D6E-409C-BE32-E72D297353CC}">
                  <c16:uniqueId val="{00000014-1FA1-4E25-82B0-395616898D2E}"/>
                </c:ext>
              </c:extLst>
            </c:dLbl>
            <c:dLbl>
              <c:idx val="18"/>
              <c:delete val="1"/>
              <c:extLst>
                <c:ext xmlns:c15="http://schemas.microsoft.com/office/drawing/2012/chart" uri="{CE6537A1-D6FC-4f65-9D91-7224C49458BB}"/>
                <c:ext xmlns:c16="http://schemas.microsoft.com/office/drawing/2014/chart" uri="{C3380CC4-5D6E-409C-BE32-E72D297353CC}">
                  <c16:uniqueId val="{00000015-1FA1-4E25-82B0-395616898D2E}"/>
                </c:ext>
              </c:extLst>
            </c:dLbl>
            <c:dLbl>
              <c:idx val="19"/>
              <c:delete val="1"/>
              <c:extLst>
                <c:ext xmlns:c15="http://schemas.microsoft.com/office/drawing/2012/chart" uri="{CE6537A1-D6FC-4f65-9D91-7224C49458BB}"/>
                <c:ext xmlns:c16="http://schemas.microsoft.com/office/drawing/2014/chart" uri="{C3380CC4-5D6E-409C-BE32-E72D297353CC}">
                  <c16:uniqueId val="{00000016-1FA1-4E25-82B0-395616898D2E}"/>
                </c:ext>
              </c:extLst>
            </c:dLbl>
            <c:dLbl>
              <c:idx val="20"/>
              <c:delete val="1"/>
              <c:extLst>
                <c:ext xmlns:c15="http://schemas.microsoft.com/office/drawing/2012/chart" uri="{CE6537A1-D6FC-4f65-9D91-7224C49458BB}"/>
                <c:ext xmlns:c16="http://schemas.microsoft.com/office/drawing/2014/chart" uri="{C3380CC4-5D6E-409C-BE32-E72D297353CC}">
                  <c16:uniqueId val="{00000017-1FA1-4E25-82B0-395616898D2E}"/>
                </c:ext>
              </c:extLst>
            </c:dLbl>
            <c:dLbl>
              <c:idx val="21"/>
              <c:delete val="1"/>
              <c:extLst>
                <c:ext xmlns:c15="http://schemas.microsoft.com/office/drawing/2012/chart" uri="{CE6537A1-D6FC-4f65-9D91-7224C49458BB}"/>
                <c:ext xmlns:c16="http://schemas.microsoft.com/office/drawing/2014/chart" uri="{C3380CC4-5D6E-409C-BE32-E72D297353CC}">
                  <c16:uniqueId val="{00000018-1FA1-4E25-82B0-395616898D2E}"/>
                </c:ext>
              </c:extLst>
            </c:dLbl>
            <c:dLbl>
              <c:idx val="22"/>
              <c:delete val="1"/>
              <c:extLst>
                <c:ext xmlns:c15="http://schemas.microsoft.com/office/drawing/2012/chart" uri="{CE6537A1-D6FC-4f65-9D91-7224C49458BB}"/>
                <c:ext xmlns:c16="http://schemas.microsoft.com/office/drawing/2014/chart" uri="{C3380CC4-5D6E-409C-BE32-E72D297353CC}">
                  <c16:uniqueId val="{00000019-1FA1-4E25-82B0-395616898D2E}"/>
                </c:ext>
              </c:extLst>
            </c:dLbl>
            <c:dLbl>
              <c:idx val="23"/>
              <c:delete val="1"/>
              <c:extLst>
                <c:ext xmlns:c15="http://schemas.microsoft.com/office/drawing/2012/chart" uri="{CE6537A1-D6FC-4f65-9D91-7224C49458BB}"/>
                <c:ext xmlns:c16="http://schemas.microsoft.com/office/drawing/2014/chart" uri="{C3380CC4-5D6E-409C-BE32-E72D297353CC}">
                  <c16:uniqueId val="{0000001A-1FA1-4E25-82B0-395616898D2E}"/>
                </c:ext>
              </c:extLst>
            </c:dLbl>
            <c:dLbl>
              <c:idx val="24"/>
              <c:delete val="1"/>
              <c:extLst>
                <c:ext xmlns:c15="http://schemas.microsoft.com/office/drawing/2012/chart" uri="{CE6537A1-D6FC-4f65-9D91-7224C49458BB}"/>
                <c:ext xmlns:c16="http://schemas.microsoft.com/office/drawing/2014/chart" uri="{C3380CC4-5D6E-409C-BE32-E72D297353CC}">
                  <c16:uniqueId val="{0000001B-1FA1-4E25-82B0-395616898D2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FA1-4E25-82B0-395616898D2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Rhön-Grabfeld (09673)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33357</v>
      </c>
      <c r="F11" s="238">
        <v>33178</v>
      </c>
      <c r="G11" s="238">
        <v>33524</v>
      </c>
      <c r="H11" s="238">
        <v>32963</v>
      </c>
      <c r="I11" s="265">
        <v>32769</v>
      </c>
      <c r="J11" s="263">
        <v>588</v>
      </c>
      <c r="K11" s="266">
        <v>1.7943788336537581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15.163234103786312</v>
      </c>
      <c r="E13" s="115">
        <v>5058</v>
      </c>
      <c r="F13" s="114">
        <v>4804</v>
      </c>
      <c r="G13" s="114">
        <v>4927</v>
      </c>
      <c r="H13" s="114">
        <v>4962</v>
      </c>
      <c r="I13" s="140">
        <v>4904</v>
      </c>
      <c r="J13" s="115">
        <v>154</v>
      </c>
      <c r="K13" s="116">
        <v>3.1402936378466557</v>
      </c>
    </row>
    <row r="14" spans="1:255" ht="14.1" customHeight="1" x14ac:dyDescent="0.2">
      <c r="A14" s="306" t="s">
        <v>230</v>
      </c>
      <c r="B14" s="307"/>
      <c r="C14" s="308"/>
      <c r="D14" s="113">
        <v>63.03924213808196</v>
      </c>
      <c r="E14" s="115">
        <v>21028</v>
      </c>
      <c r="F14" s="114">
        <v>21041</v>
      </c>
      <c r="G14" s="114">
        <v>21269</v>
      </c>
      <c r="H14" s="114">
        <v>20780</v>
      </c>
      <c r="I14" s="140">
        <v>20662</v>
      </c>
      <c r="J14" s="115">
        <v>366</v>
      </c>
      <c r="K14" s="116">
        <v>1.7713677281966895</v>
      </c>
    </row>
    <row r="15" spans="1:255" ht="14.1" customHeight="1" x14ac:dyDescent="0.2">
      <c r="A15" s="306" t="s">
        <v>231</v>
      </c>
      <c r="B15" s="307"/>
      <c r="C15" s="308"/>
      <c r="D15" s="113">
        <v>11.814611625745721</v>
      </c>
      <c r="E15" s="115">
        <v>3941</v>
      </c>
      <c r="F15" s="114">
        <v>3959</v>
      </c>
      <c r="G15" s="114">
        <v>3969</v>
      </c>
      <c r="H15" s="114">
        <v>3905</v>
      </c>
      <c r="I15" s="140">
        <v>3904</v>
      </c>
      <c r="J15" s="115">
        <v>37</v>
      </c>
      <c r="K15" s="116">
        <v>0.94774590163934425</v>
      </c>
    </row>
    <row r="16" spans="1:255" ht="14.1" customHeight="1" x14ac:dyDescent="0.2">
      <c r="A16" s="306" t="s">
        <v>232</v>
      </c>
      <c r="B16" s="307"/>
      <c r="C16" s="308"/>
      <c r="D16" s="113">
        <v>9.9379440597175996</v>
      </c>
      <c r="E16" s="115">
        <v>3315</v>
      </c>
      <c r="F16" s="114">
        <v>3361</v>
      </c>
      <c r="G16" s="114">
        <v>3338</v>
      </c>
      <c r="H16" s="114">
        <v>3304</v>
      </c>
      <c r="I16" s="140">
        <v>3288</v>
      </c>
      <c r="J16" s="115">
        <v>27</v>
      </c>
      <c r="K16" s="116">
        <v>0.82116788321167888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1.037263542884552</v>
      </c>
      <c r="E18" s="115">
        <v>346</v>
      </c>
      <c r="F18" s="114">
        <v>326</v>
      </c>
      <c r="G18" s="114">
        <v>346</v>
      </c>
      <c r="H18" s="114">
        <v>333</v>
      </c>
      <c r="I18" s="140">
        <v>319</v>
      </c>
      <c r="J18" s="115">
        <v>27</v>
      </c>
      <c r="K18" s="116">
        <v>8.4639498432601883</v>
      </c>
    </row>
    <row r="19" spans="1:255" ht="14.1" customHeight="1" x14ac:dyDescent="0.2">
      <c r="A19" s="306" t="s">
        <v>235</v>
      </c>
      <c r="B19" s="307" t="s">
        <v>236</v>
      </c>
      <c r="C19" s="308"/>
      <c r="D19" s="113">
        <v>0.53961687202086517</v>
      </c>
      <c r="E19" s="115">
        <v>180</v>
      </c>
      <c r="F19" s="114">
        <v>163</v>
      </c>
      <c r="G19" s="114">
        <v>180</v>
      </c>
      <c r="H19" s="114">
        <v>168</v>
      </c>
      <c r="I19" s="140">
        <v>155</v>
      </c>
      <c r="J19" s="115">
        <v>25</v>
      </c>
      <c r="K19" s="116">
        <v>16.129032258064516</v>
      </c>
    </row>
    <row r="20" spans="1:255" ht="14.1" customHeight="1" x14ac:dyDescent="0.2">
      <c r="A20" s="306">
        <v>12</v>
      </c>
      <c r="B20" s="307" t="s">
        <v>237</v>
      </c>
      <c r="C20" s="308"/>
      <c r="D20" s="113">
        <v>0.53961687202086517</v>
      </c>
      <c r="E20" s="115">
        <v>180</v>
      </c>
      <c r="F20" s="114">
        <v>171</v>
      </c>
      <c r="G20" s="114">
        <v>204</v>
      </c>
      <c r="H20" s="114">
        <v>201</v>
      </c>
      <c r="I20" s="140">
        <v>178</v>
      </c>
      <c r="J20" s="115">
        <v>2</v>
      </c>
      <c r="K20" s="116">
        <v>1.1235955056179776</v>
      </c>
    </row>
    <row r="21" spans="1:255" ht="14.1" customHeight="1" x14ac:dyDescent="0.2">
      <c r="A21" s="306">
        <v>21</v>
      </c>
      <c r="B21" s="307" t="s">
        <v>238</v>
      </c>
      <c r="C21" s="308"/>
      <c r="D21" s="113">
        <v>0.59657643073417876</v>
      </c>
      <c r="E21" s="115">
        <v>199</v>
      </c>
      <c r="F21" s="114">
        <v>201</v>
      </c>
      <c r="G21" s="114">
        <v>207</v>
      </c>
      <c r="H21" s="114">
        <v>210</v>
      </c>
      <c r="I21" s="140">
        <v>205</v>
      </c>
      <c r="J21" s="115">
        <v>-6</v>
      </c>
      <c r="K21" s="116">
        <v>-2.9268292682926829</v>
      </c>
    </row>
    <row r="22" spans="1:255" ht="14.1" customHeight="1" x14ac:dyDescent="0.2">
      <c r="A22" s="306">
        <v>22</v>
      </c>
      <c r="B22" s="307" t="s">
        <v>239</v>
      </c>
      <c r="C22" s="308"/>
      <c r="D22" s="113">
        <v>2.8509758071769045</v>
      </c>
      <c r="E22" s="115">
        <v>951</v>
      </c>
      <c r="F22" s="114">
        <v>955</v>
      </c>
      <c r="G22" s="114">
        <v>942</v>
      </c>
      <c r="H22" s="114">
        <v>915</v>
      </c>
      <c r="I22" s="140">
        <v>924</v>
      </c>
      <c r="J22" s="115">
        <v>27</v>
      </c>
      <c r="K22" s="116">
        <v>2.9220779220779223</v>
      </c>
    </row>
    <row r="23" spans="1:255" ht="14.1" customHeight="1" x14ac:dyDescent="0.2">
      <c r="A23" s="306">
        <v>23</v>
      </c>
      <c r="B23" s="307" t="s">
        <v>240</v>
      </c>
      <c r="C23" s="308"/>
      <c r="D23" s="113">
        <v>0.626555145846449</v>
      </c>
      <c r="E23" s="115">
        <v>209</v>
      </c>
      <c r="F23" s="114">
        <v>212</v>
      </c>
      <c r="G23" s="114">
        <v>216</v>
      </c>
      <c r="H23" s="114">
        <v>215</v>
      </c>
      <c r="I23" s="140">
        <v>214</v>
      </c>
      <c r="J23" s="115">
        <v>-5</v>
      </c>
      <c r="K23" s="116">
        <v>-2.3364485981308412</v>
      </c>
    </row>
    <row r="24" spans="1:255" ht="14.1" customHeight="1" x14ac:dyDescent="0.2">
      <c r="A24" s="306">
        <v>24</v>
      </c>
      <c r="B24" s="307" t="s">
        <v>241</v>
      </c>
      <c r="C24" s="308"/>
      <c r="D24" s="113">
        <v>4.3439158197679646</v>
      </c>
      <c r="E24" s="115">
        <v>1449</v>
      </c>
      <c r="F24" s="114">
        <v>1490</v>
      </c>
      <c r="G24" s="114">
        <v>1529</v>
      </c>
      <c r="H24" s="114">
        <v>1517</v>
      </c>
      <c r="I24" s="140">
        <v>1541</v>
      </c>
      <c r="J24" s="115">
        <v>-92</v>
      </c>
      <c r="K24" s="116">
        <v>-5.9701492537313436</v>
      </c>
    </row>
    <row r="25" spans="1:255" ht="14.1" customHeight="1" x14ac:dyDescent="0.2">
      <c r="A25" s="306">
        <v>25</v>
      </c>
      <c r="B25" s="307" t="s">
        <v>242</v>
      </c>
      <c r="C25" s="308"/>
      <c r="D25" s="113">
        <v>10.42359924453638</v>
      </c>
      <c r="E25" s="115">
        <v>3477</v>
      </c>
      <c r="F25" s="114">
        <v>3485</v>
      </c>
      <c r="G25" s="114">
        <v>3526</v>
      </c>
      <c r="H25" s="114">
        <v>3534</v>
      </c>
      <c r="I25" s="140">
        <v>3506</v>
      </c>
      <c r="J25" s="115">
        <v>-29</v>
      </c>
      <c r="K25" s="116">
        <v>-0.82715345122646888</v>
      </c>
    </row>
    <row r="26" spans="1:255" ht="14.1" customHeight="1" x14ac:dyDescent="0.2">
      <c r="A26" s="306">
        <v>26</v>
      </c>
      <c r="B26" s="307" t="s">
        <v>243</v>
      </c>
      <c r="C26" s="308"/>
      <c r="D26" s="113">
        <v>2.710075846149234</v>
      </c>
      <c r="E26" s="115">
        <v>904</v>
      </c>
      <c r="F26" s="114">
        <v>935</v>
      </c>
      <c r="G26" s="114">
        <v>939</v>
      </c>
      <c r="H26" s="114">
        <v>919</v>
      </c>
      <c r="I26" s="140">
        <v>923</v>
      </c>
      <c r="J26" s="115">
        <v>-19</v>
      </c>
      <c r="K26" s="116">
        <v>-2.058504875406284</v>
      </c>
    </row>
    <row r="27" spans="1:255" ht="14.1" customHeight="1" x14ac:dyDescent="0.2">
      <c r="A27" s="306">
        <v>27</v>
      </c>
      <c r="B27" s="307" t="s">
        <v>244</v>
      </c>
      <c r="C27" s="308"/>
      <c r="D27" s="113">
        <v>7.581617051893156</v>
      </c>
      <c r="E27" s="115">
        <v>2529</v>
      </c>
      <c r="F27" s="114">
        <v>2584</v>
      </c>
      <c r="G27" s="114">
        <v>2619</v>
      </c>
      <c r="H27" s="114">
        <v>2609</v>
      </c>
      <c r="I27" s="140">
        <v>2625</v>
      </c>
      <c r="J27" s="115">
        <v>-96</v>
      </c>
      <c r="K27" s="116">
        <v>-3.657142857142857</v>
      </c>
    </row>
    <row r="28" spans="1:255" ht="14.1" customHeight="1" x14ac:dyDescent="0.2">
      <c r="A28" s="306">
        <v>28</v>
      </c>
      <c r="B28" s="307" t="s">
        <v>245</v>
      </c>
      <c r="C28" s="308"/>
      <c r="D28" s="113">
        <v>0.2608148214767515</v>
      </c>
      <c r="E28" s="115">
        <v>87</v>
      </c>
      <c r="F28" s="114">
        <v>86</v>
      </c>
      <c r="G28" s="114">
        <v>86</v>
      </c>
      <c r="H28" s="114">
        <v>86</v>
      </c>
      <c r="I28" s="140">
        <v>88</v>
      </c>
      <c r="J28" s="115">
        <v>-1</v>
      </c>
      <c r="K28" s="116">
        <v>-1.1363636363636365</v>
      </c>
    </row>
    <row r="29" spans="1:255" ht="14.1" customHeight="1" x14ac:dyDescent="0.2">
      <c r="A29" s="306">
        <v>29</v>
      </c>
      <c r="B29" s="307" t="s">
        <v>246</v>
      </c>
      <c r="C29" s="308"/>
      <c r="D29" s="113">
        <v>2.0415504991456066</v>
      </c>
      <c r="E29" s="115">
        <v>681</v>
      </c>
      <c r="F29" s="114">
        <v>708</v>
      </c>
      <c r="G29" s="114">
        <v>714</v>
      </c>
      <c r="H29" s="114">
        <v>690</v>
      </c>
      <c r="I29" s="140">
        <v>692</v>
      </c>
      <c r="J29" s="115">
        <v>-11</v>
      </c>
      <c r="K29" s="116">
        <v>-1.5895953757225434</v>
      </c>
    </row>
    <row r="30" spans="1:255" ht="14.1" customHeight="1" x14ac:dyDescent="0.2">
      <c r="A30" s="306" t="s">
        <v>247</v>
      </c>
      <c r="B30" s="307" t="s">
        <v>248</v>
      </c>
      <c r="C30" s="308"/>
      <c r="D30" s="113">
        <v>0.49165092784123271</v>
      </c>
      <c r="E30" s="115">
        <v>164</v>
      </c>
      <c r="F30" s="114">
        <v>170</v>
      </c>
      <c r="G30" s="114">
        <v>181</v>
      </c>
      <c r="H30" s="114">
        <v>173</v>
      </c>
      <c r="I30" s="140">
        <v>176</v>
      </c>
      <c r="J30" s="115">
        <v>-12</v>
      </c>
      <c r="K30" s="116">
        <v>-6.8181818181818183</v>
      </c>
    </row>
    <row r="31" spans="1:255" ht="14.1" customHeight="1" x14ac:dyDescent="0.2">
      <c r="A31" s="306" t="s">
        <v>249</v>
      </c>
      <c r="B31" s="307" t="s">
        <v>250</v>
      </c>
      <c r="C31" s="308"/>
      <c r="D31" s="113">
        <v>1.4060017387654764</v>
      </c>
      <c r="E31" s="115">
        <v>469</v>
      </c>
      <c r="F31" s="114">
        <v>488</v>
      </c>
      <c r="G31" s="114">
        <v>482</v>
      </c>
      <c r="H31" s="114">
        <v>466</v>
      </c>
      <c r="I31" s="140">
        <v>466</v>
      </c>
      <c r="J31" s="115">
        <v>3</v>
      </c>
      <c r="K31" s="116">
        <v>0.64377682403433478</v>
      </c>
    </row>
    <row r="32" spans="1:255" ht="14.1" customHeight="1" x14ac:dyDescent="0.2">
      <c r="A32" s="306">
        <v>31</v>
      </c>
      <c r="B32" s="307" t="s">
        <v>251</v>
      </c>
      <c r="C32" s="308"/>
      <c r="D32" s="113">
        <v>0.416704140060557</v>
      </c>
      <c r="E32" s="115">
        <v>139</v>
      </c>
      <c r="F32" s="114">
        <v>138</v>
      </c>
      <c r="G32" s="114">
        <v>142</v>
      </c>
      <c r="H32" s="114">
        <v>137</v>
      </c>
      <c r="I32" s="140">
        <v>137</v>
      </c>
      <c r="J32" s="115">
        <v>2</v>
      </c>
      <c r="K32" s="116">
        <v>1.4598540145985401</v>
      </c>
    </row>
    <row r="33" spans="1:11" ht="14.1" customHeight="1" x14ac:dyDescent="0.2">
      <c r="A33" s="306">
        <v>32</v>
      </c>
      <c r="B33" s="307" t="s">
        <v>252</v>
      </c>
      <c r="C33" s="308"/>
      <c r="D33" s="113">
        <v>2.0265611415894713</v>
      </c>
      <c r="E33" s="115">
        <v>676</v>
      </c>
      <c r="F33" s="114">
        <v>656</v>
      </c>
      <c r="G33" s="114">
        <v>680</v>
      </c>
      <c r="H33" s="114">
        <v>681</v>
      </c>
      <c r="I33" s="140">
        <v>666</v>
      </c>
      <c r="J33" s="115">
        <v>10</v>
      </c>
      <c r="K33" s="116">
        <v>1.5015015015015014</v>
      </c>
    </row>
    <row r="34" spans="1:11" ht="14.1" customHeight="1" x14ac:dyDescent="0.2">
      <c r="A34" s="306">
        <v>33</v>
      </c>
      <c r="B34" s="307" t="s">
        <v>253</v>
      </c>
      <c r="C34" s="308"/>
      <c r="D34" s="113">
        <v>1.2770932637827144</v>
      </c>
      <c r="E34" s="115">
        <v>426</v>
      </c>
      <c r="F34" s="114">
        <v>410</v>
      </c>
      <c r="G34" s="114">
        <v>457</v>
      </c>
      <c r="H34" s="114">
        <v>435</v>
      </c>
      <c r="I34" s="140">
        <v>422</v>
      </c>
      <c r="J34" s="115">
        <v>4</v>
      </c>
      <c r="K34" s="116">
        <v>0.94786729857819907</v>
      </c>
    </row>
    <row r="35" spans="1:11" ht="14.1" customHeight="1" x14ac:dyDescent="0.2">
      <c r="A35" s="306">
        <v>34</v>
      </c>
      <c r="B35" s="307" t="s">
        <v>254</v>
      </c>
      <c r="C35" s="308"/>
      <c r="D35" s="113">
        <v>2.2873759630662232</v>
      </c>
      <c r="E35" s="115">
        <v>763</v>
      </c>
      <c r="F35" s="114">
        <v>762</v>
      </c>
      <c r="G35" s="114">
        <v>761</v>
      </c>
      <c r="H35" s="114">
        <v>738</v>
      </c>
      <c r="I35" s="140">
        <v>723</v>
      </c>
      <c r="J35" s="115">
        <v>40</v>
      </c>
      <c r="K35" s="116">
        <v>5.532503457814661</v>
      </c>
    </row>
    <row r="36" spans="1:11" ht="14.1" customHeight="1" x14ac:dyDescent="0.2">
      <c r="A36" s="306">
        <v>41</v>
      </c>
      <c r="B36" s="307" t="s">
        <v>255</v>
      </c>
      <c r="C36" s="308"/>
      <c r="D36" s="113">
        <v>0.1678808046287136</v>
      </c>
      <c r="E36" s="115">
        <v>56</v>
      </c>
      <c r="F36" s="114">
        <v>58</v>
      </c>
      <c r="G36" s="114">
        <v>58</v>
      </c>
      <c r="H36" s="114">
        <v>58</v>
      </c>
      <c r="I36" s="140">
        <v>55</v>
      </c>
      <c r="J36" s="115">
        <v>1</v>
      </c>
      <c r="K36" s="116">
        <v>1.8181818181818181</v>
      </c>
    </row>
    <row r="37" spans="1:11" ht="14.1" customHeight="1" x14ac:dyDescent="0.2">
      <c r="A37" s="306">
        <v>42</v>
      </c>
      <c r="B37" s="307" t="s">
        <v>256</v>
      </c>
      <c r="C37" s="308"/>
      <c r="D37" s="113">
        <v>7.1948916269448687E-2</v>
      </c>
      <c r="E37" s="115">
        <v>24</v>
      </c>
      <c r="F37" s="114">
        <v>28</v>
      </c>
      <c r="G37" s="114">
        <v>27</v>
      </c>
      <c r="H37" s="114">
        <v>29</v>
      </c>
      <c r="I37" s="140">
        <v>30</v>
      </c>
      <c r="J37" s="115">
        <v>-6</v>
      </c>
      <c r="K37" s="116">
        <v>-20</v>
      </c>
    </row>
    <row r="38" spans="1:11" ht="14.1" customHeight="1" x14ac:dyDescent="0.2">
      <c r="A38" s="306">
        <v>43</v>
      </c>
      <c r="B38" s="307" t="s">
        <v>257</v>
      </c>
      <c r="C38" s="308"/>
      <c r="D38" s="113">
        <v>1.1271996882213628</v>
      </c>
      <c r="E38" s="115">
        <v>376</v>
      </c>
      <c r="F38" s="114">
        <v>374</v>
      </c>
      <c r="G38" s="114">
        <v>377</v>
      </c>
      <c r="H38" s="114">
        <v>368</v>
      </c>
      <c r="I38" s="140">
        <v>364</v>
      </c>
      <c r="J38" s="115">
        <v>12</v>
      </c>
      <c r="K38" s="116">
        <v>3.2967032967032965</v>
      </c>
    </row>
    <row r="39" spans="1:11" ht="14.1" customHeight="1" x14ac:dyDescent="0.2">
      <c r="A39" s="306">
        <v>51</v>
      </c>
      <c r="B39" s="307" t="s">
        <v>258</v>
      </c>
      <c r="C39" s="308"/>
      <c r="D39" s="113">
        <v>5.7349282009773059</v>
      </c>
      <c r="E39" s="115">
        <v>1913</v>
      </c>
      <c r="F39" s="114">
        <v>1608</v>
      </c>
      <c r="G39" s="114">
        <v>1640</v>
      </c>
      <c r="H39" s="114">
        <v>1596</v>
      </c>
      <c r="I39" s="140">
        <v>1591</v>
      </c>
      <c r="J39" s="115">
        <v>322</v>
      </c>
      <c r="K39" s="116">
        <v>20.238843494657448</v>
      </c>
    </row>
    <row r="40" spans="1:11" ht="14.1" customHeight="1" x14ac:dyDescent="0.2">
      <c r="A40" s="306" t="s">
        <v>259</v>
      </c>
      <c r="B40" s="307" t="s">
        <v>260</v>
      </c>
      <c r="C40" s="308"/>
      <c r="D40" s="113">
        <v>4.7726114458734301</v>
      </c>
      <c r="E40" s="115">
        <v>1592</v>
      </c>
      <c r="F40" s="114">
        <v>1308</v>
      </c>
      <c r="G40" s="114">
        <v>1336</v>
      </c>
      <c r="H40" s="114">
        <v>1303</v>
      </c>
      <c r="I40" s="140">
        <v>1302</v>
      </c>
      <c r="J40" s="115">
        <v>290</v>
      </c>
      <c r="K40" s="116">
        <v>22.273425499231951</v>
      </c>
    </row>
    <row r="41" spans="1:11" ht="14.1" customHeight="1" x14ac:dyDescent="0.2">
      <c r="A41" s="306"/>
      <c r="B41" s="307" t="s">
        <v>261</v>
      </c>
      <c r="C41" s="308"/>
      <c r="D41" s="113">
        <v>4.3738945348802352</v>
      </c>
      <c r="E41" s="115">
        <v>1459</v>
      </c>
      <c r="F41" s="114">
        <v>1168</v>
      </c>
      <c r="G41" s="114">
        <v>1197</v>
      </c>
      <c r="H41" s="114">
        <v>1162</v>
      </c>
      <c r="I41" s="140">
        <v>1166</v>
      </c>
      <c r="J41" s="115">
        <v>293</v>
      </c>
      <c r="K41" s="116">
        <v>25.128644939965696</v>
      </c>
    </row>
    <row r="42" spans="1:11" ht="14.1" customHeight="1" x14ac:dyDescent="0.2">
      <c r="A42" s="306">
        <v>52</v>
      </c>
      <c r="B42" s="307" t="s">
        <v>262</v>
      </c>
      <c r="C42" s="308"/>
      <c r="D42" s="113">
        <v>2.5302035554756124</v>
      </c>
      <c r="E42" s="115">
        <v>844</v>
      </c>
      <c r="F42" s="114">
        <v>852</v>
      </c>
      <c r="G42" s="114">
        <v>893</v>
      </c>
      <c r="H42" s="114">
        <v>873</v>
      </c>
      <c r="I42" s="140">
        <v>864</v>
      </c>
      <c r="J42" s="115">
        <v>-20</v>
      </c>
      <c r="K42" s="116">
        <v>-2.3148148148148149</v>
      </c>
    </row>
    <row r="43" spans="1:11" ht="14.1" customHeight="1" x14ac:dyDescent="0.2">
      <c r="A43" s="306" t="s">
        <v>263</v>
      </c>
      <c r="B43" s="307" t="s">
        <v>264</v>
      </c>
      <c r="C43" s="308"/>
      <c r="D43" s="113">
        <v>2.0445483706568335</v>
      </c>
      <c r="E43" s="115">
        <v>682</v>
      </c>
      <c r="F43" s="114">
        <v>695</v>
      </c>
      <c r="G43" s="114">
        <v>728</v>
      </c>
      <c r="H43" s="114">
        <v>710</v>
      </c>
      <c r="I43" s="140">
        <v>699</v>
      </c>
      <c r="J43" s="115">
        <v>-17</v>
      </c>
      <c r="K43" s="116">
        <v>-2.4320457796852648</v>
      </c>
    </row>
    <row r="44" spans="1:11" ht="14.1" customHeight="1" x14ac:dyDescent="0.2">
      <c r="A44" s="306">
        <v>53</v>
      </c>
      <c r="B44" s="307" t="s">
        <v>265</v>
      </c>
      <c r="C44" s="308"/>
      <c r="D44" s="113">
        <v>0.56659771562190842</v>
      </c>
      <c r="E44" s="115">
        <v>189</v>
      </c>
      <c r="F44" s="114">
        <v>192</v>
      </c>
      <c r="G44" s="114">
        <v>197</v>
      </c>
      <c r="H44" s="114">
        <v>191</v>
      </c>
      <c r="I44" s="140">
        <v>185</v>
      </c>
      <c r="J44" s="115">
        <v>4</v>
      </c>
      <c r="K44" s="116">
        <v>2.1621621621621623</v>
      </c>
    </row>
    <row r="45" spans="1:11" ht="14.1" customHeight="1" x14ac:dyDescent="0.2">
      <c r="A45" s="306" t="s">
        <v>266</v>
      </c>
      <c r="B45" s="307" t="s">
        <v>267</v>
      </c>
      <c r="C45" s="308"/>
      <c r="D45" s="113">
        <v>0.54561261504331926</v>
      </c>
      <c r="E45" s="115">
        <v>182</v>
      </c>
      <c r="F45" s="114">
        <v>183</v>
      </c>
      <c r="G45" s="114">
        <v>187</v>
      </c>
      <c r="H45" s="114">
        <v>182</v>
      </c>
      <c r="I45" s="140">
        <v>176</v>
      </c>
      <c r="J45" s="115">
        <v>6</v>
      </c>
      <c r="K45" s="116">
        <v>3.4090909090909092</v>
      </c>
    </row>
    <row r="46" spans="1:11" ht="14.1" customHeight="1" x14ac:dyDescent="0.2">
      <c r="A46" s="306">
        <v>54</v>
      </c>
      <c r="B46" s="307" t="s">
        <v>268</v>
      </c>
      <c r="C46" s="308"/>
      <c r="D46" s="113">
        <v>3.732350031477651</v>
      </c>
      <c r="E46" s="115">
        <v>1245</v>
      </c>
      <c r="F46" s="114">
        <v>1239</v>
      </c>
      <c r="G46" s="114">
        <v>1274</v>
      </c>
      <c r="H46" s="114">
        <v>1299</v>
      </c>
      <c r="I46" s="140">
        <v>1292</v>
      </c>
      <c r="J46" s="115">
        <v>-47</v>
      </c>
      <c r="K46" s="116">
        <v>-3.6377708978328172</v>
      </c>
    </row>
    <row r="47" spans="1:11" ht="14.1" customHeight="1" x14ac:dyDescent="0.2">
      <c r="A47" s="306">
        <v>61</v>
      </c>
      <c r="B47" s="307" t="s">
        <v>269</v>
      </c>
      <c r="C47" s="308"/>
      <c r="D47" s="113">
        <v>2.1374823875048716</v>
      </c>
      <c r="E47" s="115">
        <v>713</v>
      </c>
      <c r="F47" s="114">
        <v>716</v>
      </c>
      <c r="G47" s="114">
        <v>717</v>
      </c>
      <c r="H47" s="114">
        <v>715</v>
      </c>
      <c r="I47" s="140">
        <v>697</v>
      </c>
      <c r="J47" s="115">
        <v>16</v>
      </c>
      <c r="K47" s="116">
        <v>2.2955523672883786</v>
      </c>
    </row>
    <row r="48" spans="1:11" ht="14.1" customHeight="1" x14ac:dyDescent="0.2">
      <c r="A48" s="306">
        <v>62</v>
      </c>
      <c r="B48" s="307" t="s">
        <v>270</v>
      </c>
      <c r="C48" s="308"/>
      <c r="D48" s="113">
        <v>6.1576280840603168</v>
      </c>
      <c r="E48" s="115">
        <v>2054</v>
      </c>
      <c r="F48" s="114">
        <v>2047</v>
      </c>
      <c r="G48" s="114">
        <v>2026</v>
      </c>
      <c r="H48" s="114">
        <v>1979</v>
      </c>
      <c r="I48" s="140">
        <v>1987</v>
      </c>
      <c r="J48" s="115">
        <v>67</v>
      </c>
      <c r="K48" s="116">
        <v>3.3719174635128333</v>
      </c>
    </row>
    <row r="49" spans="1:11" ht="14.1" customHeight="1" x14ac:dyDescent="0.2">
      <c r="A49" s="306">
        <v>63</v>
      </c>
      <c r="B49" s="307" t="s">
        <v>271</v>
      </c>
      <c r="C49" s="308"/>
      <c r="D49" s="113">
        <v>1.87666756602812</v>
      </c>
      <c r="E49" s="115">
        <v>626</v>
      </c>
      <c r="F49" s="114">
        <v>665</v>
      </c>
      <c r="G49" s="114">
        <v>692</v>
      </c>
      <c r="H49" s="114">
        <v>679</v>
      </c>
      <c r="I49" s="140">
        <v>624</v>
      </c>
      <c r="J49" s="115">
        <v>2</v>
      </c>
      <c r="K49" s="116">
        <v>0.32051282051282054</v>
      </c>
    </row>
    <row r="50" spans="1:11" ht="14.1" customHeight="1" x14ac:dyDescent="0.2">
      <c r="A50" s="306" t="s">
        <v>272</v>
      </c>
      <c r="B50" s="307" t="s">
        <v>273</v>
      </c>
      <c r="C50" s="308"/>
      <c r="D50" s="113">
        <v>0.50963815690859493</v>
      </c>
      <c r="E50" s="115">
        <v>170</v>
      </c>
      <c r="F50" s="114">
        <v>177</v>
      </c>
      <c r="G50" s="114">
        <v>183</v>
      </c>
      <c r="H50" s="114">
        <v>177</v>
      </c>
      <c r="I50" s="140">
        <v>170</v>
      </c>
      <c r="J50" s="115">
        <v>0</v>
      </c>
      <c r="K50" s="116">
        <v>0</v>
      </c>
    </row>
    <row r="51" spans="1:11" ht="14.1" customHeight="1" x14ac:dyDescent="0.2">
      <c r="A51" s="306" t="s">
        <v>274</v>
      </c>
      <c r="B51" s="307" t="s">
        <v>275</v>
      </c>
      <c r="C51" s="308"/>
      <c r="D51" s="113">
        <v>1.1841592469346764</v>
      </c>
      <c r="E51" s="115">
        <v>395</v>
      </c>
      <c r="F51" s="114">
        <v>422</v>
      </c>
      <c r="G51" s="114">
        <v>442</v>
      </c>
      <c r="H51" s="114">
        <v>434</v>
      </c>
      <c r="I51" s="140">
        <v>386</v>
      </c>
      <c r="J51" s="115">
        <v>9</v>
      </c>
      <c r="K51" s="116">
        <v>2.3316062176165802</v>
      </c>
    </row>
    <row r="52" spans="1:11" ht="14.1" customHeight="1" x14ac:dyDescent="0.2">
      <c r="A52" s="306">
        <v>71</v>
      </c>
      <c r="B52" s="307" t="s">
        <v>276</v>
      </c>
      <c r="C52" s="308"/>
      <c r="D52" s="113">
        <v>10.168780166082081</v>
      </c>
      <c r="E52" s="115">
        <v>3392</v>
      </c>
      <c r="F52" s="114">
        <v>3410</v>
      </c>
      <c r="G52" s="114">
        <v>3434</v>
      </c>
      <c r="H52" s="114">
        <v>3367</v>
      </c>
      <c r="I52" s="140">
        <v>3355</v>
      </c>
      <c r="J52" s="115">
        <v>37</v>
      </c>
      <c r="K52" s="116">
        <v>1.1028315946348732</v>
      </c>
    </row>
    <row r="53" spans="1:11" ht="14.1" customHeight="1" x14ac:dyDescent="0.2">
      <c r="A53" s="306" t="s">
        <v>277</v>
      </c>
      <c r="B53" s="307" t="s">
        <v>278</v>
      </c>
      <c r="C53" s="308"/>
      <c r="D53" s="113">
        <v>4.2030158587402946</v>
      </c>
      <c r="E53" s="115">
        <v>1402</v>
      </c>
      <c r="F53" s="114">
        <v>1405</v>
      </c>
      <c r="G53" s="114">
        <v>1415</v>
      </c>
      <c r="H53" s="114">
        <v>1397</v>
      </c>
      <c r="I53" s="140">
        <v>1399</v>
      </c>
      <c r="J53" s="115">
        <v>3</v>
      </c>
      <c r="K53" s="116">
        <v>0.21443888491779842</v>
      </c>
    </row>
    <row r="54" spans="1:11" ht="14.1" customHeight="1" x14ac:dyDescent="0.2">
      <c r="A54" s="306" t="s">
        <v>279</v>
      </c>
      <c r="B54" s="307" t="s">
        <v>280</v>
      </c>
      <c r="C54" s="308"/>
      <c r="D54" s="113">
        <v>5.0963815690859491</v>
      </c>
      <c r="E54" s="115">
        <v>1700</v>
      </c>
      <c r="F54" s="114">
        <v>1718</v>
      </c>
      <c r="G54" s="114">
        <v>1738</v>
      </c>
      <c r="H54" s="114">
        <v>1692</v>
      </c>
      <c r="I54" s="140">
        <v>1680</v>
      </c>
      <c r="J54" s="115">
        <v>20</v>
      </c>
      <c r="K54" s="116">
        <v>1.1904761904761905</v>
      </c>
    </row>
    <row r="55" spans="1:11" ht="14.1" customHeight="1" x14ac:dyDescent="0.2">
      <c r="A55" s="306">
        <v>72</v>
      </c>
      <c r="B55" s="307" t="s">
        <v>281</v>
      </c>
      <c r="C55" s="308"/>
      <c r="D55" s="113">
        <v>3.2856671763048237</v>
      </c>
      <c r="E55" s="115">
        <v>1096</v>
      </c>
      <c r="F55" s="114">
        <v>1108</v>
      </c>
      <c r="G55" s="114">
        <v>1107</v>
      </c>
      <c r="H55" s="114">
        <v>1089</v>
      </c>
      <c r="I55" s="140">
        <v>1095</v>
      </c>
      <c r="J55" s="115">
        <v>1</v>
      </c>
      <c r="K55" s="116">
        <v>9.1324200913242004E-2</v>
      </c>
    </row>
    <row r="56" spans="1:11" ht="14.1" customHeight="1" x14ac:dyDescent="0.2">
      <c r="A56" s="306" t="s">
        <v>282</v>
      </c>
      <c r="B56" s="307" t="s">
        <v>283</v>
      </c>
      <c r="C56" s="308"/>
      <c r="D56" s="113">
        <v>1.5678868003717361</v>
      </c>
      <c r="E56" s="115">
        <v>523</v>
      </c>
      <c r="F56" s="114">
        <v>527</v>
      </c>
      <c r="G56" s="114">
        <v>534</v>
      </c>
      <c r="H56" s="114">
        <v>529</v>
      </c>
      <c r="I56" s="140">
        <v>531</v>
      </c>
      <c r="J56" s="115">
        <v>-8</v>
      </c>
      <c r="K56" s="116">
        <v>-1.5065913370998116</v>
      </c>
    </row>
    <row r="57" spans="1:11" ht="14.1" customHeight="1" x14ac:dyDescent="0.2">
      <c r="A57" s="306" t="s">
        <v>284</v>
      </c>
      <c r="B57" s="307" t="s">
        <v>285</v>
      </c>
      <c r="C57" s="308"/>
      <c r="D57" s="113">
        <v>1.1331954312438168</v>
      </c>
      <c r="E57" s="115">
        <v>378</v>
      </c>
      <c r="F57" s="114">
        <v>386</v>
      </c>
      <c r="G57" s="114">
        <v>384</v>
      </c>
      <c r="H57" s="114">
        <v>384</v>
      </c>
      <c r="I57" s="140">
        <v>386</v>
      </c>
      <c r="J57" s="115">
        <v>-8</v>
      </c>
      <c r="K57" s="116">
        <v>-2.0725388601036268</v>
      </c>
    </row>
    <row r="58" spans="1:11" ht="14.1" customHeight="1" x14ac:dyDescent="0.2">
      <c r="A58" s="306">
        <v>73</v>
      </c>
      <c r="B58" s="307" t="s">
        <v>286</v>
      </c>
      <c r="C58" s="308"/>
      <c r="D58" s="113">
        <v>2.4072908235153041</v>
      </c>
      <c r="E58" s="115">
        <v>803</v>
      </c>
      <c r="F58" s="114">
        <v>791</v>
      </c>
      <c r="G58" s="114">
        <v>793</v>
      </c>
      <c r="H58" s="114">
        <v>757</v>
      </c>
      <c r="I58" s="140">
        <v>757</v>
      </c>
      <c r="J58" s="115">
        <v>46</v>
      </c>
      <c r="K58" s="116">
        <v>6.0766182298546898</v>
      </c>
    </row>
    <row r="59" spans="1:11" ht="14.1" customHeight="1" x14ac:dyDescent="0.2">
      <c r="A59" s="306" t="s">
        <v>287</v>
      </c>
      <c r="B59" s="307" t="s">
        <v>288</v>
      </c>
      <c r="C59" s="308"/>
      <c r="D59" s="113">
        <v>2.1105015439038284</v>
      </c>
      <c r="E59" s="115">
        <v>704</v>
      </c>
      <c r="F59" s="114">
        <v>691</v>
      </c>
      <c r="G59" s="114">
        <v>693</v>
      </c>
      <c r="H59" s="114">
        <v>660</v>
      </c>
      <c r="I59" s="140">
        <v>657</v>
      </c>
      <c r="J59" s="115">
        <v>47</v>
      </c>
      <c r="K59" s="116">
        <v>7.153729071537291</v>
      </c>
    </row>
    <row r="60" spans="1:11" ht="14.1" customHeight="1" x14ac:dyDescent="0.2">
      <c r="A60" s="306">
        <v>81</v>
      </c>
      <c r="B60" s="307" t="s">
        <v>289</v>
      </c>
      <c r="C60" s="308"/>
      <c r="D60" s="113">
        <v>11.011182060736877</v>
      </c>
      <c r="E60" s="115">
        <v>3673</v>
      </c>
      <c r="F60" s="114">
        <v>3659</v>
      </c>
      <c r="G60" s="114">
        <v>3601</v>
      </c>
      <c r="H60" s="114">
        <v>3527</v>
      </c>
      <c r="I60" s="140">
        <v>3518</v>
      </c>
      <c r="J60" s="115">
        <v>155</v>
      </c>
      <c r="K60" s="116">
        <v>4.4059124502558271</v>
      </c>
    </row>
    <row r="61" spans="1:11" ht="14.1" customHeight="1" x14ac:dyDescent="0.2">
      <c r="A61" s="306" t="s">
        <v>290</v>
      </c>
      <c r="B61" s="307" t="s">
        <v>291</v>
      </c>
      <c r="C61" s="308"/>
      <c r="D61" s="113">
        <v>2.4312737956051205</v>
      </c>
      <c r="E61" s="115">
        <v>811</v>
      </c>
      <c r="F61" s="114">
        <v>819</v>
      </c>
      <c r="G61" s="114">
        <v>813</v>
      </c>
      <c r="H61" s="114">
        <v>785</v>
      </c>
      <c r="I61" s="140">
        <v>776</v>
      </c>
      <c r="J61" s="115">
        <v>35</v>
      </c>
      <c r="K61" s="116">
        <v>4.5103092783505154</v>
      </c>
    </row>
    <row r="62" spans="1:11" ht="14.1" customHeight="1" x14ac:dyDescent="0.2">
      <c r="A62" s="306" t="s">
        <v>292</v>
      </c>
      <c r="B62" s="307" t="s">
        <v>293</v>
      </c>
      <c r="C62" s="308"/>
      <c r="D62" s="113">
        <v>5.1533411277992629</v>
      </c>
      <c r="E62" s="115">
        <v>1719</v>
      </c>
      <c r="F62" s="114">
        <v>1707</v>
      </c>
      <c r="G62" s="114">
        <v>1682</v>
      </c>
      <c r="H62" s="114">
        <v>1678</v>
      </c>
      <c r="I62" s="140">
        <v>1667</v>
      </c>
      <c r="J62" s="115">
        <v>52</v>
      </c>
      <c r="K62" s="116">
        <v>3.1193761247750449</v>
      </c>
    </row>
    <row r="63" spans="1:11" ht="14.1" customHeight="1" x14ac:dyDescent="0.2">
      <c r="A63" s="306"/>
      <c r="B63" s="307" t="s">
        <v>294</v>
      </c>
      <c r="C63" s="308"/>
      <c r="D63" s="113">
        <v>4.763617831339749</v>
      </c>
      <c r="E63" s="115">
        <v>1589</v>
      </c>
      <c r="F63" s="114">
        <v>1581</v>
      </c>
      <c r="G63" s="114">
        <v>1561</v>
      </c>
      <c r="H63" s="114">
        <v>1563</v>
      </c>
      <c r="I63" s="140">
        <v>1547</v>
      </c>
      <c r="J63" s="115">
        <v>42</v>
      </c>
      <c r="K63" s="116">
        <v>2.7149321266968327</v>
      </c>
    </row>
    <row r="64" spans="1:11" ht="14.1" customHeight="1" x14ac:dyDescent="0.2">
      <c r="A64" s="306" t="s">
        <v>295</v>
      </c>
      <c r="B64" s="307" t="s">
        <v>296</v>
      </c>
      <c r="C64" s="308"/>
      <c r="D64" s="113">
        <v>1.349042180052163</v>
      </c>
      <c r="E64" s="115">
        <v>450</v>
      </c>
      <c r="F64" s="114">
        <v>444</v>
      </c>
      <c r="G64" s="114">
        <v>424</v>
      </c>
      <c r="H64" s="114">
        <v>408</v>
      </c>
      <c r="I64" s="140">
        <v>403</v>
      </c>
      <c r="J64" s="115">
        <v>47</v>
      </c>
      <c r="K64" s="116">
        <v>11.662531017369727</v>
      </c>
    </row>
    <row r="65" spans="1:11" ht="14.1" customHeight="1" x14ac:dyDescent="0.2">
      <c r="A65" s="306" t="s">
        <v>297</v>
      </c>
      <c r="B65" s="307" t="s">
        <v>298</v>
      </c>
      <c r="C65" s="308"/>
      <c r="D65" s="113">
        <v>1.1541805318224061</v>
      </c>
      <c r="E65" s="115">
        <v>385</v>
      </c>
      <c r="F65" s="114">
        <v>380</v>
      </c>
      <c r="G65" s="114">
        <v>378</v>
      </c>
      <c r="H65" s="114">
        <v>365</v>
      </c>
      <c r="I65" s="140">
        <v>376</v>
      </c>
      <c r="J65" s="115">
        <v>9</v>
      </c>
      <c r="K65" s="116">
        <v>2.3936170212765959</v>
      </c>
    </row>
    <row r="66" spans="1:11" ht="14.1" customHeight="1" x14ac:dyDescent="0.2">
      <c r="A66" s="306">
        <v>82</v>
      </c>
      <c r="B66" s="307" t="s">
        <v>299</v>
      </c>
      <c r="C66" s="308"/>
      <c r="D66" s="113">
        <v>2.7370566897502773</v>
      </c>
      <c r="E66" s="115">
        <v>913</v>
      </c>
      <c r="F66" s="114">
        <v>905</v>
      </c>
      <c r="G66" s="114">
        <v>928</v>
      </c>
      <c r="H66" s="114">
        <v>907</v>
      </c>
      <c r="I66" s="140">
        <v>914</v>
      </c>
      <c r="J66" s="115">
        <v>-1</v>
      </c>
      <c r="K66" s="116">
        <v>-0.10940919037199125</v>
      </c>
    </row>
    <row r="67" spans="1:11" ht="14.1" customHeight="1" x14ac:dyDescent="0.2">
      <c r="A67" s="306" t="s">
        <v>300</v>
      </c>
      <c r="B67" s="307" t="s">
        <v>301</v>
      </c>
      <c r="C67" s="308"/>
      <c r="D67" s="113">
        <v>1.8526845939383039</v>
      </c>
      <c r="E67" s="115">
        <v>618</v>
      </c>
      <c r="F67" s="114">
        <v>611</v>
      </c>
      <c r="G67" s="114">
        <v>622</v>
      </c>
      <c r="H67" s="114">
        <v>609</v>
      </c>
      <c r="I67" s="140">
        <v>609</v>
      </c>
      <c r="J67" s="115">
        <v>9</v>
      </c>
      <c r="K67" s="116">
        <v>1.4778325123152709</v>
      </c>
    </row>
    <row r="68" spans="1:11" ht="14.1" customHeight="1" x14ac:dyDescent="0.2">
      <c r="A68" s="306" t="s">
        <v>302</v>
      </c>
      <c r="B68" s="307" t="s">
        <v>303</v>
      </c>
      <c r="C68" s="308"/>
      <c r="D68" s="113">
        <v>0.48565518481877867</v>
      </c>
      <c r="E68" s="115">
        <v>162</v>
      </c>
      <c r="F68" s="114">
        <v>164</v>
      </c>
      <c r="G68" s="114">
        <v>174</v>
      </c>
      <c r="H68" s="114">
        <v>171</v>
      </c>
      <c r="I68" s="140">
        <v>173</v>
      </c>
      <c r="J68" s="115">
        <v>-11</v>
      </c>
      <c r="K68" s="116">
        <v>-6.3583815028901736</v>
      </c>
    </row>
    <row r="69" spans="1:11" ht="14.1" customHeight="1" x14ac:dyDescent="0.2">
      <c r="A69" s="306">
        <v>83</v>
      </c>
      <c r="B69" s="307" t="s">
        <v>304</v>
      </c>
      <c r="C69" s="308"/>
      <c r="D69" s="113">
        <v>5.3841772341637437</v>
      </c>
      <c r="E69" s="115">
        <v>1796</v>
      </c>
      <c r="F69" s="114">
        <v>1765</v>
      </c>
      <c r="G69" s="114">
        <v>1750</v>
      </c>
      <c r="H69" s="114">
        <v>1691</v>
      </c>
      <c r="I69" s="140">
        <v>1664</v>
      </c>
      <c r="J69" s="115">
        <v>132</v>
      </c>
      <c r="K69" s="116">
        <v>7.9326923076923075</v>
      </c>
    </row>
    <row r="70" spans="1:11" ht="14.1" customHeight="1" x14ac:dyDescent="0.2">
      <c r="A70" s="306" t="s">
        <v>305</v>
      </c>
      <c r="B70" s="307" t="s">
        <v>306</v>
      </c>
      <c r="C70" s="308"/>
      <c r="D70" s="113">
        <v>4.4488413226609111</v>
      </c>
      <c r="E70" s="115">
        <v>1484</v>
      </c>
      <c r="F70" s="114">
        <v>1477</v>
      </c>
      <c r="G70" s="114">
        <v>1465</v>
      </c>
      <c r="H70" s="114">
        <v>1420</v>
      </c>
      <c r="I70" s="140">
        <v>1407</v>
      </c>
      <c r="J70" s="115">
        <v>77</v>
      </c>
      <c r="K70" s="116">
        <v>5.4726368159203984</v>
      </c>
    </row>
    <row r="71" spans="1:11" ht="14.1" customHeight="1" x14ac:dyDescent="0.2">
      <c r="A71" s="306"/>
      <c r="B71" s="307" t="s">
        <v>307</v>
      </c>
      <c r="C71" s="308"/>
      <c r="D71" s="113">
        <v>2.9708906676259854</v>
      </c>
      <c r="E71" s="115">
        <v>991</v>
      </c>
      <c r="F71" s="114">
        <v>984</v>
      </c>
      <c r="G71" s="114">
        <v>978</v>
      </c>
      <c r="H71" s="114">
        <v>954</v>
      </c>
      <c r="I71" s="140">
        <v>947</v>
      </c>
      <c r="J71" s="115">
        <v>44</v>
      </c>
      <c r="K71" s="116">
        <v>4.6462513199577611</v>
      </c>
    </row>
    <row r="72" spans="1:11" ht="14.1" customHeight="1" x14ac:dyDescent="0.2">
      <c r="A72" s="306">
        <v>84</v>
      </c>
      <c r="B72" s="307" t="s">
        <v>308</v>
      </c>
      <c r="C72" s="308"/>
      <c r="D72" s="113">
        <v>1.0042869562610546</v>
      </c>
      <c r="E72" s="115">
        <v>335</v>
      </c>
      <c r="F72" s="114">
        <v>348</v>
      </c>
      <c r="G72" s="114">
        <v>342</v>
      </c>
      <c r="H72" s="114">
        <v>334</v>
      </c>
      <c r="I72" s="140">
        <v>330</v>
      </c>
      <c r="J72" s="115">
        <v>5</v>
      </c>
      <c r="K72" s="116">
        <v>1.5151515151515151</v>
      </c>
    </row>
    <row r="73" spans="1:11" ht="14.1" customHeight="1" x14ac:dyDescent="0.2">
      <c r="A73" s="306" t="s">
        <v>309</v>
      </c>
      <c r="B73" s="307" t="s">
        <v>310</v>
      </c>
      <c r="C73" s="308"/>
      <c r="D73" s="113">
        <v>0.2608148214767515</v>
      </c>
      <c r="E73" s="115">
        <v>87</v>
      </c>
      <c r="F73" s="114">
        <v>85</v>
      </c>
      <c r="G73" s="114">
        <v>84</v>
      </c>
      <c r="H73" s="114">
        <v>87</v>
      </c>
      <c r="I73" s="140">
        <v>86</v>
      </c>
      <c r="J73" s="115">
        <v>1</v>
      </c>
      <c r="K73" s="116">
        <v>1.1627906976744187</v>
      </c>
    </row>
    <row r="74" spans="1:11" ht="14.1" customHeight="1" x14ac:dyDescent="0.2">
      <c r="A74" s="306" t="s">
        <v>311</v>
      </c>
      <c r="B74" s="307" t="s">
        <v>312</v>
      </c>
      <c r="C74" s="308"/>
      <c r="D74" s="113">
        <v>0.18287016218484875</v>
      </c>
      <c r="E74" s="115">
        <v>61</v>
      </c>
      <c r="F74" s="114">
        <v>60</v>
      </c>
      <c r="G74" s="114">
        <v>59</v>
      </c>
      <c r="H74" s="114">
        <v>62</v>
      </c>
      <c r="I74" s="140">
        <v>61</v>
      </c>
      <c r="J74" s="115">
        <v>0</v>
      </c>
      <c r="K74" s="116">
        <v>0</v>
      </c>
    </row>
    <row r="75" spans="1:11" ht="14.1" customHeight="1" x14ac:dyDescent="0.2">
      <c r="A75" s="306" t="s">
        <v>313</v>
      </c>
      <c r="B75" s="307" t="s">
        <v>314</v>
      </c>
      <c r="C75" s="308"/>
      <c r="D75" s="113">
        <v>8.9936145336810859E-3</v>
      </c>
      <c r="E75" s="115">
        <v>3</v>
      </c>
      <c r="F75" s="114">
        <v>3</v>
      </c>
      <c r="G75" s="114">
        <v>3</v>
      </c>
      <c r="H75" s="114">
        <v>3</v>
      </c>
      <c r="I75" s="140">
        <v>3</v>
      </c>
      <c r="J75" s="115">
        <v>0</v>
      </c>
      <c r="K75" s="116">
        <v>0</v>
      </c>
    </row>
    <row r="76" spans="1:11" ht="14.1" customHeight="1" x14ac:dyDescent="0.2">
      <c r="A76" s="306">
        <v>91</v>
      </c>
      <c r="B76" s="307" t="s">
        <v>315</v>
      </c>
      <c r="C76" s="308"/>
      <c r="D76" s="113">
        <v>5.3961687202086515E-2</v>
      </c>
      <c r="E76" s="115">
        <v>18</v>
      </c>
      <c r="F76" s="114">
        <v>22</v>
      </c>
      <c r="G76" s="114">
        <v>21</v>
      </c>
      <c r="H76" s="114">
        <v>21</v>
      </c>
      <c r="I76" s="140">
        <v>22</v>
      </c>
      <c r="J76" s="115">
        <v>-4</v>
      </c>
      <c r="K76" s="116">
        <v>-18.181818181818183</v>
      </c>
    </row>
    <row r="77" spans="1:11" ht="14.1" customHeight="1" x14ac:dyDescent="0.2">
      <c r="A77" s="306">
        <v>92</v>
      </c>
      <c r="B77" s="307" t="s">
        <v>316</v>
      </c>
      <c r="C77" s="308"/>
      <c r="D77" s="113">
        <v>0.51563389993104891</v>
      </c>
      <c r="E77" s="115">
        <v>172</v>
      </c>
      <c r="F77" s="114">
        <v>170</v>
      </c>
      <c r="G77" s="114">
        <v>164</v>
      </c>
      <c r="H77" s="114">
        <v>159</v>
      </c>
      <c r="I77" s="140">
        <v>156</v>
      </c>
      <c r="J77" s="115">
        <v>16</v>
      </c>
      <c r="K77" s="116">
        <v>10.256410256410257</v>
      </c>
    </row>
    <row r="78" spans="1:11" ht="14.1" customHeight="1" x14ac:dyDescent="0.2">
      <c r="A78" s="306">
        <v>93</v>
      </c>
      <c r="B78" s="307" t="s">
        <v>317</v>
      </c>
      <c r="C78" s="308"/>
      <c r="D78" s="113">
        <v>0.17687441916239469</v>
      </c>
      <c r="E78" s="115">
        <v>59</v>
      </c>
      <c r="F78" s="114">
        <v>58</v>
      </c>
      <c r="G78" s="114">
        <v>62</v>
      </c>
      <c r="H78" s="114">
        <v>62</v>
      </c>
      <c r="I78" s="140">
        <v>61</v>
      </c>
      <c r="J78" s="115">
        <v>-2</v>
      </c>
      <c r="K78" s="116">
        <v>-3.278688524590164</v>
      </c>
    </row>
    <row r="79" spans="1:11" ht="14.1" customHeight="1" x14ac:dyDescent="0.2">
      <c r="A79" s="306">
        <v>94</v>
      </c>
      <c r="B79" s="307" t="s">
        <v>318</v>
      </c>
      <c r="C79" s="308"/>
      <c r="D79" s="113">
        <v>8.3940402314356802E-2</v>
      </c>
      <c r="E79" s="115">
        <v>28</v>
      </c>
      <c r="F79" s="114">
        <v>31</v>
      </c>
      <c r="G79" s="114">
        <v>32</v>
      </c>
      <c r="H79" s="114">
        <v>30</v>
      </c>
      <c r="I79" s="140">
        <v>34</v>
      </c>
      <c r="J79" s="115">
        <v>-6</v>
      </c>
      <c r="K79" s="116">
        <v>-17.647058823529413</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224</v>
      </c>
      <c r="C81" s="312"/>
      <c r="D81" s="125" t="s">
        <v>513</v>
      </c>
      <c r="E81" s="143" t="s">
        <v>513</v>
      </c>
      <c r="F81" s="144">
        <v>13</v>
      </c>
      <c r="G81" s="144">
        <v>21</v>
      </c>
      <c r="H81" s="144">
        <v>12</v>
      </c>
      <c r="I81" s="145">
        <v>11</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6824</v>
      </c>
      <c r="E12" s="114">
        <v>7063</v>
      </c>
      <c r="F12" s="114">
        <v>7077</v>
      </c>
      <c r="G12" s="114">
        <v>7102</v>
      </c>
      <c r="H12" s="140">
        <v>6959</v>
      </c>
      <c r="I12" s="115">
        <v>-135</v>
      </c>
      <c r="J12" s="116">
        <v>-1.9399338985486421</v>
      </c>
      <c r="K12"/>
      <c r="L12"/>
      <c r="M12"/>
      <c r="N12"/>
      <c r="O12"/>
      <c r="P12"/>
    </row>
    <row r="13" spans="1:16" s="110" customFormat="1" ht="14.45" customHeight="1" x14ac:dyDescent="0.2">
      <c r="A13" s="120" t="s">
        <v>105</v>
      </c>
      <c r="B13" s="119" t="s">
        <v>106</v>
      </c>
      <c r="C13" s="113">
        <v>39.859320046893316</v>
      </c>
      <c r="D13" s="115">
        <v>2720</v>
      </c>
      <c r="E13" s="114">
        <v>2763</v>
      </c>
      <c r="F13" s="114">
        <v>2795</v>
      </c>
      <c r="G13" s="114">
        <v>2756</v>
      </c>
      <c r="H13" s="140">
        <v>2683</v>
      </c>
      <c r="I13" s="115">
        <v>37</v>
      </c>
      <c r="J13" s="116">
        <v>1.3790532985464032</v>
      </c>
      <c r="K13"/>
      <c r="L13"/>
      <c r="M13"/>
      <c r="N13"/>
      <c r="O13"/>
      <c r="P13"/>
    </row>
    <row r="14" spans="1:16" s="110" customFormat="1" ht="14.45" customHeight="1" x14ac:dyDescent="0.2">
      <c r="A14" s="120"/>
      <c r="B14" s="119" t="s">
        <v>107</v>
      </c>
      <c r="C14" s="113">
        <v>60.140679953106684</v>
      </c>
      <c r="D14" s="115">
        <v>4104</v>
      </c>
      <c r="E14" s="114">
        <v>4300</v>
      </c>
      <c r="F14" s="114">
        <v>4282</v>
      </c>
      <c r="G14" s="114">
        <v>4346</v>
      </c>
      <c r="H14" s="140">
        <v>4276</v>
      </c>
      <c r="I14" s="115">
        <v>-172</v>
      </c>
      <c r="J14" s="116">
        <v>-4.0224508886810106</v>
      </c>
      <c r="K14"/>
      <c r="L14"/>
      <c r="M14"/>
      <c r="N14"/>
      <c r="O14"/>
      <c r="P14"/>
    </row>
    <row r="15" spans="1:16" s="110" customFormat="1" ht="14.45" customHeight="1" x14ac:dyDescent="0.2">
      <c r="A15" s="118" t="s">
        <v>105</v>
      </c>
      <c r="B15" s="121" t="s">
        <v>108</v>
      </c>
      <c r="C15" s="113">
        <v>11.518171160609613</v>
      </c>
      <c r="D15" s="115">
        <v>786</v>
      </c>
      <c r="E15" s="114">
        <v>805</v>
      </c>
      <c r="F15" s="114">
        <v>824</v>
      </c>
      <c r="G15" s="114">
        <v>820</v>
      </c>
      <c r="H15" s="140">
        <v>768</v>
      </c>
      <c r="I15" s="115">
        <v>18</v>
      </c>
      <c r="J15" s="116">
        <v>2.34375</v>
      </c>
      <c r="K15"/>
      <c r="L15"/>
      <c r="M15"/>
      <c r="N15"/>
      <c r="O15"/>
      <c r="P15"/>
    </row>
    <row r="16" spans="1:16" s="110" customFormat="1" ht="14.45" customHeight="1" x14ac:dyDescent="0.2">
      <c r="A16" s="118"/>
      <c r="B16" s="121" t="s">
        <v>109</v>
      </c>
      <c r="C16" s="113">
        <v>46.424384525205156</v>
      </c>
      <c r="D16" s="115">
        <v>3168</v>
      </c>
      <c r="E16" s="114">
        <v>3307</v>
      </c>
      <c r="F16" s="114">
        <v>3283</v>
      </c>
      <c r="G16" s="114">
        <v>3324</v>
      </c>
      <c r="H16" s="140">
        <v>3316</v>
      </c>
      <c r="I16" s="115">
        <v>-148</v>
      </c>
      <c r="J16" s="116">
        <v>-4.4632086851628472</v>
      </c>
      <c r="K16"/>
      <c r="L16"/>
      <c r="M16"/>
      <c r="N16"/>
      <c r="O16"/>
      <c r="P16"/>
    </row>
    <row r="17" spans="1:16" s="110" customFormat="1" ht="14.45" customHeight="1" x14ac:dyDescent="0.2">
      <c r="A17" s="118"/>
      <c r="B17" s="121" t="s">
        <v>110</v>
      </c>
      <c r="C17" s="113">
        <v>23.300117233294255</v>
      </c>
      <c r="D17" s="115">
        <v>1590</v>
      </c>
      <c r="E17" s="114">
        <v>1633</v>
      </c>
      <c r="F17" s="114">
        <v>1664</v>
      </c>
      <c r="G17" s="114">
        <v>1670</v>
      </c>
      <c r="H17" s="140">
        <v>1629</v>
      </c>
      <c r="I17" s="115">
        <v>-39</v>
      </c>
      <c r="J17" s="116">
        <v>-2.3941068139963169</v>
      </c>
      <c r="K17"/>
      <c r="L17"/>
      <c r="M17"/>
      <c r="N17"/>
      <c r="O17"/>
      <c r="P17"/>
    </row>
    <row r="18" spans="1:16" s="110" customFormat="1" ht="14.45" customHeight="1" x14ac:dyDescent="0.2">
      <c r="A18" s="120"/>
      <c r="B18" s="121" t="s">
        <v>111</v>
      </c>
      <c r="C18" s="113">
        <v>18.757327080890974</v>
      </c>
      <c r="D18" s="115">
        <v>1280</v>
      </c>
      <c r="E18" s="114">
        <v>1318</v>
      </c>
      <c r="F18" s="114">
        <v>1306</v>
      </c>
      <c r="G18" s="114">
        <v>1288</v>
      </c>
      <c r="H18" s="140">
        <v>1246</v>
      </c>
      <c r="I18" s="115">
        <v>34</v>
      </c>
      <c r="J18" s="116">
        <v>2.7287319422150884</v>
      </c>
      <c r="K18"/>
      <c r="L18"/>
      <c r="M18"/>
      <c r="N18"/>
      <c r="O18"/>
      <c r="P18"/>
    </row>
    <row r="19" spans="1:16" s="110" customFormat="1" ht="14.45" customHeight="1" x14ac:dyDescent="0.2">
      <c r="A19" s="120"/>
      <c r="B19" s="121" t="s">
        <v>112</v>
      </c>
      <c r="C19" s="113">
        <v>2.0515826494724503</v>
      </c>
      <c r="D19" s="115">
        <v>140</v>
      </c>
      <c r="E19" s="114">
        <v>144</v>
      </c>
      <c r="F19" s="114">
        <v>149</v>
      </c>
      <c r="G19" s="114">
        <v>128</v>
      </c>
      <c r="H19" s="140">
        <v>120</v>
      </c>
      <c r="I19" s="115">
        <v>20</v>
      </c>
      <c r="J19" s="116">
        <v>16.666666666666668</v>
      </c>
      <c r="K19"/>
      <c r="L19"/>
      <c r="M19"/>
      <c r="N19"/>
      <c r="O19"/>
      <c r="P19"/>
    </row>
    <row r="20" spans="1:16" s="110" customFormat="1" ht="14.45" customHeight="1" x14ac:dyDescent="0.2">
      <c r="A20" s="120" t="s">
        <v>113</v>
      </c>
      <c r="B20" s="119" t="s">
        <v>116</v>
      </c>
      <c r="C20" s="113">
        <v>95.002930832356384</v>
      </c>
      <c r="D20" s="115">
        <v>6483</v>
      </c>
      <c r="E20" s="114">
        <v>6700</v>
      </c>
      <c r="F20" s="114">
        <v>6727</v>
      </c>
      <c r="G20" s="114">
        <v>6755</v>
      </c>
      <c r="H20" s="140">
        <v>6636</v>
      </c>
      <c r="I20" s="115">
        <v>-153</v>
      </c>
      <c r="J20" s="116">
        <v>-2.305605786618445</v>
      </c>
      <c r="K20"/>
      <c r="L20"/>
      <c r="M20"/>
      <c r="N20"/>
      <c r="O20"/>
      <c r="P20"/>
    </row>
    <row r="21" spans="1:16" s="110" customFormat="1" ht="14.45" customHeight="1" x14ac:dyDescent="0.2">
      <c r="A21" s="123"/>
      <c r="B21" s="124" t="s">
        <v>117</v>
      </c>
      <c r="C21" s="125">
        <v>4.8065650644783116</v>
      </c>
      <c r="D21" s="143">
        <v>328</v>
      </c>
      <c r="E21" s="144">
        <v>350</v>
      </c>
      <c r="F21" s="144">
        <v>341</v>
      </c>
      <c r="G21" s="144">
        <v>339</v>
      </c>
      <c r="H21" s="145">
        <v>313</v>
      </c>
      <c r="I21" s="143">
        <v>15</v>
      </c>
      <c r="J21" s="146">
        <v>4.7923322683706067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7358</v>
      </c>
      <c r="E56" s="114">
        <v>7603</v>
      </c>
      <c r="F56" s="114">
        <v>7589</v>
      </c>
      <c r="G56" s="114">
        <v>7607</v>
      </c>
      <c r="H56" s="140">
        <v>7475</v>
      </c>
      <c r="I56" s="115">
        <v>-117</v>
      </c>
      <c r="J56" s="116">
        <v>-1.5652173913043479</v>
      </c>
      <c r="K56"/>
      <c r="L56"/>
      <c r="M56"/>
      <c r="N56"/>
      <c r="O56"/>
      <c r="P56"/>
    </row>
    <row r="57" spans="1:16" s="110" customFormat="1" ht="14.45" customHeight="1" x14ac:dyDescent="0.2">
      <c r="A57" s="120" t="s">
        <v>105</v>
      </c>
      <c r="B57" s="119" t="s">
        <v>106</v>
      </c>
      <c r="C57" s="113">
        <v>39.154661592824134</v>
      </c>
      <c r="D57" s="115">
        <v>2881</v>
      </c>
      <c r="E57" s="114">
        <v>2964</v>
      </c>
      <c r="F57" s="114">
        <v>2988</v>
      </c>
      <c r="G57" s="114">
        <v>2931</v>
      </c>
      <c r="H57" s="140">
        <v>2874</v>
      </c>
      <c r="I57" s="115">
        <v>7</v>
      </c>
      <c r="J57" s="116">
        <v>0.24356297842727906</v>
      </c>
    </row>
    <row r="58" spans="1:16" s="110" customFormat="1" ht="14.45" customHeight="1" x14ac:dyDescent="0.2">
      <c r="A58" s="120"/>
      <c r="B58" s="119" t="s">
        <v>107</v>
      </c>
      <c r="C58" s="113">
        <v>60.845338407175866</v>
      </c>
      <c r="D58" s="115">
        <v>4477</v>
      </c>
      <c r="E58" s="114">
        <v>4639</v>
      </c>
      <c r="F58" s="114">
        <v>4601</v>
      </c>
      <c r="G58" s="114">
        <v>4676</v>
      </c>
      <c r="H58" s="140">
        <v>4601</v>
      </c>
      <c r="I58" s="115">
        <v>-124</v>
      </c>
      <c r="J58" s="116">
        <v>-2.6950662899369702</v>
      </c>
    </row>
    <row r="59" spans="1:16" s="110" customFormat="1" ht="14.45" customHeight="1" x14ac:dyDescent="0.2">
      <c r="A59" s="118" t="s">
        <v>105</v>
      </c>
      <c r="B59" s="121" t="s">
        <v>108</v>
      </c>
      <c r="C59" s="113">
        <v>12.897526501766784</v>
      </c>
      <c r="D59" s="115">
        <v>949</v>
      </c>
      <c r="E59" s="114">
        <v>990</v>
      </c>
      <c r="F59" s="114">
        <v>956</v>
      </c>
      <c r="G59" s="114">
        <v>978</v>
      </c>
      <c r="H59" s="140">
        <v>900</v>
      </c>
      <c r="I59" s="115">
        <v>49</v>
      </c>
      <c r="J59" s="116">
        <v>5.4444444444444446</v>
      </c>
    </row>
    <row r="60" spans="1:16" s="110" customFormat="1" ht="14.45" customHeight="1" x14ac:dyDescent="0.2">
      <c r="A60" s="118"/>
      <c r="B60" s="121" t="s">
        <v>109</v>
      </c>
      <c r="C60" s="113">
        <v>45.365588475129108</v>
      </c>
      <c r="D60" s="115">
        <v>3338</v>
      </c>
      <c r="E60" s="114">
        <v>3459</v>
      </c>
      <c r="F60" s="114">
        <v>3476</v>
      </c>
      <c r="G60" s="114">
        <v>3467</v>
      </c>
      <c r="H60" s="140">
        <v>3500</v>
      </c>
      <c r="I60" s="115">
        <v>-162</v>
      </c>
      <c r="J60" s="116">
        <v>-4.628571428571429</v>
      </c>
    </row>
    <row r="61" spans="1:16" s="110" customFormat="1" ht="14.45" customHeight="1" x14ac:dyDescent="0.2">
      <c r="A61" s="118"/>
      <c r="B61" s="121" t="s">
        <v>110</v>
      </c>
      <c r="C61" s="113">
        <v>22.791519434628974</v>
      </c>
      <c r="D61" s="115">
        <v>1677</v>
      </c>
      <c r="E61" s="114">
        <v>1717</v>
      </c>
      <c r="F61" s="114">
        <v>1740</v>
      </c>
      <c r="G61" s="114">
        <v>1767</v>
      </c>
      <c r="H61" s="140">
        <v>1719</v>
      </c>
      <c r="I61" s="115">
        <v>-42</v>
      </c>
      <c r="J61" s="116">
        <v>-2.4432809773123911</v>
      </c>
    </row>
    <row r="62" spans="1:16" s="110" customFormat="1" ht="14.45" customHeight="1" x14ac:dyDescent="0.2">
      <c r="A62" s="120"/>
      <c r="B62" s="121" t="s">
        <v>111</v>
      </c>
      <c r="C62" s="113">
        <v>18.945365588475131</v>
      </c>
      <c r="D62" s="115">
        <v>1394</v>
      </c>
      <c r="E62" s="114">
        <v>1437</v>
      </c>
      <c r="F62" s="114">
        <v>1417</v>
      </c>
      <c r="G62" s="114">
        <v>1395</v>
      </c>
      <c r="H62" s="140">
        <v>1356</v>
      </c>
      <c r="I62" s="115">
        <v>38</v>
      </c>
      <c r="J62" s="116">
        <v>2.8023598820058999</v>
      </c>
    </row>
    <row r="63" spans="1:16" s="110" customFormat="1" ht="14.45" customHeight="1" x14ac:dyDescent="0.2">
      <c r="A63" s="120"/>
      <c r="B63" s="121" t="s">
        <v>112</v>
      </c>
      <c r="C63" s="113">
        <v>1.9298722478934494</v>
      </c>
      <c r="D63" s="115">
        <v>142</v>
      </c>
      <c r="E63" s="114">
        <v>154</v>
      </c>
      <c r="F63" s="114">
        <v>158</v>
      </c>
      <c r="G63" s="114">
        <v>138</v>
      </c>
      <c r="H63" s="140">
        <v>122</v>
      </c>
      <c r="I63" s="115">
        <v>20</v>
      </c>
      <c r="J63" s="116">
        <v>16.393442622950818</v>
      </c>
    </row>
    <row r="64" spans="1:16" s="110" customFormat="1" ht="14.45" customHeight="1" x14ac:dyDescent="0.2">
      <c r="A64" s="120" t="s">
        <v>113</v>
      </c>
      <c r="B64" s="119" t="s">
        <v>116</v>
      </c>
      <c r="C64" s="113">
        <v>95.406360424028264</v>
      </c>
      <c r="D64" s="115">
        <v>7020</v>
      </c>
      <c r="E64" s="114">
        <v>7255</v>
      </c>
      <c r="F64" s="114">
        <v>7246</v>
      </c>
      <c r="G64" s="114">
        <v>7276</v>
      </c>
      <c r="H64" s="140">
        <v>7150</v>
      </c>
      <c r="I64" s="115">
        <v>-130</v>
      </c>
      <c r="J64" s="116">
        <v>-1.8181818181818181</v>
      </c>
    </row>
    <row r="65" spans="1:10" s="110" customFormat="1" ht="14.45" customHeight="1" x14ac:dyDescent="0.2">
      <c r="A65" s="123"/>
      <c r="B65" s="124" t="s">
        <v>117</v>
      </c>
      <c r="C65" s="125">
        <v>4.4169611307420498</v>
      </c>
      <c r="D65" s="143">
        <v>325</v>
      </c>
      <c r="E65" s="144">
        <v>338</v>
      </c>
      <c r="F65" s="144">
        <v>333</v>
      </c>
      <c r="G65" s="144">
        <v>322</v>
      </c>
      <c r="H65" s="145">
        <v>315</v>
      </c>
      <c r="I65" s="143">
        <v>10</v>
      </c>
      <c r="J65" s="146">
        <v>3.1746031746031744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6824</v>
      </c>
      <c r="G11" s="114">
        <v>7063</v>
      </c>
      <c r="H11" s="114">
        <v>7077</v>
      </c>
      <c r="I11" s="114">
        <v>7102</v>
      </c>
      <c r="J11" s="140">
        <v>6959</v>
      </c>
      <c r="K11" s="114">
        <v>-135</v>
      </c>
      <c r="L11" s="116">
        <v>-1.9399338985486421</v>
      </c>
    </row>
    <row r="12" spans="1:17" s="110" customFormat="1" ht="24" customHeight="1" x14ac:dyDescent="0.2">
      <c r="A12" s="604" t="s">
        <v>185</v>
      </c>
      <c r="B12" s="605"/>
      <c r="C12" s="605"/>
      <c r="D12" s="606"/>
      <c r="E12" s="113">
        <v>39.859320046893316</v>
      </c>
      <c r="F12" s="115">
        <v>2720</v>
      </c>
      <c r="G12" s="114">
        <v>2763</v>
      </c>
      <c r="H12" s="114">
        <v>2795</v>
      </c>
      <c r="I12" s="114">
        <v>2756</v>
      </c>
      <c r="J12" s="140">
        <v>2683</v>
      </c>
      <c r="K12" s="114">
        <v>37</v>
      </c>
      <c r="L12" s="116">
        <v>1.3790532985464032</v>
      </c>
    </row>
    <row r="13" spans="1:17" s="110" customFormat="1" ht="15" customHeight="1" x14ac:dyDescent="0.2">
      <c r="A13" s="120"/>
      <c r="B13" s="612" t="s">
        <v>107</v>
      </c>
      <c r="C13" s="612"/>
      <c r="E13" s="113">
        <v>60.140679953106684</v>
      </c>
      <c r="F13" s="115">
        <v>4104</v>
      </c>
      <c r="G13" s="114">
        <v>4300</v>
      </c>
      <c r="H13" s="114">
        <v>4282</v>
      </c>
      <c r="I13" s="114">
        <v>4346</v>
      </c>
      <c r="J13" s="140">
        <v>4276</v>
      </c>
      <c r="K13" s="114">
        <v>-172</v>
      </c>
      <c r="L13" s="116">
        <v>-4.0224508886810106</v>
      </c>
    </row>
    <row r="14" spans="1:17" s="110" customFormat="1" ht="22.5" customHeight="1" x14ac:dyDescent="0.2">
      <c r="A14" s="604" t="s">
        <v>186</v>
      </c>
      <c r="B14" s="605"/>
      <c r="C14" s="605"/>
      <c r="D14" s="606"/>
      <c r="E14" s="113">
        <v>11.518171160609613</v>
      </c>
      <c r="F14" s="115">
        <v>786</v>
      </c>
      <c r="G14" s="114">
        <v>805</v>
      </c>
      <c r="H14" s="114">
        <v>824</v>
      </c>
      <c r="I14" s="114">
        <v>820</v>
      </c>
      <c r="J14" s="140">
        <v>768</v>
      </c>
      <c r="K14" s="114">
        <v>18</v>
      </c>
      <c r="L14" s="116">
        <v>2.34375</v>
      </c>
    </row>
    <row r="15" spans="1:17" s="110" customFormat="1" ht="15" customHeight="1" x14ac:dyDescent="0.2">
      <c r="A15" s="120"/>
      <c r="B15" s="119"/>
      <c r="C15" s="258" t="s">
        <v>106</v>
      </c>
      <c r="E15" s="113">
        <v>51.781170483460556</v>
      </c>
      <c r="F15" s="115">
        <v>407</v>
      </c>
      <c r="G15" s="114">
        <v>406</v>
      </c>
      <c r="H15" s="114">
        <v>429</v>
      </c>
      <c r="I15" s="114">
        <v>418</v>
      </c>
      <c r="J15" s="140">
        <v>399</v>
      </c>
      <c r="K15" s="114">
        <v>8</v>
      </c>
      <c r="L15" s="116">
        <v>2.0050125313283207</v>
      </c>
    </row>
    <row r="16" spans="1:17" s="110" customFormat="1" ht="15" customHeight="1" x14ac:dyDescent="0.2">
      <c r="A16" s="120"/>
      <c r="B16" s="119"/>
      <c r="C16" s="258" t="s">
        <v>107</v>
      </c>
      <c r="E16" s="113">
        <v>48.218829516539444</v>
      </c>
      <c r="F16" s="115">
        <v>379</v>
      </c>
      <c r="G16" s="114">
        <v>399</v>
      </c>
      <c r="H16" s="114">
        <v>395</v>
      </c>
      <c r="I16" s="114">
        <v>402</v>
      </c>
      <c r="J16" s="140">
        <v>369</v>
      </c>
      <c r="K16" s="114">
        <v>10</v>
      </c>
      <c r="L16" s="116">
        <v>2.7100271002710028</v>
      </c>
    </row>
    <row r="17" spans="1:12" s="110" customFormat="1" ht="15" customHeight="1" x14ac:dyDescent="0.2">
      <c r="A17" s="120"/>
      <c r="B17" s="121" t="s">
        <v>109</v>
      </c>
      <c r="C17" s="258"/>
      <c r="E17" s="113">
        <v>46.424384525205156</v>
      </c>
      <c r="F17" s="115">
        <v>3168</v>
      </c>
      <c r="G17" s="114">
        <v>3307</v>
      </c>
      <c r="H17" s="114">
        <v>3283</v>
      </c>
      <c r="I17" s="114">
        <v>3324</v>
      </c>
      <c r="J17" s="140">
        <v>3316</v>
      </c>
      <c r="K17" s="114">
        <v>-148</v>
      </c>
      <c r="L17" s="116">
        <v>-4.4632086851628472</v>
      </c>
    </row>
    <row r="18" spans="1:12" s="110" customFormat="1" ht="15" customHeight="1" x14ac:dyDescent="0.2">
      <c r="A18" s="120"/>
      <c r="B18" s="119"/>
      <c r="C18" s="258" t="s">
        <v>106</v>
      </c>
      <c r="E18" s="113">
        <v>33.301767676767675</v>
      </c>
      <c r="F18" s="115">
        <v>1055</v>
      </c>
      <c r="G18" s="114">
        <v>1076</v>
      </c>
      <c r="H18" s="114">
        <v>1055</v>
      </c>
      <c r="I18" s="114">
        <v>1041</v>
      </c>
      <c r="J18" s="140">
        <v>1026</v>
      </c>
      <c r="K18" s="114">
        <v>29</v>
      </c>
      <c r="L18" s="116">
        <v>2.8265107212475633</v>
      </c>
    </row>
    <row r="19" spans="1:12" s="110" customFormat="1" ht="15" customHeight="1" x14ac:dyDescent="0.2">
      <c r="A19" s="120"/>
      <c r="B19" s="119"/>
      <c r="C19" s="258" t="s">
        <v>107</v>
      </c>
      <c r="E19" s="113">
        <v>66.698232323232318</v>
      </c>
      <c r="F19" s="115">
        <v>2113</v>
      </c>
      <c r="G19" s="114">
        <v>2231</v>
      </c>
      <c r="H19" s="114">
        <v>2228</v>
      </c>
      <c r="I19" s="114">
        <v>2283</v>
      </c>
      <c r="J19" s="140">
        <v>2290</v>
      </c>
      <c r="K19" s="114">
        <v>-177</v>
      </c>
      <c r="L19" s="116">
        <v>-7.7292576419213974</v>
      </c>
    </row>
    <row r="20" spans="1:12" s="110" customFormat="1" ht="15" customHeight="1" x14ac:dyDescent="0.2">
      <c r="A20" s="120"/>
      <c r="B20" s="121" t="s">
        <v>110</v>
      </c>
      <c r="C20" s="258"/>
      <c r="E20" s="113">
        <v>23.300117233294255</v>
      </c>
      <c r="F20" s="115">
        <v>1590</v>
      </c>
      <c r="G20" s="114">
        <v>1633</v>
      </c>
      <c r="H20" s="114">
        <v>1664</v>
      </c>
      <c r="I20" s="114">
        <v>1670</v>
      </c>
      <c r="J20" s="140">
        <v>1629</v>
      </c>
      <c r="K20" s="114">
        <v>-39</v>
      </c>
      <c r="L20" s="116">
        <v>-2.3941068139963169</v>
      </c>
    </row>
    <row r="21" spans="1:12" s="110" customFormat="1" ht="15" customHeight="1" x14ac:dyDescent="0.2">
      <c r="A21" s="120"/>
      <c r="B21" s="119"/>
      <c r="C21" s="258" t="s">
        <v>106</v>
      </c>
      <c r="E21" s="113">
        <v>34.025157232704402</v>
      </c>
      <c r="F21" s="115">
        <v>541</v>
      </c>
      <c r="G21" s="114">
        <v>551</v>
      </c>
      <c r="H21" s="114">
        <v>571</v>
      </c>
      <c r="I21" s="114">
        <v>582</v>
      </c>
      <c r="J21" s="140">
        <v>565</v>
      </c>
      <c r="K21" s="114">
        <v>-24</v>
      </c>
      <c r="L21" s="116">
        <v>-4.2477876106194694</v>
      </c>
    </row>
    <row r="22" spans="1:12" s="110" customFormat="1" ht="15" customHeight="1" x14ac:dyDescent="0.2">
      <c r="A22" s="120"/>
      <c r="B22" s="119"/>
      <c r="C22" s="258" t="s">
        <v>107</v>
      </c>
      <c r="E22" s="113">
        <v>65.974842767295598</v>
      </c>
      <c r="F22" s="115">
        <v>1049</v>
      </c>
      <c r="G22" s="114">
        <v>1082</v>
      </c>
      <c r="H22" s="114">
        <v>1093</v>
      </c>
      <c r="I22" s="114">
        <v>1088</v>
      </c>
      <c r="J22" s="140">
        <v>1064</v>
      </c>
      <c r="K22" s="114">
        <v>-15</v>
      </c>
      <c r="L22" s="116">
        <v>-1.4097744360902256</v>
      </c>
    </row>
    <row r="23" spans="1:12" s="110" customFormat="1" ht="15" customHeight="1" x14ac:dyDescent="0.2">
      <c r="A23" s="120"/>
      <c r="B23" s="121" t="s">
        <v>111</v>
      </c>
      <c r="C23" s="258"/>
      <c r="E23" s="113">
        <v>18.757327080890974</v>
      </c>
      <c r="F23" s="115">
        <v>1280</v>
      </c>
      <c r="G23" s="114">
        <v>1318</v>
      </c>
      <c r="H23" s="114">
        <v>1306</v>
      </c>
      <c r="I23" s="114">
        <v>1288</v>
      </c>
      <c r="J23" s="140">
        <v>1246</v>
      </c>
      <c r="K23" s="114">
        <v>34</v>
      </c>
      <c r="L23" s="116">
        <v>2.7287319422150884</v>
      </c>
    </row>
    <row r="24" spans="1:12" s="110" customFormat="1" ht="15" customHeight="1" x14ac:dyDescent="0.2">
      <c r="A24" s="120"/>
      <c r="B24" s="119"/>
      <c r="C24" s="258" t="s">
        <v>106</v>
      </c>
      <c r="E24" s="113">
        <v>56.015625</v>
      </c>
      <c r="F24" s="115">
        <v>717</v>
      </c>
      <c r="G24" s="114">
        <v>730</v>
      </c>
      <c r="H24" s="114">
        <v>740</v>
      </c>
      <c r="I24" s="114">
        <v>715</v>
      </c>
      <c r="J24" s="140">
        <v>693</v>
      </c>
      <c r="K24" s="114">
        <v>24</v>
      </c>
      <c r="L24" s="116">
        <v>3.4632034632034632</v>
      </c>
    </row>
    <row r="25" spans="1:12" s="110" customFormat="1" ht="15" customHeight="1" x14ac:dyDescent="0.2">
      <c r="A25" s="120"/>
      <c r="B25" s="119"/>
      <c r="C25" s="258" t="s">
        <v>107</v>
      </c>
      <c r="E25" s="113">
        <v>43.984375</v>
      </c>
      <c r="F25" s="115">
        <v>563</v>
      </c>
      <c r="G25" s="114">
        <v>588</v>
      </c>
      <c r="H25" s="114">
        <v>566</v>
      </c>
      <c r="I25" s="114">
        <v>573</v>
      </c>
      <c r="J25" s="140">
        <v>553</v>
      </c>
      <c r="K25" s="114">
        <v>10</v>
      </c>
      <c r="L25" s="116">
        <v>1.8083182640144666</v>
      </c>
    </row>
    <row r="26" spans="1:12" s="110" customFormat="1" ht="15" customHeight="1" x14ac:dyDescent="0.2">
      <c r="A26" s="120"/>
      <c r="C26" s="121" t="s">
        <v>187</v>
      </c>
      <c r="D26" s="110" t="s">
        <v>188</v>
      </c>
      <c r="E26" s="113">
        <v>2.0515826494724503</v>
      </c>
      <c r="F26" s="115">
        <v>140</v>
      </c>
      <c r="G26" s="114">
        <v>144</v>
      </c>
      <c r="H26" s="114">
        <v>149</v>
      </c>
      <c r="I26" s="114">
        <v>128</v>
      </c>
      <c r="J26" s="140">
        <v>120</v>
      </c>
      <c r="K26" s="114">
        <v>20</v>
      </c>
      <c r="L26" s="116">
        <v>16.666666666666668</v>
      </c>
    </row>
    <row r="27" spans="1:12" s="110" customFormat="1" ht="15" customHeight="1" x14ac:dyDescent="0.2">
      <c r="A27" s="120"/>
      <c r="B27" s="119"/>
      <c r="D27" s="259" t="s">
        <v>106</v>
      </c>
      <c r="E27" s="113">
        <v>48.571428571428569</v>
      </c>
      <c r="F27" s="115">
        <v>68</v>
      </c>
      <c r="G27" s="114">
        <v>67</v>
      </c>
      <c r="H27" s="114">
        <v>85</v>
      </c>
      <c r="I27" s="114">
        <v>72</v>
      </c>
      <c r="J27" s="140">
        <v>68</v>
      </c>
      <c r="K27" s="114">
        <v>0</v>
      </c>
      <c r="L27" s="116">
        <v>0</v>
      </c>
    </row>
    <row r="28" spans="1:12" s="110" customFormat="1" ht="15" customHeight="1" x14ac:dyDescent="0.2">
      <c r="A28" s="120"/>
      <c r="B28" s="119"/>
      <c r="D28" s="259" t="s">
        <v>107</v>
      </c>
      <c r="E28" s="113">
        <v>51.428571428571431</v>
      </c>
      <c r="F28" s="115">
        <v>72</v>
      </c>
      <c r="G28" s="114">
        <v>77</v>
      </c>
      <c r="H28" s="114">
        <v>64</v>
      </c>
      <c r="I28" s="114">
        <v>56</v>
      </c>
      <c r="J28" s="140">
        <v>52</v>
      </c>
      <c r="K28" s="114">
        <v>20</v>
      </c>
      <c r="L28" s="116">
        <v>38.46153846153846</v>
      </c>
    </row>
    <row r="29" spans="1:12" s="110" customFormat="1" ht="24" customHeight="1" x14ac:dyDescent="0.2">
      <c r="A29" s="604" t="s">
        <v>189</v>
      </c>
      <c r="B29" s="605"/>
      <c r="C29" s="605"/>
      <c r="D29" s="606"/>
      <c r="E29" s="113">
        <v>95.002930832356384</v>
      </c>
      <c r="F29" s="115">
        <v>6483</v>
      </c>
      <c r="G29" s="114">
        <v>6700</v>
      </c>
      <c r="H29" s="114">
        <v>6727</v>
      </c>
      <c r="I29" s="114">
        <v>6755</v>
      </c>
      <c r="J29" s="140">
        <v>6636</v>
      </c>
      <c r="K29" s="114">
        <v>-153</v>
      </c>
      <c r="L29" s="116">
        <v>-2.305605786618445</v>
      </c>
    </row>
    <row r="30" spans="1:12" s="110" customFormat="1" ht="15" customHeight="1" x14ac:dyDescent="0.2">
      <c r="A30" s="120"/>
      <c r="B30" s="119"/>
      <c r="C30" s="258" t="s">
        <v>106</v>
      </c>
      <c r="E30" s="113">
        <v>39.84266543267006</v>
      </c>
      <c r="F30" s="115">
        <v>2583</v>
      </c>
      <c r="G30" s="114">
        <v>2610</v>
      </c>
      <c r="H30" s="114">
        <v>2645</v>
      </c>
      <c r="I30" s="114">
        <v>2602</v>
      </c>
      <c r="J30" s="140">
        <v>2550</v>
      </c>
      <c r="K30" s="114">
        <v>33</v>
      </c>
      <c r="L30" s="116">
        <v>1.2941176470588236</v>
      </c>
    </row>
    <row r="31" spans="1:12" s="110" customFormat="1" ht="15" customHeight="1" x14ac:dyDescent="0.2">
      <c r="A31" s="120"/>
      <c r="B31" s="119"/>
      <c r="C31" s="258" t="s">
        <v>107</v>
      </c>
      <c r="E31" s="113">
        <v>60.15733456732994</v>
      </c>
      <c r="F31" s="115">
        <v>3900</v>
      </c>
      <c r="G31" s="114">
        <v>4090</v>
      </c>
      <c r="H31" s="114">
        <v>4082</v>
      </c>
      <c r="I31" s="114">
        <v>4153</v>
      </c>
      <c r="J31" s="140">
        <v>4086</v>
      </c>
      <c r="K31" s="114">
        <v>-186</v>
      </c>
      <c r="L31" s="116">
        <v>-4.5521292217327458</v>
      </c>
    </row>
    <row r="32" spans="1:12" s="110" customFormat="1" ht="15" customHeight="1" x14ac:dyDescent="0.2">
      <c r="A32" s="120"/>
      <c r="B32" s="119" t="s">
        <v>117</v>
      </c>
      <c r="C32" s="258"/>
      <c r="E32" s="113">
        <v>4.8065650644783116</v>
      </c>
      <c r="F32" s="114">
        <v>328</v>
      </c>
      <c r="G32" s="114">
        <v>350</v>
      </c>
      <c r="H32" s="114">
        <v>341</v>
      </c>
      <c r="I32" s="114">
        <v>339</v>
      </c>
      <c r="J32" s="140">
        <v>313</v>
      </c>
      <c r="K32" s="114">
        <v>15</v>
      </c>
      <c r="L32" s="116">
        <v>4.7923322683706067</v>
      </c>
    </row>
    <row r="33" spans="1:12" s="110" customFormat="1" ht="15" customHeight="1" x14ac:dyDescent="0.2">
      <c r="A33" s="120"/>
      <c r="B33" s="119"/>
      <c r="C33" s="258" t="s">
        <v>106</v>
      </c>
      <c r="E33" s="113">
        <v>41.158536585365852</v>
      </c>
      <c r="F33" s="114">
        <v>135</v>
      </c>
      <c r="G33" s="114">
        <v>150</v>
      </c>
      <c r="H33" s="114">
        <v>149</v>
      </c>
      <c r="I33" s="114">
        <v>154</v>
      </c>
      <c r="J33" s="140">
        <v>133</v>
      </c>
      <c r="K33" s="114">
        <v>2</v>
      </c>
      <c r="L33" s="116">
        <v>1.5037593984962405</v>
      </c>
    </row>
    <row r="34" spans="1:12" s="110" customFormat="1" ht="15" customHeight="1" x14ac:dyDescent="0.2">
      <c r="A34" s="120"/>
      <c r="B34" s="119"/>
      <c r="C34" s="258" t="s">
        <v>107</v>
      </c>
      <c r="E34" s="113">
        <v>58.841463414634148</v>
      </c>
      <c r="F34" s="114">
        <v>193</v>
      </c>
      <c r="G34" s="114">
        <v>200</v>
      </c>
      <c r="H34" s="114">
        <v>192</v>
      </c>
      <c r="I34" s="114">
        <v>185</v>
      </c>
      <c r="J34" s="140">
        <v>180</v>
      </c>
      <c r="K34" s="114">
        <v>13</v>
      </c>
      <c r="L34" s="116">
        <v>7.2222222222222223</v>
      </c>
    </row>
    <row r="35" spans="1:12" s="110" customFormat="1" ht="24" customHeight="1" x14ac:dyDescent="0.2">
      <c r="A35" s="604" t="s">
        <v>192</v>
      </c>
      <c r="B35" s="605"/>
      <c r="C35" s="605"/>
      <c r="D35" s="606"/>
      <c r="E35" s="113">
        <v>13.921453692848768</v>
      </c>
      <c r="F35" s="114">
        <v>950</v>
      </c>
      <c r="G35" s="114">
        <v>992</v>
      </c>
      <c r="H35" s="114">
        <v>990</v>
      </c>
      <c r="I35" s="114">
        <v>1022</v>
      </c>
      <c r="J35" s="114">
        <v>962</v>
      </c>
      <c r="K35" s="318">
        <v>-12</v>
      </c>
      <c r="L35" s="319">
        <v>-1.2474012474012475</v>
      </c>
    </row>
    <row r="36" spans="1:12" s="110" customFormat="1" ht="15" customHeight="1" x14ac:dyDescent="0.2">
      <c r="A36" s="120"/>
      <c r="B36" s="119"/>
      <c r="C36" s="258" t="s">
        <v>106</v>
      </c>
      <c r="E36" s="113">
        <v>37.263157894736842</v>
      </c>
      <c r="F36" s="114">
        <v>354</v>
      </c>
      <c r="G36" s="114">
        <v>349</v>
      </c>
      <c r="H36" s="114">
        <v>355</v>
      </c>
      <c r="I36" s="114">
        <v>378</v>
      </c>
      <c r="J36" s="114">
        <v>348</v>
      </c>
      <c r="K36" s="318">
        <v>6</v>
      </c>
      <c r="L36" s="116">
        <v>1.7241379310344827</v>
      </c>
    </row>
    <row r="37" spans="1:12" s="110" customFormat="1" ht="15" customHeight="1" x14ac:dyDescent="0.2">
      <c r="A37" s="120"/>
      <c r="B37" s="119"/>
      <c r="C37" s="258" t="s">
        <v>107</v>
      </c>
      <c r="E37" s="113">
        <v>62.736842105263158</v>
      </c>
      <c r="F37" s="114">
        <v>596</v>
      </c>
      <c r="G37" s="114">
        <v>643</v>
      </c>
      <c r="H37" s="114">
        <v>635</v>
      </c>
      <c r="I37" s="114">
        <v>644</v>
      </c>
      <c r="J37" s="140">
        <v>614</v>
      </c>
      <c r="K37" s="114">
        <v>-18</v>
      </c>
      <c r="L37" s="116">
        <v>-2.9315960912052117</v>
      </c>
    </row>
    <row r="38" spans="1:12" s="110" customFormat="1" ht="15" customHeight="1" x14ac:dyDescent="0.2">
      <c r="A38" s="120"/>
      <c r="B38" s="119" t="s">
        <v>328</v>
      </c>
      <c r="C38" s="258"/>
      <c r="E38" s="113">
        <v>67.174677608440803</v>
      </c>
      <c r="F38" s="114">
        <v>4584</v>
      </c>
      <c r="G38" s="114">
        <v>4753</v>
      </c>
      <c r="H38" s="114">
        <v>4770</v>
      </c>
      <c r="I38" s="114">
        <v>4729</v>
      </c>
      <c r="J38" s="140">
        <v>4653</v>
      </c>
      <c r="K38" s="114">
        <v>-69</v>
      </c>
      <c r="L38" s="116">
        <v>-1.4829142488716958</v>
      </c>
    </row>
    <row r="39" spans="1:12" s="110" customFormat="1" ht="15" customHeight="1" x14ac:dyDescent="0.2">
      <c r="A39" s="120"/>
      <c r="B39" s="119"/>
      <c r="C39" s="258" t="s">
        <v>106</v>
      </c>
      <c r="E39" s="113">
        <v>41.623036649214662</v>
      </c>
      <c r="F39" s="115">
        <v>1908</v>
      </c>
      <c r="G39" s="114">
        <v>1952</v>
      </c>
      <c r="H39" s="114">
        <v>1978</v>
      </c>
      <c r="I39" s="114">
        <v>1918</v>
      </c>
      <c r="J39" s="140">
        <v>1872</v>
      </c>
      <c r="K39" s="114">
        <v>36</v>
      </c>
      <c r="L39" s="116">
        <v>1.9230769230769231</v>
      </c>
    </row>
    <row r="40" spans="1:12" s="110" customFormat="1" ht="15" customHeight="1" x14ac:dyDescent="0.2">
      <c r="A40" s="120"/>
      <c r="B40" s="119"/>
      <c r="C40" s="258" t="s">
        <v>107</v>
      </c>
      <c r="E40" s="113">
        <v>58.376963350785338</v>
      </c>
      <c r="F40" s="115">
        <v>2676</v>
      </c>
      <c r="G40" s="114">
        <v>2801</v>
      </c>
      <c r="H40" s="114">
        <v>2792</v>
      </c>
      <c r="I40" s="114">
        <v>2811</v>
      </c>
      <c r="J40" s="140">
        <v>2781</v>
      </c>
      <c r="K40" s="114">
        <v>-105</v>
      </c>
      <c r="L40" s="116">
        <v>-3.7756202804746493</v>
      </c>
    </row>
    <row r="41" spans="1:12" s="110" customFormat="1" ht="15" customHeight="1" x14ac:dyDescent="0.2">
      <c r="A41" s="120"/>
      <c r="B41" s="320" t="s">
        <v>517</v>
      </c>
      <c r="C41" s="258"/>
      <c r="E41" s="113">
        <v>5.7004689331770226</v>
      </c>
      <c r="F41" s="115">
        <v>389</v>
      </c>
      <c r="G41" s="114">
        <v>396</v>
      </c>
      <c r="H41" s="114">
        <v>380</v>
      </c>
      <c r="I41" s="114">
        <v>397</v>
      </c>
      <c r="J41" s="140">
        <v>386</v>
      </c>
      <c r="K41" s="114">
        <v>3</v>
      </c>
      <c r="L41" s="116">
        <v>0.77720207253886009</v>
      </c>
    </row>
    <row r="42" spans="1:12" s="110" customFormat="1" ht="15" customHeight="1" x14ac:dyDescent="0.2">
      <c r="A42" s="120"/>
      <c r="B42" s="119"/>
      <c r="C42" s="268" t="s">
        <v>106</v>
      </c>
      <c r="D42" s="182"/>
      <c r="E42" s="113">
        <v>38.817480719794347</v>
      </c>
      <c r="F42" s="115">
        <v>151</v>
      </c>
      <c r="G42" s="114">
        <v>153</v>
      </c>
      <c r="H42" s="114">
        <v>145</v>
      </c>
      <c r="I42" s="114">
        <v>152</v>
      </c>
      <c r="J42" s="140">
        <v>147</v>
      </c>
      <c r="K42" s="114">
        <v>4</v>
      </c>
      <c r="L42" s="116">
        <v>2.7210884353741496</v>
      </c>
    </row>
    <row r="43" spans="1:12" s="110" customFormat="1" ht="15" customHeight="1" x14ac:dyDescent="0.2">
      <c r="A43" s="120"/>
      <c r="B43" s="119"/>
      <c r="C43" s="268" t="s">
        <v>107</v>
      </c>
      <c r="D43" s="182"/>
      <c r="E43" s="113">
        <v>61.182519280205653</v>
      </c>
      <c r="F43" s="115">
        <v>238</v>
      </c>
      <c r="G43" s="114">
        <v>243</v>
      </c>
      <c r="H43" s="114">
        <v>235</v>
      </c>
      <c r="I43" s="114">
        <v>245</v>
      </c>
      <c r="J43" s="140">
        <v>239</v>
      </c>
      <c r="K43" s="114">
        <v>-1</v>
      </c>
      <c r="L43" s="116">
        <v>-0.41841004184100417</v>
      </c>
    </row>
    <row r="44" spans="1:12" s="110" customFormat="1" ht="15" customHeight="1" x14ac:dyDescent="0.2">
      <c r="A44" s="120"/>
      <c r="B44" s="119" t="s">
        <v>205</v>
      </c>
      <c r="C44" s="268"/>
      <c r="D44" s="182"/>
      <c r="E44" s="113">
        <v>13.203399765533412</v>
      </c>
      <c r="F44" s="115">
        <v>901</v>
      </c>
      <c r="G44" s="114">
        <v>922</v>
      </c>
      <c r="H44" s="114">
        <v>937</v>
      </c>
      <c r="I44" s="114">
        <v>954</v>
      </c>
      <c r="J44" s="140">
        <v>958</v>
      </c>
      <c r="K44" s="114">
        <v>-57</v>
      </c>
      <c r="L44" s="116">
        <v>-5.9498956158663887</v>
      </c>
    </row>
    <row r="45" spans="1:12" s="110" customFormat="1" ht="15" customHeight="1" x14ac:dyDescent="0.2">
      <c r="A45" s="120"/>
      <c r="B45" s="119"/>
      <c r="C45" s="268" t="s">
        <v>106</v>
      </c>
      <c r="D45" s="182"/>
      <c r="E45" s="113">
        <v>34.073251942286348</v>
      </c>
      <c r="F45" s="115">
        <v>307</v>
      </c>
      <c r="G45" s="114">
        <v>309</v>
      </c>
      <c r="H45" s="114">
        <v>317</v>
      </c>
      <c r="I45" s="114">
        <v>308</v>
      </c>
      <c r="J45" s="140">
        <v>316</v>
      </c>
      <c r="K45" s="114">
        <v>-9</v>
      </c>
      <c r="L45" s="116">
        <v>-2.8481012658227849</v>
      </c>
    </row>
    <row r="46" spans="1:12" s="110" customFormat="1" ht="15" customHeight="1" x14ac:dyDescent="0.2">
      <c r="A46" s="123"/>
      <c r="B46" s="124"/>
      <c r="C46" s="260" t="s">
        <v>107</v>
      </c>
      <c r="D46" s="261"/>
      <c r="E46" s="125">
        <v>65.926748057713652</v>
      </c>
      <c r="F46" s="143">
        <v>594</v>
      </c>
      <c r="G46" s="144">
        <v>613</v>
      </c>
      <c r="H46" s="144">
        <v>620</v>
      </c>
      <c r="I46" s="144">
        <v>646</v>
      </c>
      <c r="J46" s="145">
        <v>642</v>
      </c>
      <c r="K46" s="144">
        <v>-48</v>
      </c>
      <c r="L46" s="146">
        <v>-7.4766355140186915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6824</v>
      </c>
      <c r="E11" s="114">
        <v>7063</v>
      </c>
      <c r="F11" s="114">
        <v>7077</v>
      </c>
      <c r="G11" s="114">
        <v>7102</v>
      </c>
      <c r="H11" s="140">
        <v>6959</v>
      </c>
      <c r="I11" s="115">
        <v>-135</v>
      </c>
      <c r="J11" s="116">
        <v>-1.9399338985486421</v>
      </c>
    </row>
    <row r="12" spans="1:15" s="110" customFormat="1" ht="24.95" customHeight="1" x14ac:dyDescent="0.2">
      <c r="A12" s="193" t="s">
        <v>132</v>
      </c>
      <c r="B12" s="194" t="s">
        <v>133</v>
      </c>
      <c r="C12" s="113">
        <v>3.3118405627198126</v>
      </c>
      <c r="D12" s="115">
        <v>226</v>
      </c>
      <c r="E12" s="114">
        <v>185</v>
      </c>
      <c r="F12" s="114">
        <v>215</v>
      </c>
      <c r="G12" s="114">
        <v>205</v>
      </c>
      <c r="H12" s="140">
        <v>211</v>
      </c>
      <c r="I12" s="115">
        <v>15</v>
      </c>
      <c r="J12" s="116">
        <v>7.109004739336493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10.477725674091442</v>
      </c>
      <c r="D14" s="115">
        <v>715</v>
      </c>
      <c r="E14" s="114">
        <v>743</v>
      </c>
      <c r="F14" s="114">
        <v>747</v>
      </c>
      <c r="G14" s="114">
        <v>768</v>
      </c>
      <c r="H14" s="140">
        <v>761</v>
      </c>
      <c r="I14" s="115">
        <v>-46</v>
      </c>
      <c r="J14" s="116">
        <v>-6.0446780551905386</v>
      </c>
      <c r="K14" s="110"/>
      <c r="L14" s="110"/>
      <c r="M14" s="110"/>
      <c r="N14" s="110"/>
      <c r="O14" s="110"/>
    </row>
    <row r="15" spans="1:15" s="110" customFormat="1" ht="24.95" customHeight="1" x14ac:dyDescent="0.2">
      <c r="A15" s="193" t="s">
        <v>216</v>
      </c>
      <c r="B15" s="199" t="s">
        <v>217</v>
      </c>
      <c r="C15" s="113">
        <v>5.0556858147713948</v>
      </c>
      <c r="D15" s="115">
        <v>345</v>
      </c>
      <c r="E15" s="114">
        <v>369</v>
      </c>
      <c r="F15" s="114">
        <v>359</v>
      </c>
      <c r="G15" s="114">
        <v>361</v>
      </c>
      <c r="H15" s="140">
        <v>368</v>
      </c>
      <c r="I15" s="115">
        <v>-23</v>
      </c>
      <c r="J15" s="116">
        <v>-6.25</v>
      </c>
    </row>
    <row r="16" spans="1:15" s="287" customFormat="1" ht="24.95" customHeight="1" x14ac:dyDescent="0.2">
      <c r="A16" s="193" t="s">
        <v>218</v>
      </c>
      <c r="B16" s="199" t="s">
        <v>141</v>
      </c>
      <c r="C16" s="113">
        <v>3.8540445486518173</v>
      </c>
      <c r="D16" s="115">
        <v>263</v>
      </c>
      <c r="E16" s="114">
        <v>264</v>
      </c>
      <c r="F16" s="114">
        <v>272</v>
      </c>
      <c r="G16" s="114">
        <v>278</v>
      </c>
      <c r="H16" s="140">
        <v>278</v>
      </c>
      <c r="I16" s="115">
        <v>-15</v>
      </c>
      <c r="J16" s="116">
        <v>-5.3956834532374103</v>
      </c>
      <c r="K16" s="110"/>
      <c r="L16" s="110"/>
      <c r="M16" s="110"/>
      <c r="N16" s="110"/>
      <c r="O16" s="110"/>
    </row>
    <row r="17" spans="1:15" s="110" customFormat="1" ht="24.95" customHeight="1" x14ac:dyDescent="0.2">
      <c r="A17" s="193" t="s">
        <v>142</v>
      </c>
      <c r="B17" s="199" t="s">
        <v>220</v>
      </c>
      <c r="C17" s="113">
        <v>1.5679953106682298</v>
      </c>
      <c r="D17" s="115">
        <v>107</v>
      </c>
      <c r="E17" s="114">
        <v>110</v>
      </c>
      <c r="F17" s="114">
        <v>116</v>
      </c>
      <c r="G17" s="114">
        <v>129</v>
      </c>
      <c r="H17" s="140">
        <v>115</v>
      </c>
      <c r="I17" s="115">
        <v>-8</v>
      </c>
      <c r="J17" s="116">
        <v>-6.9565217391304346</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16.441969519343495</v>
      </c>
      <c r="D19" s="115">
        <v>1122</v>
      </c>
      <c r="E19" s="114">
        <v>1158</v>
      </c>
      <c r="F19" s="114">
        <v>1127</v>
      </c>
      <c r="G19" s="114">
        <v>1122</v>
      </c>
      <c r="H19" s="140">
        <v>1136</v>
      </c>
      <c r="I19" s="115">
        <v>-14</v>
      </c>
      <c r="J19" s="116">
        <v>-1.232394366197183</v>
      </c>
    </row>
    <row r="20" spans="1:15" s="287" customFormat="1" ht="24.95" customHeight="1" x14ac:dyDescent="0.2">
      <c r="A20" s="193" t="s">
        <v>148</v>
      </c>
      <c r="B20" s="199" t="s">
        <v>149</v>
      </c>
      <c r="C20" s="113">
        <v>5.3487690504103167</v>
      </c>
      <c r="D20" s="115">
        <v>365</v>
      </c>
      <c r="E20" s="114">
        <v>370</v>
      </c>
      <c r="F20" s="114">
        <v>375</v>
      </c>
      <c r="G20" s="114">
        <v>363</v>
      </c>
      <c r="H20" s="140">
        <v>355</v>
      </c>
      <c r="I20" s="115">
        <v>10</v>
      </c>
      <c r="J20" s="116">
        <v>2.816901408450704</v>
      </c>
      <c r="K20" s="110"/>
      <c r="L20" s="110"/>
      <c r="M20" s="110"/>
      <c r="N20" s="110"/>
      <c r="O20" s="110"/>
    </row>
    <row r="21" spans="1:15" s="110" customFormat="1" ht="24.95" customHeight="1" x14ac:dyDescent="0.2">
      <c r="A21" s="201" t="s">
        <v>150</v>
      </c>
      <c r="B21" s="202" t="s">
        <v>151</v>
      </c>
      <c r="C21" s="113">
        <v>12.456037514654161</v>
      </c>
      <c r="D21" s="115">
        <v>850</v>
      </c>
      <c r="E21" s="114">
        <v>947</v>
      </c>
      <c r="F21" s="114">
        <v>966</v>
      </c>
      <c r="G21" s="114">
        <v>1023</v>
      </c>
      <c r="H21" s="140">
        <v>924</v>
      </c>
      <c r="I21" s="115">
        <v>-74</v>
      </c>
      <c r="J21" s="116">
        <v>-8.0086580086580081</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1.7291910902696366</v>
      </c>
      <c r="D23" s="115">
        <v>118</v>
      </c>
      <c r="E23" s="114">
        <v>113</v>
      </c>
      <c r="F23" s="114">
        <v>111</v>
      </c>
      <c r="G23" s="114">
        <v>111</v>
      </c>
      <c r="H23" s="140">
        <v>111</v>
      </c>
      <c r="I23" s="115">
        <v>7</v>
      </c>
      <c r="J23" s="116">
        <v>6.3063063063063067</v>
      </c>
    </row>
    <row r="24" spans="1:15" s="110" customFormat="1" ht="24.95" customHeight="1" x14ac:dyDescent="0.2">
      <c r="A24" s="193" t="s">
        <v>156</v>
      </c>
      <c r="B24" s="199" t="s">
        <v>221</v>
      </c>
      <c r="C24" s="113">
        <v>6.3452520515826496</v>
      </c>
      <c r="D24" s="115">
        <v>433</v>
      </c>
      <c r="E24" s="114">
        <v>438</v>
      </c>
      <c r="F24" s="114">
        <v>441</v>
      </c>
      <c r="G24" s="114">
        <v>427</v>
      </c>
      <c r="H24" s="140">
        <v>424</v>
      </c>
      <c r="I24" s="115">
        <v>9</v>
      </c>
      <c r="J24" s="116">
        <v>2.1226415094339623</v>
      </c>
    </row>
    <row r="25" spans="1:15" s="110" customFormat="1" ht="24.95" customHeight="1" x14ac:dyDescent="0.2">
      <c r="A25" s="193" t="s">
        <v>222</v>
      </c>
      <c r="B25" s="204" t="s">
        <v>159</v>
      </c>
      <c r="C25" s="113">
        <v>5.422039859320047</v>
      </c>
      <c r="D25" s="115">
        <v>370</v>
      </c>
      <c r="E25" s="114">
        <v>369</v>
      </c>
      <c r="F25" s="114">
        <v>377</v>
      </c>
      <c r="G25" s="114">
        <v>379</v>
      </c>
      <c r="H25" s="140">
        <v>383</v>
      </c>
      <c r="I25" s="115">
        <v>-13</v>
      </c>
      <c r="J25" s="116">
        <v>-3.3942558746736293</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5.9642438452520512</v>
      </c>
      <c r="D27" s="115">
        <v>407</v>
      </c>
      <c r="E27" s="114">
        <v>404</v>
      </c>
      <c r="F27" s="114">
        <v>409</v>
      </c>
      <c r="G27" s="114">
        <v>411</v>
      </c>
      <c r="H27" s="140">
        <v>411</v>
      </c>
      <c r="I27" s="115">
        <v>-4</v>
      </c>
      <c r="J27" s="116">
        <v>-0.97323600973236013</v>
      </c>
    </row>
    <row r="28" spans="1:15" s="110" customFormat="1" ht="24.95" customHeight="1" x14ac:dyDescent="0.2">
      <c r="A28" s="193" t="s">
        <v>163</v>
      </c>
      <c r="B28" s="199" t="s">
        <v>164</v>
      </c>
      <c r="C28" s="113">
        <v>2.623094958968347</v>
      </c>
      <c r="D28" s="115">
        <v>179</v>
      </c>
      <c r="E28" s="114">
        <v>188</v>
      </c>
      <c r="F28" s="114">
        <v>174</v>
      </c>
      <c r="G28" s="114">
        <v>179</v>
      </c>
      <c r="H28" s="140">
        <v>174</v>
      </c>
      <c r="I28" s="115">
        <v>5</v>
      </c>
      <c r="J28" s="116">
        <v>2.8735632183908044</v>
      </c>
    </row>
    <row r="29" spans="1:15" s="110" customFormat="1" ht="24.95" customHeight="1" x14ac:dyDescent="0.2">
      <c r="A29" s="193">
        <v>86</v>
      </c>
      <c r="B29" s="199" t="s">
        <v>165</v>
      </c>
      <c r="C29" s="113">
        <v>7.077960140679953</v>
      </c>
      <c r="D29" s="115">
        <v>483</v>
      </c>
      <c r="E29" s="114">
        <v>546</v>
      </c>
      <c r="F29" s="114">
        <v>536</v>
      </c>
      <c r="G29" s="114">
        <v>528</v>
      </c>
      <c r="H29" s="140">
        <v>484</v>
      </c>
      <c r="I29" s="115">
        <v>-1</v>
      </c>
      <c r="J29" s="116">
        <v>-0.20661157024793389</v>
      </c>
    </row>
    <row r="30" spans="1:15" s="110" customFormat="1" ht="24.95" customHeight="1" x14ac:dyDescent="0.2">
      <c r="A30" s="193">
        <v>87.88</v>
      </c>
      <c r="B30" s="204" t="s">
        <v>166</v>
      </c>
      <c r="C30" s="113">
        <v>4.3229777256740913</v>
      </c>
      <c r="D30" s="115">
        <v>295</v>
      </c>
      <c r="E30" s="114">
        <v>283</v>
      </c>
      <c r="F30" s="114">
        <v>280</v>
      </c>
      <c r="G30" s="114">
        <v>290</v>
      </c>
      <c r="H30" s="140">
        <v>282</v>
      </c>
      <c r="I30" s="115">
        <v>13</v>
      </c>
      <c r="J30" s="116">
        <v>4.6099290780141846</v>
      </c>
    </row>
    <row r="31" spans="1:15" s="110" customFormat="1" ht="24.95" customHeight="1" x14ac:dyDescent="0.2">
      <c r="A31" s="193" t="s">
        <v>167</v>
      </c>
      <c r="B31" s="199" t="s">
        <v>168</v>
      </c>
      <c r="C31" s="113">
        <v>10.902696365767879</v>
      </c>
      <c r="D31" s="115">
        <v>744</v>
      </c>
      <c r="E31" s="114">
        <v>793</v>
      </c>
      <c r="F31" s="114">
        <v>794</v>
      </c>
      <c r="G31" s="114">
        <v>787</v>
      </c>
      <c r="H31" s="140">
        <v>798</v>
      </c>
      <c r="I31" s="115">
        <v>-54</v>
      </c>
      <c r="J31" s="116">
        <v>-6.7669172932330826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3.3118405627198126</v>
      </c>
      <c r="D34" s="115">
        <v>226</v>
      </c>
      <c r="E34" s="114">
        <v>185</v>
      </c>
      <c r="F34" s="114">
        <v>215</v>
      </c>
      <c r="G34" s="114">
        <v>205</v>
      </c>
      <c r="H34" s="140">
        <v>211</v>
      </c>
      <c r="I34" s="115">
        <v>15</v>
      </c>
      <c r="J34" s="116">
        <v>7.109004739336493</v>
      </c>
    </row>
    <row r="35" spans="1:10" s="110" customFormat="1" ht="24.95" customHeight="1" x14ac:dyDescent="0.2">
      <c r="A35" s="292" t="s">
        <v>171</v>
      </c>
      <c r="B35" s="293" t="s">
        <v>172</v>
      </c>
      <c r="C35" s="113">
        <v>17.321219226260258</v>
      </c>
      <c r="D35" s="115">
        <v>1182</v>
      </c>
      <c r="E35" s="114">
        <v>1218</v>
      </c>
      <c r="F35" s="114">
        <v>1226</v>
      </c>
      <c r="G35" s="114">
        <v>1230</v>
      </c>
      <c r="H35" s="140">
        <v>1211</v>
      </c>
      <c r="I35" s="115">
        <v>-29</v>
      </c>
      <c r="J35" s="116">
        <v>-2.3947151114781171</v>
      </c>
    </row>
    <row r="36" spans="1:10" s="110" customFormat="1" ht="24.95" customHeight="1" x14ac:dyDescent="0.2">
      <c r="A36" s="294" t="s">
        <v>173</v>
      </c>
      <c r="B36" s="295" t="s">
        <v>174</v>
      </c>
      <c r="C36" s="125">
        <v>79.366940211019923</v>
      </c>
      <c r="D36" s="143">
        <v>5416</v>
      </c>
      <c r="E36" s="144">
        <v>5660</v>
      </c>
      <c r="F36" s="144">
        <v>5636</v>
      </c>
      <c r="G36" s="144">
        <v>5667</v>
      </c>
      <c r="H36" s="145">
        <v>5537</v>
      </c>
      <c r="I36" s="143">
        <v>-121</v>
      </c>
      <c r="J36" s="146">
        <v>-2.18529889832039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6824</v>
      </c>
      <c r="F11" s="264">
        <v>7063</v>
      </c>
      <c r="G11" s="264">
        <v>7077</v>
      </c>
      <c r="H11" s="264">
        <v>7102</v>
      </c>
      <c r="I11" s="265">
        <v>6959</v>
      </c>
      <c r="J11" s="263">
        <v>-135</v>
      </c>
      <c r="K11" s="266">
        <v>-1.9399338985486421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43.55216881594373</v>
      </c>
      <c r="E13" s="115">
        <v>2972</v>
      </c>
      <c r="F13" s="114">
        <v>3055</v>
      </c>
      <c r="G13" s="114">
        <v>3103</v>
      </c>
      <c r="H13" s="114">
        <v>3142</v>
      </c>
      <c r="I13" s="140">
        <v>3093</v>
      </c>
      <c r="J13" s="115">
        <v>-121</v>
      </c>
      <c r="K13" s="116">
        <v>-3.9120594891690916</v>
      </c>
    </row>
    <row r="14" spans="1:15" ht="15.95" customHeight="1" x14ac:dyDescent="0.2">
      <c r="A14" s="306" t="s">
        <v>230</v>
      </c>
      <c r="B14" s="307"/>
      <c r="C14" s="308"/>
      <c r="D14" s="113">
        <v>44.284876905041031</v>
      </c>
      <c r="E14" s="115">
        <v>3022</v>
      </c>
      <c r="F14" s="114">
        <v>3158</v>
      </c>
      <c r="G14" s="114">
        <v>3132</v>
      </c>
      <c r="H14" s="114">
        <v>3134</v>
      </c>
      <c r="I14" s="140">
        <v>3044</v>
      </c>
      <c r="J14" s="115">
        <v>-22</v>
      </c>
      <c r="K14" s="116">
        <v>-0.72273324572930353</v>
      </c>
    </row>
    <row r="15" spans="1:15" ht="15.95" customHeight="1" x14ac:dyDescent="0.2">
      <c r="A15" s="306" t="s">
        <v>231</v>
      </c>
      <c r="B15" s="307"/>
      <c r="C15" s="308"/>
      <c r="D15" s="113">
        <v>5.7883939038686991</v>
      </c>
      <c r="E15" s="115">
        <v>395</v>
      </c>
      <c r="F15" s="114">
        <v>396</v>
      </c>
      <c r="G15" s="114">
        <v>388</v>
      </c>
      <c r="H15" s="114">
        <v>351</v>
      </c>
      <c r="I15" s="140">
        <v>364</v>
      </c>
      <c r="J15" s="115">
        <v>31</v>
      </c>
      <c r="K15" s="116">
        <v>8.5164835164835164</v>
      </c>
    </row>
    <row r="16" spans="1:15" ht="15.95" customHeight="1" x14ac:dyDescent="0.2">
      <c r="A16" s="306" t="s">
        <v>232</v>
      </c>
      <c r="B16" s="307"/>
      <c r="C16" s="308"/>
      <c r="D16" s="113">
        <v>2.4325908558030482</v>
      </c>
      <c r="E16" s="115">
        <v>166</v>
      </c>
      <c r="F16" s="114">
        <v>164</v>
      </c>
      <c r="G16" s="114">
        <v>157</v>
      </c>
      <c r="H16" s="114">
        <v>162</v>
      </c>
      <c r="I16" s="140">
        <v>162</v>
      </c>
      <c r="J16" s="115">
        <v>4</v>
      </c>
      <c r="K16" s="116">
        <v>2.4691358024691357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3.2532239155920282</v>
      </c>
      <c r="E18" s="115">
        <v>222</v>
      </c>
      <c r="F18" s="114">
        <v>189</v>
      </c>
      <c r="G18" s="114">
        <v>219</v>
      </c>
      <c r="H18" s="114">
        <v>208</v>
      </c>
      <c r="I18" s="140">
        <v>212</v>
      </c>
      <c r="J18" s="115">
        <v>10</v>
      </c>
      <c r="K18" s="116">
        <v>4.716981132075472</v>
      </c>
    </row>
    <row r="19" spans="1:11" ht="14.1" customHeight="1" x14ac:dyDescent="0.2">
      <c r="A19" s="306" t="s">
        <v>235</v>
      </c>
      <c r="B19" s="307" t="s">
        <v>236</v>
      </c>
      <c r="C19" s="308"/>
      <c r="D19" s="113">
        <v>2.5791324736225087</v>
      </c>
      <c r="E19" s="115">
        <v>176</v>
      </c>
      <c r="F19" s="114">
        <v>141</v>
      </c>
      <c r="G19" s="114">
        <v>167</v>
      </c>
      <c r="H19" s="114">
        <v>151</v>
      </c>
      <c r="I19" s="140">
        <v>160</v>
      </c>
      <c r="J19" s="115">
        <v>16</v>
      </c>
      <c r="K19" s="116">
        <v>10</v>
      </c>
    </row>
    <row r="20" spans="1:11" ht="14.1" customHeight="1" x14ac:dyDescent="0.2">
      <c r="A20" s="306">
        <v>12</v>
      </c>
      <c r="B20" s="307" t="s">
        <v>237</v>
      </c>
      <c r="C20" s="308"/>
      <c r="D20" s="113">
        <v>1.1723329425556859</v>
      </c>
      <c r="E20" s="115">
        <v>80</v>
      </c>
      <c r="F20" s="114">
        <v>79</v>
      </c>
      <c r="G20" s="114">
        <v>82</v>
      </c>
      <c r="H20" s="114">
        <v>79</v>
      </c>
      <c r="I20" s="140">
        <v>79</v>
      </c>
      <c r="J20" s="115">
        <v>1</v>
      </c>
      <c r="K20" s="116">
        <v>1.2658227848101267</v>
      </c>
    </row>
    <row r="21" spans="1:11" ht="14.1" customHeight="1" x14ac:dyDescent="0.2">
      <c r="A21" s="306">
        <v>21</v>
      </c>
      <c r="B21" s="307" t="s">
        <v>238</v>
      </c>
      <c r="C21" s="308"/>
      <c r="D21" s="113">
        <v>0.10257913247362251</v>
      </c>
      <c r="E21" s="115">
        <v>7</v>
      </c>
      <c r="F21" s="114">
        <v>10</v>
      </c>
      <c r="G21" s="114">
        <v>10</v>
      </c>
      <c r="H21" s="114">
        <v>10</v>
      </c>
      <c r="I21" s="140">
        <v>10</v>
      </c>
      <c r="J21" s="115">
        <v>-3</v>
      </c>
      <c r="K21" s="116">
        <v>-30</v>
      </c>
    </row>
    <row r="22" spans="1:11" ht="14.1" customHeight="1" x14ac:dyDescent="0.2">
      <c r="A22" s="306">
        <v>22</v>
      </c>
      <c r="B22" s="307" t="s">
        <v>239</v>
      </c>
      <c r="C22" s="308"/>
      <c r="D22" s="113">
        <v>1.1576787807737396</v>
      </c>
      <c r="E22" s="115">
        <v>79</v>
      </c>
      <c r="F22" s="114">
        <v>78</v>
      </c>
      <c r="G22" s="114">
        <v>78</v>
      </c>
      <c r="H22" s="114">
        <v>75</v>
      </c>
      <c r="I22" s="140">
        <v>66</v>
      </c>
      <c r="J22" s="115">
        <v>13</v>
      </c>
      <c r="K22" s="116">
        <v>19.696969696969695</v>
      </c>
    </row>
    <row r="23" spans="1:11" ht="14.1" customHeight="1" x14ac:dyDescent="0.2">
      <c r="A23" s="306">
        <v>23</v>
      </c>
      <c r="B23" s="307" t="s">
        <v>240</v>
      </c>
      <c r="C23" s="308"/>
      <c r="D23" s="113">
        <v>0.45427901524032827</v>
      </c>
      <c r="E23" s="115">
        <v>31</v>
      </c>
      <c r="F23" s="114">
        <v>32</v>
      </c>
      <c r="G23" s="114">
        <v>29</v>
      </c>
      <c r="H23" s="114">
        <v>31</v>
      </c>
      <c r="I23" s="140">
        <v>30</v>
      </c>
      <c r="J23" s="115">
        <v>1</v>
      </c>
      <c r="K23" s="116">
        <v>3.3333333333333335</v>
      </c>
    </row>
    <row r="24" spans="1:11" ht="14.1" customHeight="1" x14ac:dyDescent="0.2">
      <c r="A24" s="306">
        <v>24</v>
      </c>
      <c r="B24" s="307" t="s">
        <v>241</v>
      </c>
      <c r="C24" s="308"/>
      <c r="D24" s="113">
        <v>1.5679953106682298</v>
      </c>
      <c r="E24" s="115">
        <v>107</v>
      </c>
      <c r="F24" s="114">
        <v>110</v>
      </c>
      <c r="G24" s="114">
        <v>114</v>
      </c>
      <c r="H24" s="114">
        <v>117</v>
      </c>
      <c r="I24" s="140">
        <v>121</v>
      </c>
      <c r="J24" s="115">
        <v>-14</v>
      </c>
      <c r="K24" s="116">
        <v>-11.570247933884298</v>
      </c>
    </row>
    <row r="25" spans="1:11" ht="14.1" customHeight="1" x14ac:dyDescent="0.2">
      <c r="A25" s="306">
        <v>25</v>
      </c>
      <c r="B25" s="307" t="s">
        <v>242</v>
      </c>
      <c r="C25" s="308"/>
      <c r="D25" s="113">
        <v>2.0955451348182885</v>
      </c>
      <c r="E25" s="115">
        <v>143</v>
      </c>
      <c r="F25" s="114">
        <v>146</v>
      </c>
      <c r="G25" s="114">
        <v>152</v>
      </c>
      <c r="H25" s="114">
        <v>163</v>
      </c>
      <c r="I25" s="140">
        <v>162</v>
      </c>
      <c r="J25" s="115">
        <v>-19</v>
      </c>
      <c r="K25" s="116">
        <v>-11.728395061728396</v>
      </c>
    </row>
    <row r="26" spans="1:11" ht="14.1" customHeight="1" x14ac:dyDescent="0.2">
      <c r="A26" s="306">
        <v>26</v>
      </c>
      <c r="B26" s="307" t="s">
        <v>243</v>
      </c>
      <c r="C26" s="308"/>
      <c r="D26" s="113">
        <v>0.92321219226260254</v>
      </c>
      <c r="E26" s="115">
        <v>63</v>
      </c>
      <c r="F26" s="114">
        <v>64</v>
      </c>
      <c r="G26" s="114">
        <v>69</v>
      </c>
      <c r="H26" s="114">
        <v>68</v>
      </c>
      <c r="I26" s="140">
        <v>63</v>
      </c>
      <c r="J26" s="115">
        <v>0</v>
      </c>
      <c r="K26" s="116">
        <v>0</v>
      </c>
    </row>
    <row r="27" spans="1:11" ht="14.1" customHeight="1" x14ac:dyDescent="0.2">
      <c r="A27" s="306">
        <v>27</v>
      </c>
      <c r="B27" s="307" t="s">
        <v>244</v>
      </c>
      <c r="C27" s="308"/>
      <c r="D27" s="113">
        <v>0.27842907385697541</v>
      </c>
      <c r="E27" s="115">
        <v>19</v>
      </c>
      <c r="F27" s="114">
        <v>24</v>
      </c>
      <c r="G27" s="114">
        <v>22</v>
      </c>
      <c r="H27" s="114">
        <v>22</v>
      </c>
      <c r="I27" s="140">
        <v>22</v>
      </c>
      <c r="J27" s="115">
        <v>-3</v>
      </c>
      <c r="K27" s="116">
        <v>-13.636363636363637</v>
      </c>
    </row>
    <row r="28" spans="1:11" ht="14.1" customHeight="1" x14ac:dyDescent="0.2">
      <c r="A28" s="306">
        <v>28</v>
      </c>
      <c r="B28" s="307" t="s">
        <v>245</v>
      </c>
      <c r="C28" s="308"/>
      <c r="D28" s="113">
        <v>0.3810082063305979</v>
      </c>
      <c r="E28" s="115">
        <v>26</v>
      </c>
      <c r="F28" s="114">
        <v>26</v>
      </c>
      <c r="G28" s="114">
        <v>25</v>
      </c>
      <c r="H28" s="114">
        <v>26</v>
      </c>
      <c r="I28" s="140">
        <v>25</v>
      </c>
      <c r="J28" s="115">
        <v>1</v>
      </c>
      <c r="K28" s="116">
        <v>4</v>
      </c>
    </row>
    <row r="29" spans="1:11" ht="14.1" customHeight="1" x14ac:dyDescent="0.2">
      <c r="A29" s="306">
        <v>29</v>
      </c>
      <c r="B29" s="307" t="s">
        <v>246</v>
      </c>
      <c r="C29" s="308"/>
      <c r="D29" s="113">
        <v>3.9712778429073858</v>
      </c>
      <c r="E29" s="115">
        <v>271</v>
      </c>
      <c r="F29" s="114">
        <v>297</v>
      </c>
      <c r="G29" s="114">
        <v>311</v>
      </c>
      <c r="H29" s="114">
        <v>327</v>
      </c>
      <c r="I29" s="140">
        <v>314</v>
      </c>
      <c r="J29" s="115">
        <v>-43</v>
      </c>
      <c r="K29" s="116">
        <v>-13.694267515923567</v>
      </c>
    </row>
    <row r="30" spans="1:11" ht="14.1" customHeight="1" x14ac:dyDescent="0.2">
      <c r="A30" s="306" t="s">
        <v>247</v>
      </c>
      <c r="B30" s="307" t="s">
        <v>248</v>
      </c>
      <c r="C30" s="308"/>
      <c r="D30" s="113" t="s">
        <v>513</v>
      </c>
      <c r="E30" s="115" t="s">
        <v>513</v>
      </c>
      <c r="F30" s="114">
        <v>64</v>
      </c>
      <c r="G30" s="114">
        <v>63</v>
      </c>
      <c r="H30" s="114">
        <v>68</v>
      </c>
      <c r="I30" s="140">
        <v>77</v>
      </c>
      <c r="J30" s="115" t="s">
        <v>513</v>
      </c>
      <c r="K30" s="116" t="s">
        <v>513</v>
      </c>
    </row>
    <row r="31" spans="1:11" ht="14.1" customHeight="1" x14ac:dyDescent="0.2">
      <c r="A31" s="306" t="s">
        <v>249</v>
      </c>
      <c r="B31" s="307" t="s">
        <v>250</v>
      </c>
      <c r="C31" s="308"/>
      <c r="D31" s="113">
        <v>3.033411488862837</v>
      </c>
      <c r="E31" s="115">
        <v>207</v>
      </c>
      <c r="F31" s="114">
        <v>230</v>
      </c>
      <c r="G31" s="114">
        <v>242</v>
      </c>
      <c r="H31" s="114">
        <v>255</v>
      </c>
      <c r="I31" s="140">
        <v>234</v>
      </c>
      <c r="J31" s="115">
        <v>-27</v>
      </c>
      <c r="K31" s="116">
        <v>-11.538461538461538</v>
      </c>
    </row>
    <row r="32" spans="1:11" ht="14.1" customHeight="1" x14ac:dyDescent="0.2">
      <c r="A32" s="306">
        <v>31</v>
      </c>
      <c r="B32" s="307" t="s">
        <v>251</v>
      </c>
      <c r="C32" s="308"/>
      <c r="D32" s="113">
        <v>0.13188745603751464</v>
      </c>
      <c r="E32" s="115">
        <v>9</v>
      </c>
      <c r="F32" s="114">
        <v>9</v>
      </c>
      <c r="G32" s="114">
        <v>7</v>
      </c>
      <c r="H32" s="114">
        <v>7</v>
      </c>
      <c r="I32" s="140">
        <v>7</v>
      </c>
      <c r="J32" s="115">
        <v>2</v>
      </c>
      <c r="K32" s="116">
        <v>28.571428571428573</v>
      </c>
    </row>
    <row r="33" spans="1:11" ht="14.1" customHeight="1" x14ac:dyDescent="0.2">
      <c r="A33" s="306">
        <v>32</v>
      </c>
      <c r="B33" s="307" t="s">
        <v>252</v>
      </c>
      <c r="C33" s="308"/>
      <c r="D33" s="113">
        <v>0.86459554513481829</v>
      </c>
      <c r="E33" s="115">
        <v>59</v>
      </c>
      <c r="F33" s="114">
        <v>63</v>
      </c>
      <c r="G33" s="114">
        <v>66</v>
      </c>
      <c r="H33" s="114">
        <v>66</v>
      </c>
      <c r="I33" s="140">
        <v>65</v>
      </c>
      <c r="J33" s="115">
        <v>-6</v>
      </c>
      <c r="K33" s="116">
        <v>-9.2307692307692299</v>
      </c>
    </row>
    <row r="34" spans="1:11" ht="14.1" customHeight="1" x14ac:dyDescent="0.2">
      <c r="A34" s="306">
        <v>33</v>
      </c>
      <c r="B34" s="307" t="s">
        <v>253</v>
      </c>
      <c r="C34" s="308"/>
      <c r="D34" s="113">
        <v>0.70339976553341144</v>
      </c>
      <c r="E34" s="115">
        <v>48</v>
      </c>
      <c r="F34" s="114">
        <v>49</v>
      </c>
      <c r="G34" s="114">
        <v>47</v>
      </c>
      <c r="H34" s="114">
        <v>43</v>
      </c>
      <c r="I34" s="140">
        <v>43</v>
      </c>
      <c r="J34" s="115">
        <v>5</v>
      </c>
      <c r="K34" s="116">
        <v>11.627906976744185</v>
      </c>
    </row>
    <row r="35" spans="1:11" ht="14.1" customHeight="1" x14ac:dyDescent="0.2">
      <c r="A35" s="306">
        <v>34</v>
      </c>
      <c r="B35" s="307" t="s">
        <v>254</v>
      </c>
      <c r="C35" s="308"/>
      <c r="D35" s="113">
        <v>4.7186400937866351</v>
      </c>
      <c r="E35" s="115">
        <v>322</v>
      </c>
      <c r="F35" s="114">
        <v>336</v>
      </c>
      <c r="G35" s="114">
        <v>335</v>
      </c>
      <c r="H35" s="114">
        <v>327</v>
      </c>
      <c r="I35" s="140">
        <v>324</v>
      </c>
      <c r="J35" s="115">
        <v>-2</v>
      </c>
      <c r="K35" s="116">
        <v>-0.61728395061728392</v>
      </c>
    </row>
    <row r="36" spans="1:11" ht="14.1" customHeight="1" x14ac:dyDescent="0.2">
      <c r="A36" s="306">
        <v>41</v>
      </c>
      <c r="B36" s="307" t="s">
        <v>255</v>
      </c>
      <c r="C36" s="308"/>
      <c r="D36" s="113">
        <v>0.19050410316529895</v>
      </c>
      <c r="E36" s="115">
        <v>13</v>
      </c>
      <c r="F36" s="114">
        <v>12</v>
      </c>
      <c r="G36" s="114">
        <v>11</v>
      </c>
      <c r="H36" s="114">
        <v>12</v>
      </c>
      <c r="I36" s="140">
        <v>12</v>
      </c>
      <c r="J36" s="115">
        <v>1</v>
      </c>
      <c r="K36" s="116">
        <v>8.3333333333333339</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0.36635404454865184</v>
      </c>
      <c r="E38" s="115">
        <v>25</v>
      </c>
      <c r="F38" s="114">
        <v>23</v>
      </c>
      <c r="G38" s="114">
        <v>21</v>
      </c>
      <c r="H38" s="114">
        <v>23</v>
      </c>
      <c r="I38" s="140">
        <v>24</v>
      </c>
      <c r="J38" s="115">
        <v>1</v>
      </c>
      <c r="K38" s="116">
        <v>4.166666666666667</v>
      </c>
    </row>
    <row r="39" spans="1:11" ht="14.1" customHeight="1" x14ac:dyDescent="0.2">
      <c r="A39" s="306">
        <v>51</v>
      </c>
      <c r="B39" s="307" t="s">
        <v>258</v>
      </c>
      <c r="C39" s="308"/>
      <c r="D39" s="113">
        <v>4.2790152403282535</v>
      </c>
      <c r="E39" s="115">
        <v>292</v>
      </c>
      <c r="F39" s="114">
        <v>308</v>
      </c>
      <c r="G39" s="114">
        <v>320</v>
      </c>
      <c r="H39" s="114">
        <v>322</v>
      </c>
      <c r="I39" s="140">
        <v>330</v>
      </c>
      <c r="J39" s="115">
        <v>-38</v>
      </c>
      <c r="K39" s="116">
        <v>-11.515151515151516</v>
      </c>
    </row>
    <row r="40" spans="1:11" ht="14.1" customHeight="1" x14ac:dyDescent="0.2">
      <c r="A40" s="306" t="s">
        <v>259</v>
      </c>
      <c r="B40" s="307" t="s">
        <v>260</v>
      </c>
      <c r="C40" s="308"/>
      <c r="D40" s="113">
        <v>4.191090269636577</v>
      </c>
      <c r="E40" s="115">
        <v>286</v>
      </c>
      <c r="F40" s="114">
        <v>300</v>
      </c>
      <c r="G40" s="114">
        <v>310</v>
      </c>
      <c r="H40" s="114">
        <v>315</v>
      </c>
      <c r="I40" s="140">
        <v>323</v>
      </c>
      <c r="J40" s="115">
        <v>-37</v>
      </c>
      <c r="K40" s="116">
        <v>-11.455108359133128</v>
      </c>
    </row>
    <row r="41" spans="1:11" ht="14.1" customHeight="1" x14ac:dyDescent="0.2">
      <c r="A41" s="306"/>
      <c r="B41" s="307" t="s">
        <v>261</v>
      </c>
      <c r="C41" s="308"/>
      <c r="D41" s="113">
        <v>2.9454865181711605</v>
      </c>
      <c r="E41" s="115">
        <v>201</v>
      </c>
      <c r="F41" s="114">
        <v>217</v>
      </c>
      <c r="G41" s="114">
        <v>221</v>
      </c>
      <c r="H41" s="114">
        <v>227</v>
      </c>
      <c r="I41" s="140">
        <v>237</v>
      </c>
      <c r="J41" s="115">
        <v>-36</v>
      </c>
      <c r="K41" s="116">
        <v>-15.189873417721518</v>
      </c>
    </row>
    <row r="42" spans="1:11" ht="14.1" customHeight="1" x14ac:dyDescent="0.2">
      <c r="A42" s="306">
        <v>52</v>
      </c>
      <c r="B42" s="307" t="s">
        <v>262</v>
      </c>
      <c r="C42" s="308"/>
      <c r="D42" s="113">
        <v>6.4917936694021101</v>
      </c>
      <c r="E42" s="115">
        <v>443</v>
      </c>
      <c r="F42" s="114">
        <v>481</v>
      </c>
      <c r="G42" s="114">
        <v>488</v>
      </c>
      <c r="H42" s="114">
        <v>472</v>
      </c>
      <c r="I42" s="140">
        <v>419</v>
      </c>
      <c r="J42" s="115">
        <v>24</v>
      </c>
      <c r="K42" s="116">
        <v>5.7279236276849641</v>
      </c>
    </row>
    <row r="43" spans="1:11" ht="14.1" customHeight="1" x14ac:dyDescent="0.2">
      <c r="A43" s="306" t="s">
        <v>263</v>
      </c>
      <c r="B43" s="307" t="s">
        <v>264</v>
      </c>
      <c r="C43" s="308"/>
      <c r="D43" s="113">
        <v>5.7590855803048067</v>
      </c>
      <c r="E43" s="115">
        <v>393</v>
      </c>
      <c r="F43" s="114">
        <v>427</v>
      </c>
      <c r="G43" s="114">
        <v>437</v>
      </c>
      <c r="H43" s="114">
        <v>426</v>
      </c>
      <c r="I43" s="140">
        <v>373</v>
      </c>
      <c r="J43" s="115">
        <v>20</v>
      </c>
      <c r="K43" s="116">
        <v>5.3619302949061662</v>
      </c>
    </row>
    <row r="44" spans="1:11" ht="14.1" customHeight="1" x14ac:dyDescent="0.2">
      <c r="A44" s="306">
        <v>53</v>
      </c>
      <c r="B44" s="307" t="s">
        <v>265</v>
      </c>
      <c r="C44" s="308"/>
      <c r="D44" s="113">
        <v>1.1283704572098476</v>
      </c>
      <c r="E44" s="115">
        <v>77</v>
      </c>
      <c r="F44" s="114">
        <v>74</v>
      </c>
      <c r="G44" s="114">
        <v>63</v>
      </c>
      <c r="H44" s="114">
        <v>57</v>
      </c>
      <c r="I44" s="140">
        <v>58</v>
      </c>
      <c r="J44" s="115">
        <v>19</v>
      </c>
      <c r="K44" s="116">
        <v>32.758620689655174</v>
      </c>
    </row>
    <row r="45" spans="1:11" ht="14.1" customHeight="1" x14ac:dyDescent="0.2">
      <c r="A45" s="306" t="s">
        <v>266</v>
      </c>
      <c r="B45" s="307" t="s">
        <v>267</v>
      </c>
      <c r="C45" s="308"/>
      <c r="D45" s="113">
        <v>1.0404454865181711</v>
      </c>
      <c r="E45" s="115">
        <v>71</v>
      </c>
      <c r="F45" s="114">
        <v>67</v>
      </c>
      <c r="G45" s="114">
        <v>56</v>
      </c>
      <c r="H45" s="114">
        <v>50</v>
      </c>
      <c r="I45" s="140">
        <v>51</v>
      </c>
      <c r="J45" s="115">
        <v>20</v>
      </c>
      <c r="K45" s="116">
        <v>39.215686274509807</v>
      </c>
    </row>
    <row r="46" spans="1:11" ht="14.1" customHeight="1" x14ac:dyDescent="0.2">
      <c r="A46" s="306">
        <v>54</v>
      </c>
      <c r="B46" s="307" t="s">
        <v>268</v>
      </c>
      <c r="C46" s="308"/>
      <c r="D46" s="113">
        <v>15.44548651817116</v>
      </c>
      <c r="E46" s="115">
        <v>1054</v>
      </c>
      <c r="F46" s="114">
        <v>1083</v>
      </c>
      <c r="G46" s="114">
        <v>1099</v>
      </c>
      <c r="H46" s="114">
        <v>1093</v>
      </c>
      <c r="I46" s="140">
        <v>1107</v>
      </c>
      <c r="J46" s="115">
        <v>-53</v>
      </c>
      <c r="K46" s="116">
        <v>-4.7877145438121049</v>
      </c>
    </row>
    <row r="47" spans="1:11" ht="14.1" customHeight="1" x14ac:dyDescent="0.2">
      <c r="A47" s="306">
        <v>61</v>
      </c>
      <c r="B47" s="307" t="s">
        <v>269</v>
      </c>
      <c r="C47" s="308"/>
      <c r="D47" s="113">
        <v>0.36635404454865184</v>
      </c>
      <c r="E47" s="115">
        <v>25</v>
      </c>
      <c r="F47" s="114">
        <v>26</v>
      </c>
      <c r="G47" s="114">
        <v>28</v>
      </c>
      <c r="H47" s="114">
        <v>27</v>
      </c>
      <c r="I47" s="140">
        <v>29</v>
      </c>
      <c r="J47" s="115">
        <v>-4</v>
      </c>
      <c r="K47" s="116">
        <v>-13.793103448275861</v>
      </c>
    </row>
    <row r="48" spans="1:11" ht="14.1" customHeight="1" x14ac:dyDescent="0.2">
      <c r="A48" s="306">
        <v>62</v>
      </c>
      <c r="B48" s="307" t="s">
        <v>270</v>
      </c>
      <c r="C48" s="308"/>
      <c r="D48" s="113">
        <v>9.1295427901524029</v>
      </c>
      <c r="E48" s="115">
        <v>623</v>
      </c>
      <c r="F48" s="114">
        <v>647</v>
      </c>
      <c r="G48" s="114">
        <v>632</v>
      </c>
      <c r="H48" s="114">
        <v>639</v>
      </c>
      <c r="I48" s="140">
        <v>623</v>
      </c>
      <c r="J48" s="115">
        <v>0</v>
      </c>
      <c r="K48" s="116">
        <v>0</v>
      </c>
    </row>
    <row r="49" spans="1:11" ht="14.1" customHeight="1" x14ac:dyDescent="0.2">
      <c r="A49" s="306">
        <v>63</v>
      </c>
      <c r="B49" s="307" t="s">
        <v>271</v>
      </c>
      <c r="C49" s="308"/>
      <c r="D49" s="113">
        <v>10.419109026963657</v>
      </c>
      <c r="E49" s="115">
        <v>711</v>
      </c>
      <c r="F49" s="114">
        <v>794</v>
      </c>
      <c r="G49" s="114">
        <v>780</v>
      </c>
      <c r="H49" s="114">
        <v>818</v>
      </c>
      <c r="I49" s="140">
        <v>747</v>
      </c>
      <c r="J49" s="115">
        <v>-36</v>
      </c>
      <c r="K49" s="116">
        <v>-4.8192771084337354</v>
      </c>
    </row>
    <row r="50" spans="1:11" ht="14.1" customHeight="1" x14ac:dyDescent="0.2">
      <c r="A50" s="306" t="s">
        <v>272</v>
      </c>
      <c r="B50" s="307" t="s">
        <v>273</v>
      </c>
      <c r="C50" s="308"/>
      <c r="D50" s="113">
        <v>0.39566236811254396</v>
      </c>
      <c r="E50" s="115">
        <v>27</v>
      </c>
      <c r="F50" s="114">
        <v>29</v>
      </c>
      <c r="G50" s="114">
        <v>27</v>
      </c>
      <c r="H50" s="114">
        <v>28</v>
      </c>
      <c r="I50" s="140">
        <v>27</v>
      </c>
      <c r="J50" s="115">
        <v>0</v>
      </c>
      <c r="K50" s="116">
        <v>0</v>
      </c>
    </row>
    <row r="51" spans="1:11" ht="14.1" customHeight="1" x14ac:dyDescent="0.2">
      <c r="A51" s="306" t="s">
        <v>274</v>
      </c>
      <c r="B51" s="307" t="s">
        <v>275</v>
      </c>
      <c r="C51" s="308"/>
      <c r="D51" s="113">
        <v>9.7303634232121929</v>
      </c>
      <c r="E51" s="115">
        <v>664</v>
      </c>
      <c r="F51" s="114">
        <v>742</v>
      </c>
      <c r="G51" s="114">
        <v>728</v>
      </c>
      <c r="H51" s="114">
        <v>761</v>
      </c>
      <c r="I51" s="140">
        <v>691</v>
      </c>
      <c r="J51" s="115">
        <v>-27</v>
      </c>
      <c r="K51" s="116">
        <v>-3.907380607814761</v>
      </c>
    </row>
    <row r="52" spans="1:11" ht="14.1" customHeight="1" x14ac:dyDescent="0.2">
      <c r="A52" s="306">
        <v>71</v>
      </c>
      <c r="B52" s="307" t="s">
        <v>276</v>
      </c>
      <c r="C52" s="308"/>
      <c r="D52" s="113">
        <v>13.086166471277842</v>
      </c>
      <c r="E52" s="115">
        <v>893</v>
      </c>
      <c r="F52" s="114">
        <v>887</v>
      </c>
      <c r="G52" s="114">
        <v>875</v>
      </c>
      <c r="H52" s="114">
        <v>866</v>
      </c>
      <c r="I52" s="140">
        <v>861</v>
      </c>
      <c r="J52" s="115">
        <v>32</v>
      </c>
      <c r="K52" s="116">
        <v>3.7166085946573753</v>
      </c>
    </row>
    <row r="53" spans="1:11" ht="14.1" customHeight="1" x14ac:dyDescent="0.2">
      <c r="A53" s="306" t="s">
        <v>277</v>
      </c>
      <c r="B53" s="307" t="s">
        <v>278</v>
      </c>
      <c r="C53" s="308"/>
      <c r="D53" s="113">
        <v>1.2602579132473624</v>
      </c>
      <c r="E53" s="115">
        <v>86</v>
      </c>
      <c r="F53" s="114">
        <v>82</v>
      </c>
      <c r="G53" s="114">
        <v>76</v>
      </c>
      <c r="H53" s="114">
        <v>75</v>
      </c>
      <c r="I53" s="140">
        <v>71</v>
      </c>
      <c r="J53" s="115">
        <v>15</v>
      </c>
      <c r="K53" s="116">
        <v>21.12676056338028</v>
      </c>
    </row>
    <row r="54" spans="1:11" ht="14.1" customHeight="1" x14ac:dyDescent="0.2">
      <c r="A54" s="306" t="s">
        <v>279</v>
      </c>
      <c r="B54" s="307" t="s">
        <v>280</v>
      </c>
      <c r="C54" s="308"/>
      <c r="D54" s="113">
        <v>10.873388042203986</v>
      </c>
      <c r="E54" s="115">
        <v>742</v>
      </c>
      <c r="F54" s="114">
        <v>745</v>
      </c>
      <c r="G54" s="114">
        <v>737</v>
      </c>
      <c r="H54" s="114">
        <v>729</v>
      </c>
      <c r="I54" s="140">
        <v>730</v>
      </c>
      <c r="J54" s="115">
        <v>12</v>
      </c>
      <c r="K54" s="116">
        <v>1.6438356164383561</v>
      </c>
    </row>
    <row r="55" spans="1:11" ht="14.1" customHeight="1" x14ac:dyDescent="0.2">
      <c r="A55" s="306">
        <v>72</v>
      </c>
      <c r="B55" s="307" t="s">
        <v>281</v>
      </c>
      <c r="C55" s="308"/>
      <c r="D55" s="113">
        <v>1.2602579132473624</v>
      </c>
      <c r="E55" s="115">
        <v>86</v>
      </c>
      <c r="F55" s="114">
        <v>85</v>
      </c>
      <c r="G55" s="114">
        <v>81</v>
      </c>
      <c r="H55" s="114">
        <v>77</v>
      </c>
      <c r="I55" s="140">
        <v>80</v>
      </c>
      <c r="J55" s="115">
        <v>6</v>
      </c>
      <c r="K55" s="116">
        <v>7.5</v>
      </c>
    </row>
    <row r="56" spans="1:11" ht="14.1" customHeight="1" x14ac:dyDescent="0.2">
      <c r="A56" s="306" t="s">
        <v>282</v>
      </c>
      <c r="B56" s="307" t="s">
        <v>283</v>
      </c>
      <c r="C56" s="308"/>
      <c r="D56" s="113">
        <v>0.19050410316529895</v>
      </c>
      <c r="E56" s="115">
        <v>13</v>
      </c>
      <c r="F56" s="114">
        <v>12</v>
      </c>
      <c r="G56" s="114">
        <v>13</v>
      </c>
      <c r="H56" s="114">
        <v>14</v>
      </c>
      <c r="I56" s="140">
        <v>16</v>
      </c>
      <c r="J56" s="115">
        <v>-3</v>
      </c>
      <c r="K56" s="116">
        <v>-18.75</v>
      </c>
    </row>
    <row r="57" spans="1:11" ht="14.1" customHeight="1" x14ac:dyDescent="0.2">
      <c r="A57" s="306" t="s">
        <v>284</v>
      </c>
      <c r="B57" s="307" t="s">
        <v>285</v>
      </c>
      <c r="C57" s="308"/>
      <c r="D57" s="113">
        <v>0.64478311840562719</v>
      </c>
      <c r="E57" s="115">
        <v>44</v>
      </c>
      <c r="F57" s="114">
        <v>44</v>
      </c>
      <c r="G57" s="114">
        <v>40</v>
      </c>
      <c r="H57" s="114">
        <v>37</v>
      </c>
      <c r="I57" s="140">
        <v>38</v>
      </c>
      <c r="J57" s="115">
        <v>6</v>
      </c>
      <c r="K57" s="116">
        <v>15.789473684210526</v>
      </c>
    </row>
    <row r="58" spans="1:11" ht="14.1" customHeight="1" x14ac:dyDescent="0.2">
      <c r="A58" s="306">
        <v>73</v>
      </c>
      <c r="B58" s="307" t="s">
        <v>286</v>
      </c>
      <c r="C58" s="308"/>
      <c r="D58" s="113">
        <v>1.3628370457209849</v>
      </c>
      <c r="E58" s="115">
        <v>93</v>
      </c>
      <c r="F58" s="114">
        <v>91</v>
      </c>
      <c r="G58" s="114">
        <v>87</v>
      </c>
      <c r="H58" s="114">
        <v>83</v>
      </c>
      <c r="I58" s="140">
        <v>82</v>
      </c>
      <c r="J58" s="115">
        <v>11</v>
      </c>
      <c r="K58" s="116">
        <v>13.414634146341463</v>
      </c>
    </row>
    <row r="59" spans="1:11" ht="14.1" customHeight="1" x14ac:dyDescent="0.2">
      <c r="A59" s="306" t="s">
        <v>287</v>
      </c>
      <c r="B59" s="307" t="s">
        <v>288</v>
      </c>
      <c r="C59" s="308"/>
      <c r="D59" s="113">
        <v>1.1137162954279016</v>
      </c>
      <c r="E59" s="115">
        <v>76</v>
      </c>
      <c r="F59" s="114">
        <v>73</v>
      </c>
      <c r="G59" s="114">
        <v>70</v>
      </c>
      <c r="H59" s="114">
        <v>67</v>
      </c>
      <c r="I59" s="140">
        <v>63</v>
      </c>
      <c r="J59" s="115">
        <v>13</v>
      </c>
      <c r="K59" s="116">
        <v>20.634920634920636</v>
      </c>
    </row>
    <row r="60" spans="1:11" ht="14.1" customHeight="1" x14ac:dyDescent="0.2">
      <c r="A60" s="306">
        <v>81</v>
      </c>
      <c r="B60" s="307" t="s">
        <v>289</v>
      </c>
      <c r="C60" s="308"/>
      <c r="D60" s="113">
        <v>3.9126611957796014</v>
      </c>
      <c r="E60" s="115">
        <v>267</v>
      </c>
      <c r="F60" s="114">
        <v>279</v>
      </c>
      <c r="G60" s="114">
        <v>269</v>
      </c>
      <c r="H60" s="114">
        <v>270</v>
      </c>
      <c r="I60" s="140">
        <v>266</v>
      </c>
      <c r="J60" s="115">
        <v>1</v>
      </c>
      <c r="K60" s="116">
        <v>0.37593984962406013</v>
      </c>
    </row>
    <row r="61" spans="1:11" ht="14.1" customHeight="1" x14ac:dyDescent="0.2">
      <c r="A61" s="306" t="s">
        <v>290</v>
      </c>
      <c r="B61" s="307" t="s">
        <v>291</v>
      </c>
      <c r="C61" s="308"/>
      <c r="D61" s="113">
        <v>1.3481828839390386</v>
      </c>
      <c r="E61" s="115">
        <v>92</v>
      </c>
      <c r="F61" s="114">
        <v>95</v>
      </c>
      <c r="G61" s="114">
        <v>95</v>
      </c>
      <c r="H61" s="114">
        <v>99</v>
      </c>
      <c r="I61" s="140">
        <v>96</v>
      </c>
      <c r="J61" s="115">
        <v>-4</v>
      </c>
      <c r="K61" s="116">
        <v>-4.166666666666667</v>
      </c>
    </row>
    <row r="62" spans="1:11" ht="14.1" customHeight="1" x14ac:dyDescent="0.2">
      <c r="A62" s="306" t="s">
        <v>292</v>
      </c>
      <c r="B62" s="307" t="s">
        <v>293</v>
      </c>
      <c r="C62" s="308"/>
      <c r="D62" s="113">
        <v>1.3481828839390386</v>
      </c>
      <c r="E62" s="115">
        <v>92</v>
      </c>
      <c r="F62" s="114">
        <v>99</v>
      </c>
      <c r="G62" s="114">
        <v>95</v>
      </c>
      <c r="H62" s="114">
        <v>90</v>
      </c>
      <c r="I62" s="140">
        <v>88</v>
      </c>
      <c r="J62" s="115">
        <v>4</v>
      </c>
      <c r="K62" s="116">
        <v>4.5454545454545459</v>
      </c>
    </row>
    <row r="63" spans="1:11" ht="14.1" customHeight="1" x14ac:dyDescent="0.2">
      <c r="A63" s="306"/>
      <c r="B63" s="307" t="s">
        <v>294</v>
      </c>
      <c r="C63" s="308"/>
      <c r="D63" s="113">
        <v>1.2749120750293084</v>
      </c>
      <c r="E63" s="115">
        <v>87</v>
      </c>
      <c r="F63" s="114">
        <v>92</v>
      </c>
      <c r="G63" s="114">
        <v>88</v>
      </c>
      <c r="H63" s="114">
        <v>82</v>
      </c>
      <c r="I63" s="140">
        <v>80</v>
      </c>
      <c r="J63" s="115">
        <v>7</v>
      </c>
      <c r="K63" s="116">
        <v>8.75</v>
      </c>
    </row>
    <row r="64" spans="1:11" ht="14.1" customHeight="1" x14ac:dyDescent="0.2">
      <c r="A64" s="306" t="s">
        <v>295</v>
      </c>
      <c r="B64" s="307" t="s">
        <v>296</v>
      </c>
      <c r="C64" s="308"/>
      <c r="D64" s="113">
        <v>5.8616647127784291E-2</v>
      </c>
      <c r="E64" s="115">
        <v>4</v>
      </c>
      <c r="F64" s="114">
        <v>4</v>
      </c>
      <c r="G64" s="114">
        <v>3</v>
      </c>
      <c r="H64" s="114">
        <v>3</v>
      </c>
      <c r="I64" s="140">
        <v>4</v>
      </c>
      <c r="J64" s="115">
        <v>0</v>
      </c>
      <c r="K64" s="116">
        <v>0</v>
      </c>
    </row>
    <row r="65" spans="1:11" ht="14.1" customHeight="1" x14ac:dyDescent="0.2">
      <c r="A65" s="306" t="s">
        <v>297</v>
      </c>
      <c r="B65" s="307" t="s">
        <v>298</v>
      </c>
      <c r="C65" s="308"/>
      <c r="D65" s="113">
        <v>0.92321219226260254</v>
      </c>
      <c r="E65" s="115">
        <v>63</v>
      </c>
      <c r="F65" s="114">
        <v>64</v>
      </c>
      <c r="G65" s="114">
        <v>58</v>
      </c>
      <c r="H65" s="114">
        <v>58</v>
      </c>
      <c r="I65" s="140">
        <v>59</v>
      </c>
      <c r="J65" s="115">
        <v>4</v>
      </c>
      <c r="K65" s="116">
        <v>6.7796610169491522</v>
      </c>
    </row>
    <row r="66" spans="1:11" ht="14.1" customHeight="1" x14ac:dyDescent="0.2">
      <c r="A66" s="306">
        <v>82</v>
      </c>
      <c r="B66" s="307" t="s">
        <v>299</v>
      </c>
      <c r="C66" s="308"/>
      <c r="D66" s="113">
        <v>1.4654161781946073</v>
      </c>
      <c r="E66" s="115">
        <v>100</v>
      </c>
      <c r="F66" s="114">
        <v>103</v>
      </c>
      <c r="G66" s="114">
        <v>98</v>
      </c>
      <c r="H66" s="114">
        <v>109</v>
      </c>
      <c r="I66" s="140">
        <v>117</v>
      </c>
      <c r="J66" s="115">
        <v>-17</v>
      </c>
      <c r="K66" s="116">
        <v>-14.52991452991453</v>
      </c>
    </row>
    <row r="67" spans="1:11" ht="14.1" customHeight="1" x14ac:dyDescent="0.2">
      <c r="A67" s="306" t="s">
        <v>300</v>
      </c>
      <c r="B67" s="307" t="s">
        <v>301</v>
      </c>
      <c r="C67" s="308"/>
      <c r="D67" s="113">
        <v>0.52754982415005858</v>
      </c>
      <c r="E67" s="115">
        <v>36</v>
      </c>
      <c r="F67" s="114">
        <v>32</v>
      </c>
      <c r="G67" s="114">
        <v>28</v>
      </c>
      <c r="H67" s="114">
        <v>34</v>
      </c>
      <c r="I67" s="140">
        <v>35</v>
      </c>
      <c r="J67" s="115">
        <v>1</v>
      </c>
      <c r="K67" s="116">
        <v>2.8571428571428572</v>
      </c>
    </row>
    <row r="68" spans="1:11" ht="14.1" customHeight="1" x14ac:dyDescent="0.2">
      <c r="A68" s="306" t="s">
        <v>302</v>
      </c>
      <c r="B68" s="307" t="s">
        <v>303</v>
      </c>
      <c r="C68" s="308"/>
      <c r="D68" s="113">
        <v>0.64478311840562719</v>
      </c>
      <c r="E68" s="115">
        <v>44</v>
      </c>
      <c r="F68" s="114">
        <v>48</v>
      </c>
      <c r="G68" s="114">
        <v>47</v>
      </c>
      <c r="H68" s="114">
        <v>52</v>
      </c>
      <c r="I68" s="140">
        <v>56</v>
      </c>
      <c r="J68" s="115">
        <v>-12</v>
      </c>
      <c r="K68" s="116">
        <v>-21.428571428571427</v>
      </c>
    </row>
    <row r="69" spans="1:11" ht="14.1" customHeight="1" x14ac:dyDescent="0.2">
      <c r="A69" s="306">
        <v>83</v>
      </c>
      <c r="B69" s="307" t="s">
        <v>304</v>
      </c>
      <c r="C69" s="308"/>
      <c r="D69" s="113">
        <v>2.623094958968347</v>
      </c>
      <c r="E69" s="115">
        <v>179</v>
      </c>
      <c r="F69" s="114">
        <v>181</v>
      </c>
      <c r="G69" s="114">
        <v>178</v>
      </c>
      <c r="H69" s="114">
        <v>189</v>
      </c>
      <c r="I69" s="140">
        <v>186</v>
      </c>
      <c r="J69" s="115">
        <v>-7</v>
      </c>
      <c r="K69" s="116">
        <v>-3.763440860215054</v>
      </c>
    </row>
    <row r="70" spans="1:11" ht="14.1" customHeight="1" x14ac:dyDescent="0.2">
      <c r="A70" s="306" t="s">
        <v>305</v>
      </c>
      <c r="B70" s="307" t="s">
        <v>306</v>
      </c>
      <c r="C70" s="308"/>
      <c r="D70" s="113">
        <v>0.79132473622508792</v>
      </c>
      <c r="E70" s="115">
        <v>54</v>
      </c>
      <c r="F70" s="114">
        <v>56</v>
      </c>
      <c r="G70" s="114">
        <v>57</v>
      </c>
      <c r="H70" s="114">
        <v>62</v>
      </c>
      <c r="I70" s="140">
        <v>63</v>
      </c>
      <c r="J70" s="115">
        <v>-9</v>
      </c>
      <c r="K70" s="116">
        <v>-14.285714285714286</v>
      </c>
    </row>
    <row r="71" spans="1:11" ht="14.1" customHeight="1" x14ac:dyDescent="0.2">
      <c r="A71" s="306"/>
      <c r="B71" s="307" t="s">
        <v>307</v>
      </c>
      <c r="C71" s="308"/>
      <c r="D71" s="113">
        <v>0.55685814771395081</v>
      </c>
      <c r="E71" s="115">
        <v>38</v>
      </c>
      <c r="F71" s="114">
        <v>41</v>
      </c>
      <c r="G71" s="114">
        <v>39</v>
      </c>
      <c r="H71" s="114">
        <v>42</v>
      </c>
      <c r="I71" s="140">
        <v>45</v>
      </c>
      <c r="J71" s="115">
        <v>-7</v>
      </c>
      <c r="K71" s="116">
        <v>-15.555555555555555</v>
      </c>
    </row>
    <row r="72" spans="1:11" ht="14.1" customHeight="1" x14ac:dyDescent="0.2">
      <c r="A72" s="306">
        <v>84</v>
      </c>
      <c r="B72" s="307" t="s">
        <v>308</v>
      </c>
      <c r="C72" s="308"/>
      <c r="D72" s="113">
        <v>1.3335287221570926</v>
      </c>
      <c r="E72" s="115">
        <v>91</v>
      </c>
      <c r="F72" s="114">
        <v>92</v>
      </c>
      <c r="G72" s="114">
        <v>86</v>
      </c>
      <c r="H72" s="114">
        <v>83</v>
      </c>
      <c r="I72" s="140">
        <v>86</v>
      </c>
      <c r="J72" s="115">
        <v>5</v>
      </c>
      <c r="K72" s="116">
        <v>5.8139534883720927</v>
      </c>
    </row>
    <row r="73" spans="1:11" ht="14.1" customHeight="1" x14ac:dyDescent="0.2">
      <c r="A73" s="306" t="s">
        <v>309</v>
      </c>
      <c r="B73" s="307" t="s">
        <v>310</v>
      </c>
      <c r="C73" s="308"/>
      <c r="D73" s="113">
        <v>0.11723329425556858</v>
      </c>
      <c r="E73" s="115">
        <v>8</v>
      </c>
      <c r="F73" s="114">
        <v>8</v>
      </c>
      <c r="G73" s="114">
        <v>8</v>
      </c>
      <c r="H73" s="114">
        <v>8</v>
      </c>
      <c r="I73" s="140">
        <v>9</v>
      </c>
      <c r="J73" s="115">
        <v>-1</v>
      </c>
      <c r="K73" s="116">
        <v>-11.111111111111111</v>
      </c>
    </row>
    <row r="74" spans="1:11" ht="14.1" customHeight="1" x14ac:dyDescent="0.2">
      <c r="A74" s="306" t="s">
        <v>311</v>
      </c>
      <c r="B74" s="307" t="s">
        <v>312</v>
      </c>
      <c r="C74" s="308"/>
      <c r="D74" s="113">
        <v>5.8616647127784291E-2</v>
      </c>
      <c r="E74" s="115">
        <v>4</v>
      </c>
      <c r="F74" s="114">
        <v>4</v>
      </c>
      <c r="G74" s="114" t="s">
        <v>513</v>
      </c>
      <c r="H74" s="114">
        <v>4</v>
      </c>
      <c r="I74" s="140">
        <v>4</v>
      </c>
      <c r="J74" s="115">
        <v>0</v>
      </c>
      <c r="K74" s="116">
        <v>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5.8616647127784291E-2</v>
      </c>
      <c r="E76" s="115">
        <v>4</v>
      </c>
      <c r="F76" s="114" t="s">
        <v>513</v>
      </c>
      <c r="G76" s="114" t="s">
        <v>513</v>
      </c>
      <c r="H76" s="114" t="s">
        <v>513</v>
      </c>
      <c r="I76" s="140" t="s">
        <v>513</v>
      </c>
      <c r="J76" s="115" t="s">
        <v>513</v>
      </c>
      <c r="K76" s="116" t="s">
        <v>513</v>
      </c>
    </row>
    <row r="77" spans="1:11" ht="14.1" customHeight="1" x14ac:dyDescent="0.2">
      <c r="A77" s="306">
        <v>92</v>
      </c>
      <c r="B77" s="307" t="s">
        <v>316</v>
      </c>
      <c r="C77" s="308"/>
      <c r="D77" s="113">
        <v>0.2198124267291911</v>
      </c>
      <c r="E77" s="115">
        <v>15</v>
      </c>
      <c r="F77" s="114">
        <v>15</v>
      </c>
      <c r="G77" s="114">
        <v>15</v>
      </c>
      <c r="H77" s="114">
        <v>15</v>
      </c>
      <c r="I77" s="140">
        <v>17</v>
      </c>
      <c r="J77" s="115">
        <v>-2</v>
      </c>
      <c r="K77" s="116">
        <v>-11.764705882352942</v>
      </c>
    </row>
    <row r="78" spans="1:11" ht="14.1" customHeight="1" x14ac:dyDescent="0.2">
      <c r="A78" s="306">
        <v>93</v>
      </c>
      <c r="B78" s="307" t="s">
        <v>317</v>
      </c>
      <c r="C78" s="308"/>
      <c r="D78" s="113">
        <v>0.11723329425556858</v>
      </c>
      <c r="E78" s="115">
        <v>8</v>
      </c>
      <c r="F78" s="114">
        <v>8</v>
      </c>
      <c r="G78" s="114">
        <v>9</v>
      </c>
      <c r="H78" s="114">
        <v>8</v>
      </c>
      <c r="I78" s="140">
        <v>11</v>
      </c>
      <c r="J78" s="115">
        <v>-3</v>
      </c>
      <c r="K78" s="116">
        <v>-27.272727272727273</v>
      </c>
    </row>
    <row r="79" spans="1:11" ht="14.1" customHeight="1" x14ac:dyDescent="0.2">
      <c r="A79" s="306">
        <v>94</v>
      </c>
      <c r="B79" s="307" t="s">
        <v>318</v>
      </c>
      <c r="C79" s="308"/>
      <c r="D79" s="113">
        <v>0.96717467760844078</v>
      </c>
      <c r="E79" s="115">
        <v>66</v>
      </c>
      <c r="F79" s="114">
        <v>66</v>
      </c>
      <c r="G79" s="114">
        <v>68</v>
      </c>
      <c r="H79" s="114">
        <v>52</v>
      </c>
      <c r="I79" s="140">
        <v>59</v>
      </c>
      <c r="J79" s="115">
        <v>7</v>
      </c>
      <c r="K79" s="116">
        <v>11.864406779661017</v>
      </c>
    </row>
    <row r="80" spans="1:11" ht="14.1" customHeight="1" x14ac:dyDescent="0.2">
      <c r="A80" s="306" t="s">
        <v>319</v>
      </c>
      <c r="B80" s="307" t="s">
        <v>320</v>
      </c>
      <c r="C80" s="308"/>
      <c r="D80" s="113" t="s">
        <v>513</v>
      </c>
      <c r="E80" s="115" t="s">
        <v>513</v>
      </c>
      <c r="F80" s="114" t="s">
        <v>513</v>
      </c>
      <c r="G80" s="114" t="s">
        <v>513</v>
      </c>
      <c r="H80" s="114">
        <v>0</v>
      </c>
      <c r="I80" s="140" t="s">
        <v>513</v>
      </c>
      <c r="J80" s="115" t="s">
        <v>513</v>
      </c>
      <c r="K80" s="116" t="s">
        <v>513</v>
      </c>
    </row>
    <row r="81" spans="1:11" ht="14.1" customHeight="1" x14ac:dyDescent="0.2">
      <c r="A81" s="310" t="s">
        <v>321</v>
      </c>
      <c r="B81" s="311" t="s">
        <v>333</v>
      </c>
      <c r="C81" s="312"/>
      <c r="D81" s="125">
        <v>3.9419695193434934</v>
      </c>
      <c r="E81" s="143">
        <v>269</v>
      </c>
      <c r="F81" s="144">
        <v>290</v>
      </c>
      <c r="G81" s="144">
        <v>297</v>
      </c>
      <c r="H81" s="144">
        <v>313</v>
      </c>
      <c r="I81" s="145">
        <v>296</v>
      </c>
      <c r="J81" s="143">
        <v>-27</v>
      </c>
      <c r="K81" s="146">
        <v>-9.121621621621621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2231</v>
      </c>
      <c r="G12" s="536">
        <v>1259</v>
      </c>
      <c r="H12" s="536">
        <v>2614</v>
      </c>
      <c r="I12" s="536">
        <v>1601</v>
      </c>
      <c r="J12" s="537">
        <v>2486</v>
      </c>
      <c r="K12" s="538">
        <v>-255</v>
      </c>
      <c r="L12" s="349">
        <v>-10.257441673370877</v>
      </c>
    </row>
    <row r="13" spans="1:17" s="110" customFormat="1" ht="15" customHeight="1" x14ac:dyDescent="0.2">
      <c r="A13" s="350" t="s">
        <v>344</v>
      </c>
      <c r="B13" s="351" t="s">
        <v>345</v>
      </c>
      <c r="C13" s="347"/>
      <c r="D13" s="347"/>
      <c r="E13" s="348"/>
      <c r="F13" s="536">
        <v>1338</v>
      </c>
      <c r="G13" s="536">
        <v>587</v>
      </c>
      <c r="H13" s="536">
        <v>1346</v>
      </c>
      <c r="I13" s="536">
        <v>843</v>
      </c>
      <c r="J13" s="537">
        <v>1224</v>
      </c>
      <c r="K13" s="538">
        <v>114</v>
      </c>
      <c r="L13" s="349">
        <v>9.3137254901960791</v>
      </c>
    </row>
    <row r="14" spans="1:17" s="110" customFormat="1" ht="22.5" customHeight="1" x14ac:dyDescent="0.2">
      <c r="A14" s="350"/>
      <c r="B14" s="351" t="s">
        <v>346</v>
      </c>
      <c r="C14" s="347"/>
      <c r="D14" s="347"/>
      <c r="E14" s="348"/>
      <c r="F14" s="536">
        <v>893</v>
      </c>
      <c r="G14" s="536">
        <v>672</v>
      </c>
      <c r="H14" s="536">
        <v>1268</v>
      </c>
      <c r="I14" s="536">
        <v>758</v>
      </c>
      <c r="J14" s="537">
        <v>1262</v>
      </c>
      <c r="K14" s="538">
        <v>-369</v>
      </c>
      <c r="L14" s="349">
        <v>-29.239302694136292</v>
      </c>
    </row>
    <row r="15" spans="1:17" s="110" customFormat="1" ht="15" customHeight="1" x14ac:dyDescent="0.2">
      <c r="A15" s="350" t="s">
        <v>347</v>
      </c>
      <c r="B15" s="351" t="s">
        <v>108</v>
      </c>
      <c r="C15" s="347"/>
      <c r="D15" s="347"/>
      <c r="E15" s="348"/>
      <c r="F15" s="536">
        <v>456</v>
      </c>
      <c r="G15" s="536">
        <v>294</v>
      </c>
      <c r="H15" s="536">
        <v>1253</v>
      </c>
      <c r="I15" s="536">
        <v>327</v>
      </c>
      <c r="J15" s="537">
        <v>523</v>
      </c>
      <c r="K15" s="538">
        <v>-67</v>
      </c>
      <c r="L15" s="349">
        <v>-12.810707456978967</v>
      </c>
    </row>
    <row r="16" spans="1:17" s="110" customFormat="1" ht="15" customHeight="1" x14ac:dyDescent="0.2">
      <c r="A16" s="350"/>
      <c r="B16" s="351" t="s">
        <v>109</v>
      </c>
      <c r="C16" s="347"/>
      <c r="D16" s="347"/>
      <c r="E16" s="348"/>
      <c r="F16" s="536">
        <v>1495</v>
      </c>
      <c r="G16" s="536">
        <v>820</v>
      </c>
      <c r="H16" s="536">
        <v>1208</v>
      </c>
      <c r="I16" s="536">
        <v>1097</v>
      </c>
      <c r="J16" s="537">
        <v>1671</v>
      </c>
      <c r="K16" s="538">
        <v>-176</v>
      </c>
      <c r="L16" s="349">
        <v>-10.532615200478755</v>
      </c>
    </row>
    <row r="17" spans="1:12" s="110" customFormat="1" ht="15" customHeight="1" x14ac:dyDescent="0.2">
      <c r="A17" s="350"/>
      <c r="B17" s="351" t="s">
        <v>110</v>
      </c>
      <c r="C17" s="347"/>
      <c r="D17" s="347"/>
      <c r="E17" s="348"/>
      <c r="F17" s="536">
        <v>263</v>
      </c>
      <c r="G17" s="536">
        <v>120</v>
      </c>
      <c r="H17" s="536">
        <v>132</v>
      </c>
      <c r="I17" s="536">
        <v>160</v>
      </c>
      <c r="J17" s="537">
        <v>274</v>
      </c>
      <c r="K17" s="538">
        <v>-11</v>
      </c>
      <c r="L17" s="349">
        <v>-4.0145985401459852</v>
      </c>
    </row>
    <row r="18" spans="1:12" s="110" customFormat="1" ht="15" customHeight="1" x14ac:dyDescent="0.2">
      <c r="A18" s="350"/>
      <c r="B18" s="351" t="s">
        <v>111</v>
      </c>
      <c r="C18" s="347"/>
      <c r="D18" s="347"/>
      <c r="E18" s="348"/>
      <c r="F18" s="536">
        <v>17</v>
      </c>
      <c r="G18" s="536">
        <v>25</v>
      </c>
      <c r="H18" s="536">
        <v>21</v>
      </c>
      <c r="I18" s="536">
        <v>17</v>
      </c>
      <c r="J18" s="537">
        <v>18</v>
      </c>
      <c r="K18" s="538">
        <v>-1</v>
      </c>
      <c r="L18" s="349">
        <v>-5.5555555555555554</v>
      </c>
    </row>
    <row r="19" spans="1:12" s="110" customFormat="1" ht="15" customHeight="1" x14ac:dyDescent="0.2">
      <c r="A19" s="118" t="s">
        <v>113</v>
      </c>
      <c r="B19" s="119" t="s">
        <v>181</v>
      </c>
      <c r="C19" s="347"/>
      <c r="D19" s="347"/>
      <c r="E19" s="348"/>
      <c r="F19" s="536">
        <v>1571</v>
      </c>
      <c r="G19" s="536">
        <v>751</v>
      </c>
      <c r="H19" s="536">
        <v>1881</v>
      </c>
      <c r="I19" s="536">
        <v>994</v>
      </c>
      <c r="J19" s="537">
        <v>1631</v>
      </c>
      <c r="K19" s="538">
        <v>-60</v>
      </c>
      <c r="L19" s="349">
        <v>-3.6787247087676271</v>
      </c>
    </row>
    <row r="20" spans="1:12" s="110" customFormat="1" ht="15" customHeight="1" x14ac:dyDescent="0.2">
      <c r="A20" s="118"/>
      <c r="B20" s="119" t="s">
        <v>182</v>
      </c>
      <c r="C20" s="347"/>
      <c r="D20" s="347"/>
      <c r="E20" s="348"/>
      <c r="F20" s="536">
        <v>660</v>
      </c>
      <c r="G20" s="536">
        <v>508</v>
      </c>
      <c r="H20" s="536">
        <v>733</v>
      </c>
      <c r="I20" s="536">
        <v>607</v>
      </c>
      <c r="J20" s="537">
        <v>855</v>
      </c>
      <c r="K20" s="538">
        <v>-195</v>
      </c>
      <c r="L20" s="349">
        <v>-22.807017543859651</v>
      </c>
    </row>
    <row r="21" spans="1:12" s="110" customFormat="1" ht="15" customHeight="1" x14ac:dyDescent="0.2">
      <c r="A21" s="118" t="s">
        <v>113</v>
      </c>
      <c r="B21" s="119" t="s">
        <v>116</v>
      </c>
      <c r="C21" s="347"/>
      <c r="D21" s="347"/>
      <c r="E21" s="348"/>
      <c r="F21" s="536">
        <v>1860</v>
      </c>
      <c r="G21" s="536">
        <v>1063</v>
      </c>
      <c r="H21" s="536">
        <v>2282</v>
      </c>
      <c r="I21" s="536">
        <v>1309</v>
      </c>
      <c r="J21" s="537">
        <v>2186</v>
      </c>
      <c r="K21" s="538">
        <v>-326</v>
      </c>
      <c r="L21" s="349">
        <v>-14.913083257090577</v>
      </c>
    </row>
    <row r="22" spans="1:12" s="110" customFormat="1" ht="15" customHeight="1" x14ac:dyDescent="0.2">
      <c r="A22" s="118"/>
      <c r="B22" s="119" t="s">
        <v>117</v>
      </c>
      <c r="C22" s="347"/>
      <c r="D22" s="347"/>
      <c r="E22" s="348"/>
      <c r="F22" s="536">
        <v>371</v>
      </c>
      <c r="G22" s="536">
        <v>196</v>
      </c>
      <c r="H22" s="536">
        <v>332</v>
      </c>
      <c r="I22" s="536">
        <v>291</v>
      </c>
      <c r="J22" s="537">
        <v>300</v>
      </c>
      <c r="K22" s="538">
        <v>71</v>
      </c>
      <c r="L22" s="349">
        <v>23.666666666666668</v>
      </c>
    </row>
    <row r="23" spans="1:12" s="110" customFormat="1" ht="15" customHeight="1" x14ac:dyDescent="0.2">
      <c r="A23" s="352" t="s">
        <v>347</v>
      </c>
      <c r="B23" s="353" t="s">
        <v>193</v>
      </c>
      <c r="C23" s="354"/>
      <c r="D23" s="354"/>
      <c r="E23" s="355"/>
      <c r="F23" s="539">
        <v>29</v>
      </c>
      <c r="G23" s="539">
        <v>75</v>
      </c>
      <c r="H23" s="539">
        <v>606</v>
      </c>
      <c r="I23" s="539">
        <v>40</v>
      </c>
      <c r="J23" s="540">
        <v>39</v>
      </c>
      <c r="K23" s="541">
        <v>-10</v>
      </c>
      <c r="L23" s="356">
        <v>-25.641025641025642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28</v>
      </c>
      <c r="G25" s="542">
        <v>40.799999999999997</v>
      </c>
      <c r="H25" s="542">
        <v>45.5</v>
      </c>
      <c r="I25" s="542">
        <v>42.1</v>
      </c>
      <c r="J25" s="542">
        <v>29.4</v>
      </c>
      <c r="K25" s="543" t="s">
        <v>349</v>
      </c>
      <c r="L25" s="364">
        <v>-1.3999999999999986</v>
      </c>
    </row>
    <row r="26" spans="1:12" s="110" customFormat="1" ht="15" customHeight="1" x14ac:dyDescent="0.2">
      <c r="A26" s="365" t="s">
        <v>105</v>
      </c>
      <c r="B26" s="366" t="s">
        <v>345</v>
      </c>
      <c r="C26" s="362"/>
      <c r="D26" s="362"/>
      <c r="E26" s="363"/>
      <c r="F26" s="542">
        <v>26.4</v>
      </c>
      <c r="G26" s="542">
        <v>39.1</v>
      </c>
      <c r="H26" s="542">
        <v>44.1</v>
      </c>
      <c r="I26" s="542">
        <v>41.1</v>
      </c>
      <c r="J26" s="544">
        <v>30.8</v>
      </c>
      <c r="K26" s="543" t="s">
        <v>349</v>
      </c>
      <c r="L26" s="364">
        <v>-4.4000000000000021</v>
      </c>
    </row>
    <row r="27" spans="1:12" s="110" customFormat="1" ht="15" customHeight="1" x14ac:dyDescent="0.2">
      <c r="A27" s="365"/>
      <c r="B27" s="366" t="s">
        <v>346</v>
      </c>
      <c r="C27" s="362"/>
      <c r="D27" s="362"/>
      <c r="E27" s="363"/>
      <c r="F27" s="542">
        <v>30.5</v>
      </c>
      <c r="G27" s="542">
        <v>42.4</v>
      </c>
      <c r="H27" s="542">
        <v>46.8</v>
      </c>
      <c r="I27" s="542">
        <v>43.3</v>
      </c>
      <c r="J27" s="542">
        <v>28</v>
      </c>
      <c r="K27" s="543" t="s">
        <v>349</v>
      </c>
      <c r="L27" s="364">
        <v>2.5</v>
      </c>
    </row>
    <row r="28" spans="1:12" s="110" customFormat="1" ht="15" customHeight="1" x14ac:dyDescent="0.2">
      <c r="A28" s="365" t="s">
        <v>113</v>
      </c>
      <c r="B28" s="366" t="s">
        <v>108</v>
      </c>
      <c r="C28" s="362"/>
      <c r="D28" s="362"/>
      <c r="E28" s="363"/>
      <c r="F28" s="542">
        <v>42.8</v>
      </c>
      <c r="G28" s="542">
        <v>51.3</v>
      </c>
      <c r="H28" s="542">
        <v>52.5</v>
      </c>
      <c r="I28" s="542">
        <v>55.6</v>
      </c>
      <c r="J28" s="542">
        <v>45.8</v>
      </c>
      <c r="K28" s="543" t="s">
        <v>349</v>
      </c>
      <c r="L28" s="364">
        <v>-3</v>
      </c>
    </row>
    <row r="29" spans="1:12" s="110" customFormat="1" ht="11.25" x14ac:dyDescent="0.2">
      <c r="A29" s="365"/>
      <c r="B29" s="366" t="s">
        <v>109</v>
      </c>
      <c r="C29" s="362"/>
      <c r="D29" s="362"/>
      <c r="E29" s="363"/>
      <c r="F29" s="542">
        <v>25</v>
      </c>
      <c r="G29" s="542">
        <v>38.799999999999997</v>
      </c>
      <c r="H29" s="542">
        <v>42.6</v>
      </c>
      <c r="I29" s="542">
        <v>39.4</v>
      </c>
      <c r="J29" s="544">
        <v>26.7</v>
      </c>
      <c r="K29" s="543" t="s">
        <v>349</v>
      </c>
      <c r="L29" s="364">
        <v>-1.6999999999999993</v>
      </c>
    </row>
    <row r="30" spans="1:12" s="110" customFormat="1" ht="15" customHeight="1" x14ac:dyDescent="0.2">
      <c r="A30" s="365"/>
      <c r="B30" s="366" t="s">
        <v>110</v>
      </c>
      <c r="C30" s="362"/>
      <c r="D30" s="362"/>
      <c r="E30" s="363"/>
      <c r="F30" s="542">
        <v>20.2</v>
      </c>
      <c r="G30" s="542">
        <v>30.8</v>
      </c>
      <c r="H30" s="542">
        <v>34.1</v>
      </c>
      <c r="I30" s="542">
        <v>37.5</v>
      </c>
      <c r="J30" s="542">
        <v>17.2</v>
      </c>
      <c r="K30" s="543" t="s">
        <v>349</v>
      </c>
      <c r="L30" s="364">
        <v>3</v>
      </c>
    </row>
    <row r="31" spans="1:12" s="110" customFormat="1" ht="15" customHeight="1" x14ac:dyDescent="0.2">
      <c r="A31" s="365"/>
      <c r="B31" s="366" t="s">
        <v>111</v>
      </c>
      <c r="C31" s="362"/>
      <c r="D31" s="362"/>
      <c r="E31" s="363"/>
      <c r="F31" s="542">
        <v>47.1</v>
      </c>
      <c r="G31" s="542">
        <v>60</v>
      </c>
      <c r="H31" s="542">
        <v>57.1</v>
      </c>
      <c r="I31" s="542">
        <v>35.299999999999997</v>
      </c>
      <c r="J31" s="542">
        <v>22.2</v>
      </c>
      <c r="K31" s="543" t="s">
        <v>349</v>
      </c>
      <c r="L31" s="364">
        <v>24.900000000000002</v>
      </c>
    </row>
    <row r="32" spans="1:12" s="110" customFormat="1" ht="15" customHeight="1" x14ac:dyDescent="0.2">
      <c r="A32" s="367" t="s">
        <v>113</v>
      </c>
      <c r="B32" s="368" t="s">
        <v>181</v>
      </c>
      <c r="C32" s="362"/>
      <c r="D32" s="362"/>
      <c r="E32" s="363"/>
      <c r="F32" s="542">
        <v>25.9</v>
      </c>
      <c r="G32" s="542">
        <v>37.6</v>
      </c>
      <c r="H32" s="542">
        <v>43.8</v>
      </c>
      <c r="I32" s="542">
        <v>42.6</v>
      </c>
      <c r="J32" s="544">
        <v>27.7</v>
      </c>
      <c r="K32" s="543" t="s">
        <v>349</v>
      </c>
      <c r="L32" s="364">
        <v>-1.8000000000000007</v>
      </c>
    </row>
    <row r="33" spans="1:12" s="110" customFormat="1" ht="15" customHeight="1" x14ac:dyDescent="0.2">
      <c r="A33" s="367"/>
      <c r="B33" s="368" t="s">
        <v>182</v>
      </c>
      <c r="C33" s="362"/>
      <c r="D33" s="362"/>
      <c r="E33" s="363"/>
      <c r="F33" s="542">
        <v>32.9</v>
      </c>
      <c r="G33" s="542">
        <v>45.2</v>
      </c>
      <c r="H33" s="542">
        <v>48.4</v>
      </c>
      <c r="I33" s="542">
        <v>41.4</v>
      </c>
      <c r="J33" s="542">
        <v>32.4</v>
      </c>
      <c r="K33" s="543" t="s">
        <v>349</v>
      </c>
      <c r="L33" s="364">
        <v>0.5</v>
      </c>
    </row>
    <row r="34" spans="1:12" s="369" customFormat="1" ht="15" customHeight="1" x14ac:dyDescent="0.2">
      <c r="A34" s="367" t="s">
        <v>113</v>
      </c>
      <c r="B34" s="368" t="s">
        <v>116</v>
      </c>
      <c r="C34" s="362"/>
      <c r="D34" s="362"/>
      <c r="E34" s="363"/>
      <c r="F34" s="542">
        <v>26</v>
      </c>
      <c r="G34" s="542">
        <v>37.200000000000003</v>
      </c>
      <c r="H34" s="542">
        <v>42.2</v>
      </c>
      <c r="I34" s="542">
        <v>38.4</v>
      </c>
      <c r="J34" s="542">
        <v>26.1</v>
      </c>
      <c r="K34" s="543" t="s">
        <v>349</v>
      </c>
      <c r="L34" s="364">
        <v>-0.10000000000000142</v>
      </c>
    </row>
    <row r="35" spans="1:12" s="369" customFormat="1" ht="11.25" x14ac:dyDescent="0.2">
      <c r="A35" s="370"/>
      <c r="B35" s="371" t="s">
        <v>117</v>
      </c>
      <c r="C35" s="372"/>
      <c r="D35" s="372"/>
      <c r="E35" s="373"/>
      <c r="F35" s="545">
        <v>38</v>
      </c>
      <c r="G35" s="545">
        <v>59.4</v>
      </c>
      <c r="H35" s="545">
        <v>63.1</v>
      </c>
      <c r="I35" s="545">
        <v>58.5</v>
      </c>
      <c r="J35" s="546">
        <v>52.7</v>
      </c>
      <c r="K35" s="547" t="s">
        <v>349</v>
      </c>
      <c r="L35" s="374">
        <v>-14.700000000000003</v>
      </c>
    </row>
    <row r="36" spans="1:12" s="369" customFormat="1" ht="15.95" customHeight="1" x14ac:dyDescent="0.2">
      <c r="A36" s="375" t="s">
        <v>350</v>
      </c>
      <c r="B36" s="376"/>
      <c r="C36" s="377"/>
      <c r="D36" s="376"/>
      <c r="E36" s="378"/>
      <c r="F36" s="548">
        <v>2191</v>
      </c>
      <c r="G36" s="548">
        <v>1180</v>
      </c>
      <c r="H36" s="548">
        <v>1925</v>
      </c>
      <c r="I36" s="548">
        <v>1552</v>
      </c>
      <c r="J36" s="548">
        <v>2436</v>
      </c>
      <c r="K36" s="549">
        <v>-245</v>
      </c>
      <c r="L36" s="380">
        <v>-10.057471264367816</v>
      </c>
    </row>
    <row r="37" spans="1:12" s="369" customFormat="1" ht="15.95" customHeight="1" x14ac:dyDescent="0.2">
      <c r="A37" s="381"/>
      <c r="B37" s="382" t="s">
        <v>113</v>
      </c>
      <c r="C37" s="382" t="s">
        <v>351</v>
      </c>
      <c r="D37" s="382"/>
      <c r="E37" s="383"/>
      <c r="F37" s="548">
        <v>614</v>
      </c>
      <c r="G37" s="548">
        <v>482</v>
      </c>
      <c r="H37" s="548">
        <v>875</v>
      </c>
      <c r="I37" s="548">
        <v>654</v>
      </c>
      <c r="J37" s="548">
        <v>715</v>
      </c>
      <c r="K37" s="549">
        <v>-101</v>
      </c>
      <c r="L37" s="380">
        <v>-14.125874125874127</v>
      </c>
    </row>
    <row r="38" spans="1:12" s="369" customFormat="1" ht="15.95" customHeight="1" x14ac:dyDescent="0.2">
      <c r="A38" s="381"/>
      <c r="B38" s="384" t="s">
        <v>105</v>
      </c>
      <c r="C38" s="384" t="s">
        <v>106</v>
      </c>
      <c r="D38" s="385"/>
      <c r="E38" s="383"/>
      <c r="F38" s="548">
        <v>1311</v>
      </c>
      <c r="G38" s="548">
        <v>555</v>
      </c>
      <c r="H38" s="548">
        <v>952</v>
      </c>
      <c r="I38" s="548">
        <v>827</v>
      </c>
      <c r="J38" s="550">
        <v>1191</v>
      </c>
      <c r="K38" s="549">
        <v>120</v>
      </c>
      <c r="L38" s="380">
        <v>10.075566750629722</v>
      </c>
    </row>
    <row r="39" spans="1:12" s="369" customFormat="1" ht="15.95" customHeight="1" x14ac:dyDescent="0.2">
      <c r="A39" s="381"/>
      <c r="B39" s="385"/>
      <c r="C39" s="382" t="s">
        <v>352</v>
      </c>
      <c r="D39" s="385"/>
      <c r="E39" s="383"/>
      <c r="F39" s="548">
        <v>346</v>
      </c>
      <c r="G39" s="548">
        <v>217</v>
      </c>
      <c r="H39" s="548">
        <v>420</v>
      </c>
      <c r="I39" s="548">
        <v>340</v>
      </c>
      <c r="J39" s="548">
        <v>367</v>
      </c>
      <c r="K39" s="549">
        <v>-21</v>
      </c>
      <c r="L39" s="380">
        <v>-5.7220708446866482</v>
      </c>
    </row>
    <row r="40" spans="1:12" s="369" customFormat="1" ht="15.95" customHeight="1" x14ac:dyDescent="0.2">
      <c r="A40" s="381"/>
      <c r="B40" s="384"/>
      <c r="C40" s="384" t="s">
        <v>107</v>
      </c>
      <c r="D40" s="385"/>
      <c r="E40" s="383"/>
      <c r="F40" s="548">
        <v>880</v>
      </c>
      <c r="G40" s="548">
        <v>625</v>
      </c>
      <c r="H40" s="548">
        <v>973</v>
      </c>
      <c r="I40" s="548">
        <v>725</v>
      </c>
      <c r="J40" s="548">
        <v>1245</v>
      </c>
      <c r="K40" s="549">
        <v>-365</v>
      </c>
      <c r="L40" s="380">
        <v>-29.317269076305219</v>
      </c>
    </row>
    <row r="41" spans="1:12" s="369" customFormat="1" ht="24" customHeight="1" x14ac:dyDescent="0.2">
      <c r="A41" s="381"/>
      <c r="B41" s="385"/>
      <c r="C41" s="382" t="s">
        <v>352</v>
      </c>
      <c r="D41" s="385"/>
      <c r="E41" s="383"/>
      <c r="F41" s="548">
        <v>268</v>
      </c>
      <c r="G41" s="548">
        <v>265</v>
      </c>
      <c r="H41" s="548">
        <v>455</v>
      </c>
      <c r="I41" s="548">
        <v>314</v>
      </c>
      <c r="J41" s="550">
        <v>348</v>
      </c>
      <c r="K41" s="549">
        <v>-80</v>
      </c>
      <c r="L41" s="380">
        <v>-22.988505747126435</v>
      </c>
    </row>
    <row r="42" spans="1:12" s="110" customFormat="1" ht="15" customHeight="1" x14ac:dyDescent="0.2">
      <c r="A42" s="381"/>
      <c r="B42" s="384" t="s">
        <v>113</v>
      </c>
      <c r="C42" s="384" t="s">
        <v>353</v>
      </c>
      <c r="D42" s="385"/>
      <c r="E42" s="383"/>
      <c r="F42" s="548">
        <v>425</v>
      </c>
      <c r="G42" s="548">
        <v>224</v>
      </c>
      <c r="H42" s="548">
        <v>638</v>
      </c>
      <c r="I42" s="548">
        <v>288</v>
      </c>
      <c r="J42" s="548">
        <v>483</v>
      </c>
      <c r="K42" s="549">
        <v>-58</v>
      </c>
      <c r="L42" s="380">
        <v>-12.008281573498964</v>
      </c>
    </row>
    <row r="43" spans="1:12" s="110" customFormat="1" ht="15" customHeight="1" x14ac:dyDescent="0.2">
      <c r="A43" s="381"/>
      <c r="B43" s="385"/>
      <c r="C43" s="382" t="s">
        <v>352</v>
      </c>
      <c r="D43" s="385"/>
      <c r="E43" s="383"/>
      <c r="F43" s="548">
        <v>182</v>
      </c>
      <c r="G43" s="548">
        <v>115</v>
      </c>
      <c r="H43" s="548">
        <v>335</v>
      </c>
      <c r="I43" s="548">
        <v>160</v>
      </c>
      <c r="J43" s="548">
        <v>221</v>
      </c>
      <c r="K43" s="549">
        <v>-39</v>
      </c>
      <c r="L43" s="380">
        <v>-17.647058823529413</v>
      </c>
    </row>
    <row r="44" spans="1:12" s="110" customFormat="1" ht="15" customHeight="1" x14ac:dyDescent="0.2">
      <c r="A44" s="381"/>
      <c r="B44" s="384"/>
      <c r="C44" s="366" t="s">
        <v>109</v>
      </c>
      <c r="D44" s="385"/>
      <c r="E44" s="383"/>
      <c r="F44" s="548">
        <v>1486</v>
      </c>
      <c r="G44" s="548">
        <v>811</v>
      </c>
      <c r="H44" s="548">
        <v>1134</v>
      </c>
      <c r="I44" s="548">
        <v>1087</v>
      </c>
      <c r="J44" s="550">
        <v>1661</v>
      </c>
      <c r="K44" s="549">
        <v>-175</v>
      </c>
      <c r="L44" s="380">
        <v>-10.53582179409994</v>
      </c>
    </row>
    <row r="45" spans="1:12" s="110" customFormat="1" ht="15" customHeight="1" x14ac:dyDescent="0.2">
      <c r="A45" s="381"/>
      <c r="B45" s="385"/>
      <c r="C45" s="382" t="s">
        <v>352</v>
      </c>
      <c r="D45" s="385"/>
      <c r="E45" s="383"/>
      <c r="F45" s="548">
        <v>371</v>
      </c>
      <c r="G45" s="548">
        <v>315</v>
      </c>
      <c r="H45" s="548">
        <v>483</v>
      </c>
      <c r="I45" s="548">
        <v>428</v>
      </c>
      <c r="J45" s="548">
        <v>443</v>
      </c>
      <c r="K45" s="549">
        <v>-72</v>
      </c>
      <c r="L45" s="380">
        <v>-16.252821670428894</v>
      </c>
    </row>
    <row r="46" spans="1:12" s="110" customFormat="1" ht="15" customHeight="1" x14ac:dyDescent="0.2">
      <c r="A46" s="381"/>
      <c r="B46" s="384"/>
      <c r="C46" s="366" t="s">
        <v>110</v>
      </c>
      <c r="D46" s="385"/>
      <c r="E46" s="383"/>
      <c r="F46" s="548">
        <v>263</v>
      </c>
      <c r="G46" s="548">
        <v>120</v>
      </c>
      <c r="H46" s="548">
        <v>132</v>
      </c>
      <c r="I46" s="548">
        <v>160</v>
      </c>
      <c r="J46" s="548">
        <v>274</v>
      </c>
      <c r="K46" s="549">
        <v>-11</v>
      </c>
      <c r="L46" s="380">
        <v>-4.0145985401459852</v>
      </c>
    </row>
    <row r="47" spans="1:12" s="110" customFormat="1" ht="15" customHeight="1" x14ac:dyDescent="0.2">
      <c r="A47" s="381"/>
      <c r="B47" s="385"/>
      <c r="C47" s="382" t="s">
        <v>352</v>
      </c>
      <c r="D47" s="385"/>
      <c r="E47" s="383"/>
      <c r="F47" s="548">
        <v>53</v>
      </c>
      <c r="G47" s="548">
        <v>37</v>
      </c>
      <c r="H47" s="548">
        <v>45</v>
      </c>
      <c r="I47" s="548">
        <v>60</v>
      </c>
      <c r="J47" s="550">
        <v>47</v>
      </c>
      <c r="K47" s="549">
        <v>6</v>
      </c>
      <c r="L47" s="380">
        <v>12.76595744680851</v>
      </c>
    </row>
    <row r="48" spans="1:12" s="110" customFormat="1" ht="15" customHeight="1" x14ac:dyDescent="0.2">
      <c r="A48" s="381"/>
      <c r="B48" s="385"/>
      <c r="C48" s="366" t="s">
        <v>111</v>
      </c>
      <c r="D48" s="386"/>
      <c r="E48" s="387"/>
      <c r="F48" s="548">
        <v>17</v>
      </c>
      <c r="G48" s="548">
        <v>25</v>
      </c>
      <c r="H48" s="548">
        <v>21</v>
      </c>
      <c r="I48" s="548">
        <v>17</v>
      </c>
      <c r="J48" s="548">
        <v>18</v>
      </c>
      <c r="K48" s="549">
        <v>-1</v>
      </c>
      <c r="L48" s="380">
        <v>-5.5555555555555554</v>
      </c>
    </row>
    <row r="49" spans="1:12" s="110" customFormat="1" ht="15" customHeight="1" x14ac:dyDescent="0.2">
      <c r="A49" s="381"/>
      <c r="B49" s="385"/>
      <c r="C49" s="382" t="s">
        <v>352</v>
      </c>
      <c r="D49" s="385"/>
      <c r="E49" s="383"/>
      <c r="F49" s="548">
        <v>8</v>
      </c>
      <c r="G49" s="548">
        <v>15</v>
      </c>
      <c r="H49" s="548">
        <v>12</v>
      </c>
      <c r="I49" s="548">
        <v>6</v>
      </c>
      <c r="J49" s="548">
        <v>4</v>
      </c>
      <c r="K49" s="549">
        <v>4</v>
      </c>
      <c r="L49" s="380">
        <v>100</v>
      </c>
    </row>
    <row r="50" spans="1:12" s="110" customFormat="1" ht="15" customHeight="1" x14ac:dyDescent="0.2">
      <c r="A50" s="381"/>
      <c r="B50" s="384" t="s">
        <v>113</v>
      </c>
      <c r="C50" s="382" t="s">
        <v>181</v>
      </c>
      <c r="D50" s="385"/>
      <c r="E50" s="383"/>
      <c r="F50" s="548">
        <v>1532</v>
      </c>
      <c r="G50" s="548">
        <v>673</v>
      </c>
      <c r="H50" s="548">
        <v>1216</v>
      </c>
      <c r="I50" s="548">
        <v>946</v>
      </c>
      <c r="J50" s="550">
        <v>1582</v>
      </c>
      <c r="K50" s="549">
        <v>-50</v>
      </c>
      <c r="L50" s="380">
        <v>-3.1605562579013906</v>
      </c>
    </row>
    <row r="51" spans="1:12" s="110" customFormat="1" ht="15" customHeight="1" x14ac:dyDescent="0.2">
      <c r="A51" s="381"/>
      <c r="B51" s="385"/>
      <c r="C51" s="382" t="s">
        <v>352</v>
      </c>
      <c r="D51" s="385"/>
      <c r="E51" s="383"/>
      <c r="F51" s="548">
        <v>397</v>
      </c>
      <c r="G51" s="548">
        <v>253</v>
      </c>
      <c r="H51" s="548">
        <v>532</v>
      </c>
      <c r="I51" s="548">
        <v>403</v>
      </c>
      <c r="J51" s="548">
        <v>438</v>
      </c>
      <c r="K51" s="549">
        <v>-41</v>
      </c>
      <c r="L51" s="380">
        <v>-9.3607305936073057</v>
      </c>
    </row>
    <row r="52" spans="1:12" s="110" customFormat="1" ht="15" customHeight="1" x14ac:dyDescent="0.2">
      <c r="A52" s="381"/>
      <c r="B52" s="384"/>
      <c r="C52" s="382" t="s">
        <v>182</v>
      </c>
      <c r="D52" s="385"/>
      <c r="E52" s="383"/>
      <c r="F52" s="548">
        <v>659</v>
      </c>
      <c r="G52" s="548">
        <v>507</v>
      </c>
      <c r="H52" s="548">
        <v>709</v>
      </c>
      <c r="I52" s="548">
        <v>606</v>
      </c>
      <c r="J52" s="548">
        <v>854</v>
      </c>
      <c r="K52" s="549">
        <v>-195</v>
      </c>
      <c r="L52" s="380">
        <v>-22.833723653395783</v>
      </c>
    </row>
    <row r="53" spans="1:12" s="269" customFormat="1" ht="11.25" customHeight="1" x14ac:dyDescent="0.2">
      <c r="A53" s="381"/>
      <c r="B53" s="385"/>
      <c r="C53" s="382" t="s">
        <v>352</v>
      </c>
      <c r="D53" s="385"/>
      <c r="E53" s="383"/>
      <c r="F53" s="548">
        <v>217</v>
      </c>
      <c r="G53" s="548">
        <v>229</v>
      </c>
      <c r="H53" s="548">
        <v>343</v>
      </c>
      <c r="I53" s="548">
        <v>251</v>
      </c>
      <c r="J53" s="550">
        <v>277</v>
      </c>
      <c r="K53" s="549">
        <v>-60</v>
      </c>
      <c r="L53" s="380">
        <v>-21.660649819494584</v>
      </c>
    </row>
    <row r="54" spans="1:12" s="151" customFormat="1" ht="12.75" customHeight="1" x14ac:dyDescent="0.2">
      <c r="A54" s="381"/>
      <c r="B54" s="384" t="s">
        <v>113</v>
      </c>
      <c r="C54" s="384" t="s">
        <v>116</v>
      </c>
      <c r="D54" s="385"/>
      <c r="E54" s="383"/>
      <c r="F54" s="548">
        <v>1825</v>
      </c>
      <c r="G54" s="548">
        <v>988</v>
      </c>
      <c r="H54" s="548">
        <v>1624</v>
      </c>
      <c r="I54" s="548">
        <v>1264</v>
      </c>
      <c r="J54" s="548">
        <v>2140</v>
      </c>
      <c r="K54" s="549">
        <v>-315</v>
      </c>
      <c r="L54" s="380">
        <v>-14.719626168224298</v>
      </c>
    </row>
    <row r="55" spans="1:12" ht="11.25" x14ac:dyDescent="0.2">
      <c r="A55" s="381"/>
      <c r="B55" s="385"/>
      <c r="C55" s="382" t="s">
        <v>352</v>
      </c>
      <c r="D55" s="385"/>
      <c r="E55" s="383"/>
      <c r="F55" s="548">
        <v>475</v>
      </c>
      <c r="G55" s="548">
        <v>368</v>
      </c>
      <c r="H55" s="548">
        <v>685</v>
      </c>
      <c r="I55" s="548">
        <v>485</v>
      </c>
      <c r="J55" s="548">
        <v>559</v>
      </c>
      <c r="K55" s="549">
        <v>-84</v>
      </c>
      <c r="L55" s="380">
        <v>-15.026833631484795</v>
      </c>
    </row>
    <row r="56" spans="1:12" ht="14.25" customHeight="1" x14ac:dyDescent="0.2">
      <c r="A56" s="381"/>
      <c r="B56" s="385"/>
      <c r="C56" s="384" t="s">
        <v>117</v>
      </c>
      <c r="D56" s="385"/>
      <c r="E56" s="383"/>
      <c r="F56" s="548">
        <v>366</v>
      </c>
      <c r="G56" s="548">
        <v>192</v>
      </c>
      <c r="H56" s="548">
        <v>301</v>
      </c>
      <c r="I56" s="548">
        <v>287</v>
      </c>
      <c r="J56" s="548">
        <v>296</v>
      </c>
      <c r="K56" s="549">
        <v>70</v>
      </c>
      <c r="L56" s="380">
        <v>23.648648648648649</v>
      </c>
    </row>
    <row r="57" spans="1:12" ht="18.75" customHeight="1" x14ac:dyDescent="0.2">
      <c r="A57" s="388"/>
      <c r="B57" s="389"/>
      <c r="C57" s="390" t="s">
        <v>352</v>
      </c>
      <c r="D57" s="389"/>
      <c r="E57" s="391"/>
      <c r="F57" s="551">
        <v>139</v>
      </c>
      <c r="G57" s="552">
        <v>114</v>
      </c>
      <c r="H57" s="552">
        <v>190</v>
      </c>
      <c r="I57" s="552">
        <v>168</v>
      </c>
      <c r="J57" s="552">
        <v>156</v>
      </c>
      <c r="K57" s="553">
        <f t="shared" ref="K57" si="0">IF(OR(F57=".",J57=".")=TRUE,".",IF(OR(F57="*",J57="*")=TRUE,"*",IF(AND(F57="-",J57="-")=TRUE,"-",IF(AND(ISNUMBER(J57),ISNUMBER(F57))=TRUE,IF(F57-J57=0,0,F57-J57),IF(ISNUMBER(F57)=TRUE,F57,-J57)))))</f>
        <v>-17</v>
      </c>
      <c r="L57" s="392">
        <f t="shared" ref="L57" si="1">IF(K57 =".",".",IF(K57 ="*","*",IF(K57="-","-",IF(K57=0,0,IF(OR(J57="-",J57=".",F57="-",F57=".")=TRUE,"X",IF(J57=0,"0,0",IF(ABS(K57*100/J57)&gt;250,".X",(K57*100/J57))))))))</f>
        <v>-10.897435897435898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2231</v>
      </c>
      <c r="E11" s="114">
        <v>1259</v>
      </c>
      <c r="F11" s="114">
        <v>2614</v>
      </c>
      <c r="G11" s="114">
        <v>1601</v>
      </c>
      <c r="H11" s="140">
        <v>2486</v>
      </c>
      <c r="I11" s="115">
        <v>-255</v>
      </c>
      <c r="J11" s="116">
        <v>-10.257441673370877</v>
      </c>
    </row>
    <row r="12" spans="1:15" s="110" customFormat="1" ht="24.95" customHeight="1" x14ac:dyDescent="0.2">
      <c r="A12" s="193" t="s">
        <v>132</v>
      </c>
      <c r="B12" s="194" t="s">
        <v>133</v>
      </c>
      <c r="C12" s="113">
        <v>2.1515015688032273</v>
      </c>
      <c r="D12" s="115">
        <v>48</v>
      </c>
      <c r="E12" s="114">
        <v>19</v>
      </c>
      <c r="F12" s="114">
        <v>62</v>
      </c>
      <c r="G12" s="114">
        <v>45</v>
      </c>
      <c r="H12" s="140">
        <v>35</v>
      </c>
      <c r="I12" s="115">
        <v>13</v>
      </c>
      <c r="J12" s="116">
        <v>37.142857142857146</v>
      </c>
    </row>
    <row r="13" spans="1:15" s="110" customFormat="1" ht="24.95" customHeight="1" x14ac:dyDescent="0.2">
      <c r="A13" s="193" t="s">
        <v>134</v>
      </c>
      <c r="B13" s="199" t="s">
        <v>214</v>
      </c>
      <c r="C13" s="113">
        <v>0.62752129090094133</v>
      </c>
      <c r="D13" s="115">
        <v>14</v>
      </c>
      <c r="E13" s="114">
        <v>7</v>
      </c>
      <c r="F13" s="114">
        <v>28</v>
      </c>
      <c r="G13" s="114">
        <v>10</v>
      </c>
      <c r="H13" s="140">
        <v>16</v>
      </c>
      <c r="I13" s="115">
        <v>-2</v>
      </c>
      <c r="J13" s="116">
        <v>-12.5</v>
      </c>
    </row>
    <row r="14" spans="1:15" s="287" customFormat="1" ht="24.95" customHeight="1" x14ac:dyDescent="0.2">
      <c r="A14" s="193" t="s">
        <v>215</v>
      </c>
      <c r="B14" s="199" t="s">
        <v>137</v>
      </c>
      <c r="C14" s="113">
        <v>15.329448677722993</v>
      </c>
      <c r="D14" s="115">
        <v>342</v>
      </c>
      <c r="E14" s="114">
        <v>211</v>
      </c>
      <c r="F14" s="114">
        <v>565</v>
      </c>
      <c r="G14" s="114">
        <v>310</v>
      </c>
      <c r="H14" s="140">
        <v>484</v>
      </c>
      <c r="I14" s="115">
        <v>-142</v>
      </c>
      <c r="J14" s="116">
        <v>-29.33884297520661</v>
      </c>
      <c r="K14" s="110"/>
      <c r="L14" s="110"/>
      <c r="M14" s="110"/>
      <c r="N14" s="110"/>
      <c r="O14" s="110"/>
    </row>
    <row r="15" spans="1:15" s="110" customFormat="1" ht="24.95" customHeight="1" x14ac:dyDescent="0.2">
      <c r="A15" s="193" t="s">
        <v>216</v>
      </c>
      <c r="B15" s="199" t="s">
        <v>217</v>
      </c>
      <c r="C15" s="113">
        <v>2.3756163155535632</v>
      </c>
      <c r="D15" s="115">
        <v>53</v>
      </c>
      <c r="E15" s="114">
        <v>42</v>
      </c>
      <c r="F15" s="114">
        <v>88</v>
      </c>
      <c r="G15" s="114">
        <v>51</v>
      </c>
      <c r="H15" s="140">
        <v>60</v>
      </c>
      <c r="I15" s="115">
        <v>-7</v>
      </c>
      <c r="J15" s="116">
        <v>-11.666666666666666</v>
      </c>
    </row>
    <row r="16" spans="1:15" s="287" customFormat="1" ht="24.95" customHeight="1" x14ac:dyDescent="0.2">
      <c r="A16" s="193" t="s">
        <v>218</v>
      </c>
      <c r="B16" s="199" t="s">
        <v>141</v>
      </c>
      <c r="C16" s="113">
        <v>9.3679964141640522</v>
      </c>
      <c r="D16" s="115">
        <v>209</v>
      </c>
      <c r="E16" s="114">
        <v>113</v>
      </c>
      <c r="F16" s="114">
        <v>386</v>
      </c>
      <c r="G16" s="114">
        <v>223</v>
      </c>
      <c r="H16" s="140">
        <v>346</v>
      </c>
      <c r="I16" s="115">
        <v>-137</v>
      </c>
      <c r="J16" s="116">
        <v>-39.595375722543352</v>
      </c>
      <c r="K16" s="110"/>
      <c r="L16" s="110"/>
      <c r="M16" s="110"/>
      <c r="N16" s="110"/>
      <c r="O16" s="110"/>
    </row>
    <row r="17" spans="1:15" s="110" customFormat="1" ht="24.95" customHeight="1" x14ac:dyDescent="0.2">
      <c r="A17" s="193" t="s">
        <v>142</v>
      </c>
      <c r="B17" s="199" t="s">
        <v>220</v>
      </c>
      <c r="C17" s="113">
        <v>3.585835948005379</v>
      </c>
      <c r="D17" s="115">
        <v>80</v>
      </c>
      <c r="E17" s="114">
        <v>56</v>
      </c>
      <c r="F17" s="114">
        <v>91</v>
      </c>
      <c r="G17" s="114">
        <v>36</v>
      </c>
      <c r="H17" s="140">
        <v>78</v>
      </c>
      <c r="I17" s="115">
        <v>2</v>
      </c>
      <c r="J17" s="116">
        <v>2.5641025641025643</v>
      </c>
    </row>
    <row r="18" spans="1:15" s="287" customFormat="1" ht="24.95" customHeight="1" x14ac:dyDescent="0.2">
      <c r="A18" s="201" t="s">
        <v>144</v>
      </c>
      <c r="B18" s="202" t="s">
        <v>145</v>
      </c>
      <c r="C18" s="113">
        <v>9.2783505154639183</v>
      </c>
      <c r="D18" s="115">
        <v>207</v>
      </c>
      <c r="E18" s="114">
        <v>85</v>
      </c>
      <c r="F18" s="114">
        <v>196</v>
      </c>
      <c r="G18" s="114">
        <v>138</v>
      </c>
      <c r="H18" s="140">
        <v>216</v>
      </c>
      <c r="I18" s="115">
        <v>-9</v>
      </c>
      <c r="J18" s="116">
        <v>-4.166666666666667</v>
      </c>
      <c r="K18" s="110"/>
      <c r="L18" s="110"/>
      <c r="M18" s="110"/>
      <c r="N18" s="110"/>
      <c r="O18" s="110"/>
    </row>
    <row r="19" spans="1:15" s="110" customFormat="1" ht="24.95" customHeight="1" x14ac:dyDescent="0.2">
      <c r="A19" s="193" t="s">
        <v>146</v>
      </c>
      <c r="B19" s="199" t="s">
        <v>147</v>
      </c>
      <c r="C19" s="113">
        <v>11.967727476467951</v>
      </c>
      <c r="D19" s="115">
        <v>267</v>
      </c>
      <c r="E19" s="114">
        <v>174</v>
      </c>
      <c r="F19" s="114">
        <v>367</v>
      </c>
      <c r="G19" s="114">
        <v>185</v>
      </c>
      <c r="H19" s="140">
        <v>201</v>
      </c>
      <c r="I19" s="115">
        <v>66</v>
      </c>
      <c r="J19" s="116">
        <v>32.835820895522389</v>
      </c>
    </row>
    <row r="20" spans="1:15" s="287" customFormat="1" ht="24.95" customHeight="1" x14ac:dyDescent="0.2">
      <c r="A20" s="193" t="s">
        <v>148</v>
      </c>
      <c r="B20" s="199" t="s">
        <v>149</v>
      </c>
      <c r="C20" s="113">
        <v>2.8686687584043029</v>
      </c>
      <c r="D20" s="115">
        <v>64</v>
      </c>
      <c r="E20" s="114">
        <v>49</v>
      </c>
      <c r="F20" s="114">
        <v>125</v>
      </c>
      <c r="G20" s="114">
        <v>72</v>
      </c>
      <c r="H20" s="140">
        <v>73</v>
      </c>
      <c r="I20" s="115">
        <v>-9</v>
      </c>
      <c r="J20" s="116">
        <v>-12.328767123287671</v>
      </c>
      <c r="K20" s="110"/>
      <c r="L20" s="110"/>
      <c r="M20" s="110"/>
      <c r="N20" s="110"/>
      <c r="O20" s="110"/>
    </row>
    <row r="21" spans="1:15" s="110" customFormat="1" ht="24.95" customHeight="1" x14ac:dyDescent="0.2">
      <c r="A21" s="201" t="s">
        <v>150</v>
      </c>
      <c r="B21" s="202" t="s">
        <v>151</v>
      </c>
      <c r="C21" s="113">
        <v>4.1237113402061851</v>
      </c>
      <c r="D21" s="115">
        <v>92</v>
      </c>
      <c r="E21" s="114">
        <v>98</v>
      </c>
      <c r="F21" s="114">
        <v>157</v>
      </c>
      <c r="G21" s="114">
        <v>169</v>
      </c>
      <c r="H21" s="140">
        <v>136</v>
      </c>
      <c r="I21" s="115">
        <v>-44</v>
      </c>
      <c r="J21" s="116">
        <v>-32.352941176470587</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5.2891080233079339</v>
      </c>
      <c r="D23" s="115">
        <v>118</v>
      </c>
      <c r="E23" s="114">
        <v>17</v>
      </c>
      <c r="F23" s="114">
        <v>30</v>
      </c>
      <c r="G23" s="114">
        <v>10</v>
      </c>
      <c r="H23" s="140">
        <v>24</v>
      </c>
      <c r="I23" s="115">
        <v>94</v>
      </c>
      <c r="J23" s="116" t="s">
        <v>514</v>
      </c>
    </row>
    <row r="24" spans="1:15" s="110" customFormat="1" ht="24.95" customHeight="1" x14ac:dyDescent="0.2">
      <c r="A24" s="193" t="s">
        <v>156</v>
      </c>
      <c r="B24" s="199" t="s">
        <v>221</v>
      </c>
      <c r="C24" s="113">
        <v>2.2859704168534289</v>
      </c>
      <c r="D24" s="115">
        <v>51</v>
      </c>
      <c r="E24" s="114">
        <v>48</v>
      </c>
      <c r="F24" s="114">
        <v>76</v>
      </c>
      <c r="G24" s="114">
        <v>40</v>
      </c>
      <c r="H24" s="140">
        <v>58</v>
      </c>
      <c r="I24" s="115">
        <v>-7</v>
      </c>
      <c r="J24" s="116">
        <v>-12.068965517241379</v>
      </c>
    </row>
    <row r="25" spans="1:15" s="110" customFormat="1" ht="24.95" customHeight="1" x14ac:dyDescent="0.2">
      <c r="A25" s="193" t="s">
        <v>222</v>
      </c>
      <c r="B25" s="204" t="s">
        <v>159</v>
      </c>
      <c r="C25" s="113">
        <v>19.094576423128643</v>
      </c>
      <c r="D25" s="115">
        <v>426</v>
      </c>
      <c r="E25" s="114">
        <v>74</v>
      </c>
      <c r="F25" s="114">
        <v>119</v>
      </c>
      <c r="G25" s="114">
        <v>134</v>
      </c>
      <c r="H25" s="140">
        <v>125</v>
      </c>
      <c r="I25" s="115">
        <v>301</v>
      </c>
      <c r="J25" s="116">
        <v>240.8</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2.823845809054236</v>
      </c>
      <c r="D27" s="115">
        <v>63</v>
      </c>
      <c r="E27" s="114">
        <v>46</v>
      </c>
      <c r="F27" s="114">
        <v>117</v>
      </c>
      <c r="G27" s="114">
        <v>68</v>
      </c>
      <c r="H27" s="140">
        <v>47</v>
      </c>
      <c r="I27" s="115">
        <v>16</v>
      </c>
      <c r="J27" s="116">
        <v>34.042553191489361</v>
      </c>
    </row>
    <row r="28" spans="1:15" s="110" customFormat="1" ht="24.95" customHeight="1" x14ac:dyDescent="0.2">
      <c r="A28" s="193" t="s">
        <v>163</v>
      </c>
      <c r="B28" s="199" t="s">
        <v>164</v>
      </c>
      <c r="C28" s="113">
        <v>2.2859704168534289</v>
      </c>
      <c r="D28" s="115">
        <v>51</v>
      </c>
      <c r="E28" s="114">
        <v>45</v>
      </c>
      <c r="F28" s="114">
        <v>120</v>
      </c>
      <c r="G28" s="114">
        <v>31</v>
      </c>
      <c r="H28" s="140">
        <v>59</v>
      </c>
      <c r="I28" s="115">
        <v>-8</v>
      </c>
      <c r="J28" s="116">
        <v>-13.559322033898304</v>
      </c>
    </row>
    <row r="29" spans="1:15" s="110" customFormat="1" ht="24.95" customHeight="1" x14ac:dyDescent="0.2">
      <c r="A29" s="193">
        <v>86</v>
      </c>
      <c r="B29" s="199" t="s">
        <v>165</v>
      </c>
      <c r="C29" s="113">
        <v>9.1438816674137158</v>
      </c>
      <c r="D29" s="115">
        <v>204</v>
      </c>
      <c r="E29" s="114">
        <v>195</v>
      </c>
      <c r="F29" s="114">
        <v>292</v>
      </c>
      <c r="G29" s="114">
        <v>188</v>
      </c>
      <c r="H29" s="140">
        <v>779</v>
      </c>
      <c r="I29" s="115">
        <v>-575</v>
      </c>
      <c r="J29" s="116">
        <v>-73.812580231065468</v>
      </c>
    </row>
    <row r="30" spans="1:15" s="110" customFormat="1" ht="24.95" customHeight="1" x14ac:dyDescent="0.2">
      <c r="A30" s="193">
        <v>87.88</v>
      </c>
      <c r="B30" s="204" t="s">
        <v>166</v>
      </c>
      <c r="C30" s="113">
        <v>7.1716718960107579</v>
      </c>
      <c r="D30" s="115">
        <v>160</v>
      </c>
      <c r="E30" s="114">
        <v>105</v>
      </c>
      <c r="F30" s="114">
        <v>196</v>
      </c>
      <c r="G30" s="114">
        <v>107</v>
      </c>
      <c r="H30" s="140">
        <v>94</v>
      </c>
      <c r="I30" s="115">
        <v>66</v>
      </c>
      <c r="J30" s="116">
        <v>70.212765957446805</v>
      </c>
    </row>
    <row r="31" spans="1:15" s="110" customFormat="1" ht="24.95" customHeight="1" x14ac:dyDescent="0.2">
      <c r="A31" s="193" t="s">
        <v>167</v>
      </c>
      <c r="B31" s="199" t="s">
        <v>168</v>
      </c>
      <c r="C31" s="113">
        <v>4.3926490363065893</v>
      </c>
      <c r="D31" s="115">
        <v>98</v>
      </c>
      <c r="E31" s="114">
        <v>49</v>
      </c>
      <c r="F31" s="114">
        <v>98</v>
      </c>
      <c r="G31" s="114">
        <v>65</v>
      </c>
      <c r="H31" s="140">
        <v>104</v>
      </c>
      <c r="I31" s="115">
        <v>-6</v>
      </c>
      <c r="J31" s="116">
        <v>-5.7692307692307692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2.1515015688032273</v>
      </c>
      <c r="D34" s="115">
        <v>48</v>
      </c>
      <c r="E34" s="114">
        <v>19</v>
      </c>
      <c r="F34" s="114">
        <v>62</v>
      </c>
      <c r="G34" s="114">
        <v>45</v>
      </c>
      <c r="H34" s="140">
        <v>35</v>
      </c>
      <c r="I34" s="115">
        <v>13</v>
      </c>
      <c r="J34" s="116">
        <v>37.142857142857146</v>
      </c>
    </row>
    <row r="35" spans="1:10" s="110" customFormat="1" ht="24.95" customHeight="1" x14ac:dyDescent="0.2">
      <c r="A35" s="292" t="s">
        <v>171</v>
      </c>
      <c r="B35" s="293" t="s">
        <v>172</v>
      </c>
      <c r="C35" s="113">
        <v>25.235320484087854</v>
      </c>
      <c r="D35" s="115">
        <v>563</v>
      </c>
      <c r="E35" s="114">
        <v>303</v>
      </c>
      <c r="F35" s="114">
        <v>789</v>
      </c>
      <c r="G35" s="114">
        <v>458</v>
      </c>
      <c r="H35" s="140">
        <v>716</v>
      </c>
      <c r="I35" s="115">
        <v>-153</v>
      </c>
      <c r="J35" s="116">
        <v>-21.368715083798882</v>
      </c>
    </row>
    <row r="36" spans="1:10" s="110" customFormat="1" ht="24.95" customHeight="1" x14ac:dyDescent="0.2">
      <c r="A36" s="294" t="s">
        <v>173</v>
      </c>
      <c r="B36" s="295" t="s">
        <v>174</v>
      </c>
      <c r="C36" s="125">
        <v>72.613177947108923</v>
      </c>
      <c r="D36" s="143">
        <v>1620</v>
      </c>
      <c r="E36" s="144">
        <v>937</v>
      </c>
      <c r="F36" s="144">
        <v>1763</v>
      </c>
      <c r="G36" s="144">
        <v>1098</v>
      </c>
      <c r="H36" s="145">
        <v>1735</v>
      </c>
      <c r="I36" s="143">
        <v>-115</v>
      </c>
      <c r="J36" s="146">
        <v>-6.6282420749279538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2231</v>
      </c>
      <c r="F11" s="264">
        <v>1259</v>
      </c>
      <c r="G11" s="264">
        <v>2614</v>
      </c>
      <c r="H11" s="264">
        <v>1601</v>
      </c>
      <c r="I11" s="265">
        <v>2486</v>
      </c>
      <c r="J11" s="263">
        <v>-255</v>
      </c>
      <c r="K11" s="266">
        <v>-10.257441673370877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30.434782608695652</v>
      </c>
      <c r="E13" s="115">
        <v>679</v>
      </c>
      <c r="F13" s="114">
        <v>303</v>
      </c>
      <c r="G13" s="114">
        <v>483</v>
      </c>
      <c r="H13" s="114">
        <v>427</v>
      </c>
      <c r="I13" s="140">
        <v>501</v>
      </c>
      <c r="J13" s="115">
        <v>178</v>
      </c>
      <c r="K13" s="116">
        <v>35.528942115768466</v>
      </c>
    </row>
    <row r="14" spans="1:15" ht="15.95" customHeight="1" x14ac:dyDescent="0.2">
      <c r="A14" s="306" t="s">
        <v>230</v>
      </c>
      <c r="B14" s="307"/>
      <c r="C14" s="308"/>
      <c r="D14" s="113">
        <v>55.177050649932767</v>
      </c>
      <c r="E14" s="115">
        <v>1231</v>
      </c>
      <c r="F14" s="114">
        <v>736</v>
      </c>
      <c r="G14" s="114">
        <v>1797</v>
      </c>
      <c r="H14" s="114">
        <v>946</v>
      </c>
      <c r="I14" s="140">
        <v>1485</v>
      </c>
      <c r="J14" s="115">
        <v>-254</v>
      </c>
      <c r="K14" s="116">
        <v>-17.104377104377104</v>
      </c>
    </row>
    <row r="15" spans="1:15" ht="15.95" customHeight="1" x14ac:dyDescent="0.2">
      <c r="A15" s="306" t="s">
        <v>231</v>
      </c>
      <c r="B15" s="307"/>
      <c r="C15" s="308"/>
      <c r="D15" s="113">
        <v>8.4267144778126397</v>
      </c>
      <c r="E15" s="115">
        <v>188</v>
      </c>
      <c r="F15" s="114">
        <v>109</v>
      </c>
      <c r="G15" s="114">
        <v>164</v>
      </c>
      <c r="H15" s="114">
        <v>114</v>
      </c>
      <c r="I15" s="140">
        <v>270</v>
      </c>
      <c r="J15" s="115">
        <v>-82</v>
      </c>
      <c r="K15" s="116">
        <v>-30.37037037037037</v>
      </c>
    </row>
    <row r="16" spans="1:15" ht="15.95" customHeight="1" x14ac:dyDescent="0.2">
      <c r="A16" s="306" t="s">
        <v>232</v>
      </c>
      <c r="B16" s="307"/>
      <c r="C16" s="308"/>
      <c r="D16" s="113">
        <v>5.8269834155087405</v>
      </c>
      <c r="E16" s="115">
        <v>130</v>
      </c>
      <c r="F16" s="114">
        <v>111</v>
      </c>
      <c r="G16" s="114">
        <v>161</v>
      </c>
      <c r="H16" s="114">
        <v>112</v>
      </c>
      <c r="I16" s="140">
        <v>230</v>
      </c>
      <c r="J16" s="115">
        <v>-100</v>
      </c>
      <c r="K16" s="116">
        <v>-43.478260869565219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2.1515015688032273</v>
      </c>
      <c r="E18" s="115">
        <v>48</v>
      </c>
      <c r="F18" s="114">
        <v>27</v>
      </c>
      <c r="G18" s="114">
        <v>76</v>
      </c>
      <c r="H18" s="114">
        <v>54</v>
      </c>
      <c r="I18" s="140">
        <v>29</v>
      </c>
      <c r="J18" s="115">
        <v>19</v>
      </c>
      <c r="K18" s="116">
        <v>65.517241379310349</v>
      </c>
    </row>
    <row r="19" spans="1:11" ht="14.1" customHeight="1" x14ac:dyDescent="0.2">
      <c r="A19" s="306" t="s">
        <v>235</v>
      </c>
      <c r="B19" s="307" t="s">
        <v>236</v>
      </c>
      <c r="C19" s="308"/>
      <c r="D19" s="113">
        <v>1.703272075302555</v>
      </c>
      <c r="E19" s="115">
        <v>38</v>
      </c>
      <c r="F19" s="114">
        <v>18</v>
      </c>
      <c r="G19" s="114">
        <v>57</v>
      </c>
      <c r="H19" s="114">
        <v>43</v>
      </c>
      <c r="I19" s="140">
        <v>21</v>
      </c>
      <c r="J19" s="115">
        <v>17</v>
      </c>
      <c r="K19" s="116">
        <v>80.952380952380949</v>
      </c>
    </row>
    <row r="20" spans="1:11" ht="14.1" customHeight="1" x14ac:dyDescent="0.2">
      <c r="A20" s="306">
        <v>12</v>
      </c>
      <c r="B20" s="307" t="s">
        <v>237</v>
      </c>
      <c r="C20" s="308"/>
      <c r="D20" s="113">
        <v>1.1205737337516808</v>
      </c>
      <c r="E20" s="115">
        <v>25</v>
      </c>
      <c r="F20" s="114">
        <v>8</v>
      </c>
      <c r="G20" s="114">
        <v>15</v>
      </c>
      <c r="H20" s="114">
        <v>36</v>
      </c>
      <c r="I20" s="140">
        <v>27</v>
      </c>
      <c r="J20" s="115">
        <v>-2</v>
      </c>
      <c r="K20" s="116">
        <v>-7.4074074074074074</v>
      </c>
    </row>
    <row r="21" spans="1:11" ht="14.1" customHeight="1" x14ac:dyDescent="0.2">
      <c r="A21" s="306">
        <v>21</v>
      </c>
      <c r="B21" s="307" t="s">
        <v>238</v>
      </c>
      <c r="C21" s="308"/>
      <c r="D21" s="113">
        <v>0.67234424025100847</v>
      </c>
      <c r="E21" s="115">
        <v>15</v>
      </c>
      <c r="F21" s="114">
        <v>12</v>
      </c>
      <c r="G21" s="114">
        <v>8</v>
      </c>
      <c r="H21" s="114">
        <v>9</v>
      </c>
      <c r="I21" s="140">
        <v>25</v>
      </c>
      <c r="J21" s="115">
        <v>-10</v>
      </c>
      <c r="K21" s="116">
        <v>-40</v>
      </c>
    </row>
    <row r="22" spans="1:11" ht="14.1" customHeight="1" x14ac:dyDescent="0.2">
      <c r="A22" s="306">
        <v>22</v>
      </c>
      <c r="B22" s="307" t="s">
        <v>239</v>
      </c>
      <c r="C22" s="308"/>
      <c r="D22" s="113">
        <v>2.644554011653967</v>
      </c>
      <c r="E22" s="115">
        <v>59</v>
      </c>
      <c r="F22" s="114">
        <v>51</v>
      </c>
      <c r="G22" s="114">
        <v>83</v>
      </c>
      <c r="H22" s="114">
        <v>30</v>
      </c>
      <c r="I22" s="140">
        <v>48</v>
      </c>
      <c r="J22" s="115">
        <v>11</v>
      </c>
      <c r="K22" s="116">
        <v>22.916666666666668</v>
      </c>
    </row>
    <row r="23" spans="1:11" ht="14.1" customHeight="1" x14ac:dyDescent="0.2">
      <c r="A23" s="306">
        <v>23</v>
      </c>
      <c r="B23" s="307" t="s">
        <v>240</v>
      </c>
      <c r="C23" s="308"/>
      <c r="D23" s="113">
        <v>0.26893769610040341</v>
      </c>
      <c r="E23" s="115">
        <v>6</v>
      </c>
      <c r="F23" s="114">
        <v>3</v>
      </c>
      <c r="G23" s="114">
        <v>14</v>
      </c>
      <c r="H23" s="114">
        <v>4</v>
      </c>
      <c r="I23" s="140">
        <v>5</v>
      </c>
      <c r="J23" s="115">
        <v>1</v>
      </c>
      <c r="K23" s="116">
        <v>20</v>
      </c>
    </row>
    <row r="24" spans="1:11" ht="14.1" customHeight="1" x14ac:dyDescent="0.2">
      <c r="A24" s="306">
        <v>24</v>
      </c>
      <c r="B24" s="307" t="s">
        <v>241</v>
      </c>
      <c r="C24" s="308"/>
      <c r="D24" s="113">
        <v>2.2859704168534289</v>
      </c>
      <c r="E24" s="115">
        <v>51</v>
      </c>
      <c r="F24" s="114">
        <v>12</v>
      </c>
      <c r="G24" s="114">
        <v>84</v>
      </c>
      <c r="H24" s="114">
        <v>30</v>
      </c>
      <c r="I24" s="140">
        <v>71</v>
      </c>
      <c r="J24" s="115">
        <v>-20</v>
      </c>
      <c r="K24" s="116">
        <v>-28.169014084507044</v>
      </c>
    </row>
    <row r="25" spans="1:11" ht="14.1" customHeight="1" x14ac:dyDescent="0.2">
      <c r="A25" s="306">
        <v>25</v>
      </c>
      <c r="B25" s="307" t="s">
        <v>242</v>
      </c>
      <c r="C25" s="308"/>
      <c r="D25" s="113">
        <v>6.8579112505602868</v>
      </c>
      <c r="E25" s="115">
        <v>153</v>
      </c>
      <c r="F25" s="114">
        <v>57</v>
      </c>
      <c r="G25" s="114">
        <v>226</v>
      </c>
      <c r="H25" s="114">
        <v>119</v>
      </c>
      <c r="I25" s="140">
        <v>154</v>
      </c>
      <c r="J25" s="115">
        <v>-1</v>
      </c>
      <c r="K25" s="116">
        <v>-0.64935064935064934</v>
      </c>
    </row>
    <row r="26" spans="1:11" ht="14.1" customHeight="1" x14ac:dyDescent="0.2">
      <c r="A26" s="306">
        <v>26</v>
      </c>
      <c r="B26" s="307" t="s">
        <v>243</v>
      </c>
      <c r="C26" s="308"/>
      <c r="D26" s="113">
        <v>1.8825638727028238</v>
      </c>
      <c r="E26" s="115">
        <v>42</v>
      </c>
      <c r="F26" s="114">
        <v>29</v>
      </c>
      <c r="G26" s="114">
        <v>76</v>
      </c>
      <c r="H26" s="114">
        <v>22</v>
      </c>
      <c r="I26" s="140">
        <v>61</v>
      </c>
      <c r="J26" s="115">
        <v>-19</v>
      </c>
      <c r="K26" s="116">
        <v>-31.147540983606557</v>
      </c>
    </row>
    <row r="27" spans="1:11" ht="14.1" customHeight="1" x14ac:dyDescent="0.2">
      <c r="A27" s="306">
        <v>27</v>
      </c>
      <c r="B27" s="307" t="s">
        <v>244</v>
      </c>
      <c r="C27" s="308"/>
      <c r="D27" s="113">
        <v>4.1685342895562529</v>
      </c>
      <c r="E27" s="115">
        <v>93</v>
      </c>
      <c r="F27" s="114">
        <v>33</v>
      </c>
      <c r="G27" s="114">
        <v>66</v>
      </c>
      <c r="H27" s="114">
        <v>43</v>
      </c>
      <c r="I27" s="140">
        <v>87</v>
      </c>
      <c r="J27" s="115">
        <v>6</v>
      </c>
      <c r="K27" s="116">
        <v>6.8965517241379306</v>
      </c>
    </row>
    <row r="28" spans="1:11" ht="14.1" customHeight="1" x14ac:dyDescent="0.2">
      <c r="A28" s="306">
        <v>28</v>
      </c>
      <c r="B28" s="307" t="s">
        <v>245</v>
      </c>
      <c r="C28" s="308"/>
      <c r="D28" s="113">
        <v>0.13446884805020171</v>
      </c>
      <c r="E28" s="115">
        <v>3</v>
      </c>
      <c r="F28" s="114" t="s">
        <v>513</v>
      </c>
      <c r="G28" s="114" t="s">
        <v>513</v>
      </c>
      <c r="H28" s="114" t="s">
        <v>513</v>
      </c>
      <c r="I28" s="140" t="s">
        <v>513</v>
      </c>
      <c r="J28" s="115" t="s">
        <v>513</v>
      </c>
      <c r="K28" s="116" t="s">
        <v>513</v>
      </c>
    </row>
    <row r="29" spans="1:11" ht="14.1" customHeight="1" x14ac:dyDescent="0.2">
      <c r="A29" s="306">
        <v>29</v>
      </c>
      <c r="B29" s="307" t="s">
        <v>246</v>
      </c>
      <c r="C29" s="308"/>
      <c r="D29" s="113">
        <v>2.2859704168534289</v>
      </c>
      <c r="E29" s="115">
        <v>51</v>
      </c>
      <c r="F29" s="114">
        <v>49</v>
      </c>
      <c r="G29" s="114">
        <v>95</v>
      </c>
      <c r="H29" s="114">
        <v>47</v>
      </c>
      <c r="I29" s="140">
        <v>58</v>
      </c>
      <c r="J29" s="115">
        <v>-7</v>
      </c>
      <c r="K29" s="116">
        <v>-12.068965517241379</v>
      </c>
    </row>
    <row r="30" spans="1:11" ht="14.1" customHeight="1" x14ac:dyDescent="0.2">
      <c r="A30" s="306" t="s">
        <v>247</v>
      </c>
      <c r="B30" s="307" t="s">
        <v>248</v>
      </c>
      <c r="C30" s="308"/>
      <c r="D30" s="113" t="s">
        <v>513</v>
      </c>
      <c r="E30" s="115" t="s">
        <v>513</v>
      </c>
      <c r="F30" s="114">
        <v>7</v>
      </c>
      <c r="G30" s="114">
        <v>22</v>
      </c>
      <c r="H30" s="114" t="s">
        <v>513</v>
      </c>
      <c r="I30" s="140" t="s">
        <v>513</v>
      </c>
      <c r="J30" s="115" t="s">
        <v>513</v>
      </c>
      <c r="K30" s="116" t="s">
        <v>513</v>
      </c>
    </row>
    <row r="31" spans="1:11" ht="14.1" customHeight="1" x14ac:dyDescent="0.2">
      <c r="A31" s="306" t="s">
        <v>249</v>
      </c>
      <c r="B31" s="307" t="s">
        <v>250</v>
      </c>
      <c r="C31" s="308"/>
      <c r="D31" s="113">
        <v>1.6136261766024205</v>
      </c>
      <c r="E31" s="115">
        <v>36</v>
      </c>
      <c r="F31" s="114">
        <v>42</v>
      </c>
      <c r="G31" s="114">
        <v>66</v>
      </c>
      <c r="H31" s="114">
        <v>38</v>
      </c>
      <c r="I31" s="140">
        <v>48</v>
      </c>
      <c r="J31" s="115">
        <v>-12</v>
      </c>
      <c r="K31" s="116">
        <v>-25</v>
      </c>
    </row>
    <row r="32" spans="1:11" ht="14.1" customHeight="1" x14ac:dyDescent="0.2">
      <c r="A32" s="306">
        <v>31</v>
      </c>
      <c r="B32" s="307" t="s">
        <v>251</v>
      </c>
      <c r="C32" s="308"/>
      <c r="D32" s="113">
        <v>0.22411474675033619</v>
      </c>
      <c r="E32" s="115">
        <v>5</v>
      </c>
      <c r="F32" s="114">
        <v>5</v>
      </c>
      <c r="G32" s="114">
        <v>10</v>
      </c>
      <c r="H32" s="114">
        <v>3</v>
      </c>
      <c r="I32" s="140">
        <v>14</v>
      </c>
      <c r="J32" s="115">
        <v>-9</v>
      </c>
      <c r="K32" s="116">
        <v>-64.285714285714292</v>
      </c>
    </row>
    <row r="33" spans="1:11" ht="14.1" customHeight="1" x14ac:dyDescent="0.2">
      <c r="A33" s="306">
        <v>32</v>
      </c>
      <c r="B33" s="307" t="s">
        <v>252</v>
      </c>
      <c r="C33" s="308"/>
      <c r="D33" s="113">
        <v>3.1376064545047062</v>
      </c>
      <c r="E33" s="115">
        <v>70</v>
      </c>
      <c r="F33" s="114">
        <v>32</v>
      </c>
      <c r="G33" s="114">
        <v>54</v>
      </c>
      <c r="H33" s="114">
        <v>59</v>
      </c>
      <c r="I33" s="140">
        <v>71</v>
      </c>
      <c r="J33" s="115">
        <v>-1</v>
      </c>
      <c r="K33" s="116">
        <v>-1.408450704225352</v>
      </c>
    </row>
    <row r="34" spans="1:11" ht="14.1" customHeight="1" x14ac:dyDescent="0.2">
      <c r="A34" s="306">
        <v>33</v>
      </c>
      <c r="B34" s="307" t="s">
        <v>253</v>
      </c>
      <c r="C34" s="308"/>
      <c r="D34" s="113">
        <v>2.5997310623038996</v>
      </c>
      <c r="E34" s="115">
        <v>58</v>
      </c>
      <c r="F34" s="114">
        <v>12</v>
      </c>
      <c r="G34" s="114">
        <v>51</v>
      </c>
      <c r="H34" s="114">
        <v>32</v>
      </c>
      <c r="I34" s="140">
        <v>61</v>
      </c>
      <c r="J34" s="115">
        <v>-3</v>
      </c>
      <c r="K34" s="116">
        <v>-4.918032786885246</v>
      </c>
    </row>
    <row r="35" spans="1:11" ht="14.1" customHeight="1" x14ac:dyDescent="0.2">
      <c r="A35" s="306">
        <v>34</v>
      </c>
      <c r="B35" s="307" t="s">
        <v>254</v>
      </c>
      <c r="C35" s="308"/>
      <c r="D35" s="113">
        <v>2.1515015688032273</v>
      </c>
      <c r="E35" s="115">
        <v>48</v>
      </c>
      <c r="F35" s="114">
        <v>22</v>
      </c>
      <c r="G35" s="114">
        <v>56</v>
      </c>
      <c r="H35" s="114">
        <v>34</v>
      </c>
      <c r="I35" s="140">
        <v>45</v>
      </c>
      <c r="J35" s="115">
        <v>3</v>
      </c>
      <c r="K35" s="116">
        <v>6.666666666666667</v>
      </c>
    </row>
    <row r="36" spans="1:11" ht="14.1" customHeight="1" x14ac:dyDescent="0.2">
      <c r="A36" s="306">
        <v>41</v>
      </c>
      <c r="B36" s="307" t="s">
        <v>255</v>
      </c>
      <c r="C36" s="308"/>
      <c r="D36" s="113">
        <v>0.13446884805020171</v>
      </c>
      <c r="E36" s="115">
        <v>3</v>
      </c>
      <c r="F36" s="114" t="s">
        <v>513</v>
      </c>
      <c r="G36" s="114">
        <v>3</v>
      </c>
      <c r="H36" s="114">
        <v>3</v>
      </c>
      <c r="I36" s="140" t="s">
        <v>513</v>
      </c>
      <c r="J36" s="115" t="s">
        <v>513</v>
      </c>
      <c r="K36" s="116" t="s">
        <v>513</v>
      </c>
    </row>
    <row r="37" spans="1:11" ht="14.1" customHeight="1" x14ac:dyDescent="0.2">
      <c r="A37" s="306">
        <v>42</v>
      </c>
      <c r="B37" s="307" t="s">
        <v>256</v>
      </c>
      <c r="C37" s="308"/>
      <c r="D37" s="113">
        <v>0</v>
      </c>
      <c r="E37" s="115">
        <v>0</v>
      </c>
      <c r="F37" s="114" t="s">
        <v>513</v>
      </c>
      <c r="G37" s="114" t="s">
        <v>513</v>
      </c>
      <c r="H37" s="114" t="s">
        <v>513</v>
      </c>
      <c r="I37" s="140" t="s">
        <v>513</v>
      </c>
      <c r="J37" s="115" t="s">
        <v>513</v>
      </c>
      <c r="K37" s="116" t="s">
        <v>513</v>
      </c>
    </row>
    <row r="38" spans="1:11" ht="14.1" customHeight="1" x14ac:dyDescent="0.2">
      <c r="A38" s="306">
        <v>43</v>
      </c>
      <c r="B38" s="307" t="s">
        <v>257</v>
      </c>
      <c r="C38" s="308"/>
      <c r="D38" s="113">
        <v>0.67234424025100847</v>
      </c>
      <c r="E38" s="115">
        <v>15</v>
      </c>
      <c r="F38" s="114">
        <v>10</v>
      </c>
      <c r="G38" s="114">
        <v>25</v>
      </c>
      <c r="H38" s="114">
        <v>12</v>
      </c>
      <c r="I38" s="140">
        <v>18</v>
      </c>
      <c r="J38" s="115">
        <v>-3</v>
      </c>
      <c r="K38" s="116">
        <v>-16.666666666666668</v>
      </c>
    </row>
    <row r="39" spans="1:11" ht="14.1" customHeight="1" x14ac:dyDescent="0.2">
      <c r="A39" s="306">
        <v>51</v>
      </c>
      <c r="B39" s="307" t="s">
        <v>258</v>
      </c>
      <c r="C39" s="308"/>
      <c r="D39" s="113">
        <v>17.570596145226357</v>
      </c>
      <c r="E39" s="115">
        <v>392</v>
      </c>
      <c r="F39" s="114">
        <v>51</v>
      </c>
      <c r="G39" s="114">
        <v>118</v>
      </c>
      <c r="H39" s="114">
        <v>93</v>
      </c>
      <c r="I39" s="140">
        <v>87</v>
      </c>
      <c r="J39" s="115">
        <v>305</v>
      </c>
      <c r="K39" s="116" t="s">
        <v>514</v>
      </c>
    </row>
    <row r="40" spans="1:11" ht="14.1" customHeight="1" x14ac:dyDescent="0.2">
      <c r="A40" s="306" t="s">
        <v>259</v>
      </c>
      <c r="B40" s="307" t="s">
        <v>260</v>
      </c>
      <c r="C40" s="308"/>
      <c r="D40" s="113">
        <v>16.181084715374272</v>
      </c>
      <c r="E40" s="115">
        <v>361</v>
      </c>
      <c r="F40" s="114">
        <v>46</v>
      </c>
      <c r="G40" s="114">
        <v>99</v>
      </c>
      <c r="H40" s="114">
        <v>85</v>
      </c>
      <c r="I40" s="140">
        <v>77</v>
      </c>
      <c r="J40" s="115">
        <v>284</v>
      </c>
      <c r="K40" s="116" t="s">
        <v>514</v>
      </c>
    </row>
    <row r="41" spans="1:11" ht="14.1" customHeight="1" x14ac:dyDescent="0.2">
      <c r="A41" s="306"/>
      <c r="B41" s="307" t="s">
        <v>261</v>
      </c>
      <c r="C41" s="308"/>
      <c r="D41" s="113">
        <v>15.777678171223666</v>
      </c>
      <c r="E41" s="115">
        <v>352</v>
      </c>
      <c r="F41" s="114">
        <v>40</v>
      </c>
      <c r="G41" s="114">
        <v>85</v>
      </c>
      <c r="H41" s="114">
        <v>76</v>
      </c>
      <c r="I41" s="140">
        <v>65</v>
      </c>
      <c r="J41" s="115">
        <v>287</v>
      </c>
      <c r="K41" s="116" t="s">
        <v>514</v>
      </c>
    </row>
    <row r="42" spans="1:11" ht="14.1" customHeight="1" x14ac:dyDescent="0.2">
      <c r="A42" s="306">
        <v>52</v>
      </c>
      <c r="B42" s="307" t="s">
        <v>262</v>
      </c>
      <c r="C42" s="308"/>
      <c r="D42" s="113">
        <v>3.2272523532048409</v>
      </c>
      <c r="E42" s="115">
        <v>72</v>
      </c>
      <c r="F42" s="114">
        <v>55</v>
      </c>
      <c r="G42" s="114">
        <v>99</v>
      </c>
      <c r="H42" s="114">
        <v>66</v>
      </c>
      <c r="I42" s="140">
        <v>80</v>
      </c>
      <c r="J42" s="115">
        <v>-8</v>
      </c>
      <c r="K42" s="116">
        <v>-10</v>
      </c>
    </row>
    <row r="43" spans="1:11" ht="14.1" customHeight="1" x14ac:dyDescent="0.2">
      <c r="A43" s="306" t="s">
        <v>263</v>
      </c>
      <c r="B43" s="307" t="s">
        <v>264</v>
      </c>
      <c r="C43" s="308"/>
      <c r="D43" s="113">
        <v>2.5997310623038996</v>
      </c>
      <c r="E43" s="115">
        <v>58</v>
      </c>
      <c r="F43" s="114">
        <v>48</v>
      </c>
      <c r="G43" s="114">
        <v>91</v>
      </c>
      <c r="H43" s="114">
        <v>60</v>
      </c>
      <c r="I43" s="140">
        <v>64</v>
      </c>
      <c r="J43" s="115">
        <v>-6</v>
      </c>
      <c r="K43" s="116">
        <v>-9.375</v>
      </c>
    </row>
    <row r="44" spans="1:11" ht="14.1" customHeight="1" x14ac:dyDescent="0.2">
      <c r="A44" s="306">
        <v>53</v>
      </c>
      <c r="B44" s="307" t="s">
        <v>265</v>
      </c>
      <c r="C44" s="308"/>
      <c r="D44" s="113">
        <v>0.49305244285073957</v>
      </c>
      <c r="E44" s="115">
        <v>11</v>
      </c>
      <c r="F44" s="114">
        <v>10</v>
      </c>
      <c r="G44" s="114">
        <v>27</v>
      </c>
      <c r="H44" s="114">
        <v>23</v>
      </c>
      <c r="I44" s="140">
        <v>18</v>
      </c>
      <c r="J44" s="115">
        <v>-7</v>
      </c>
      <c r="K44" s="116">
        <v>-38.888888888888886</v>
      </c>
    </row>
    <row r="45" spans="1:11" ht="14.1" customHeight="1" x14ac:dyDescent="0.2">
      <c r="A45" s="306" t="s">
        <v>266</v>
      </c>
      <c r="B45" s="307" t="s">
        <v>267</v>
      </c>
      <c r="C45" s="308"/>
      <c r="D45" s="113">
        <v>0.49305244285073957</v>
      </c>
      <c r="E45" s="115">
        <v>11</v>
      </c>
      <c r="F45" s="114">
        <v>10</v>
      </c>
      <c r="G45" s="114">
        <v>26</v>
      </c>
      <c r="H45" s="114">
        <v>23</v>
      </c>
      <c r="I45" s="140">
        <v>18</v>
      </c>
      <c r="J45" s="115">
        <v>-7</v>
      </c>
      <c r="K45" s="116">
        <v>-38.888888888888886</v>
      </c>
    </row>
    <row r="46" spans="1:11" ht="14.1" customHeight="1" x14ac:dyDescent="0.2">
      <c r="A46" s="306">
        <v>54</v>
      </c>
      <c r="B46" s="307" t="s">
        <v>268</v>
      </c>
      <c r="C46" s="308"/>
      <c r="D46" s="113">
        <v>6.0062752129090091</v>
      </c>
      <c r="E46" s="115">
        <v>134</v>
      </c>
      <c r="F46" s="114">
        <v>97</v>
      </c>
      <c r="G46" s="114">
        <v>118</v>
      </c>
      <c r="H46" s="114">
        <v>115</v>
      </c>
      <c r="I46" s="140">
        <v>153</v>
      </c>
      <c r="J46" s="115">
        <v>-19</v>
      </c>
      <c r="K46" s="116">
        <v>-12.418300653594772</v>
      </c>
    </row>
    <row r="47" spans="1:11" ht="14.1" customHeight="1" x14ac:dyDescent="0.2">
      <c r="A47" s="306">
        <v>61</v>
      </c>
      <c r="B47" s="307" t="s">
        <v>269</v>
      </c>
      <c r="C47" s="308"/>
      <c r="D47" s="113">
        <v>1.7929179740026895</v>
      </c>
      <c r="E47" s="115">
        <v>40</v>
      </c>
      <c r="F47" s="114">
        <v>23</v>
      </c>
      <c r="G47" s="114">
        <v>38</v>
      </c>
      <c r="H47" s="114">
        <v>40</v>
      </c>
      <c r="I47" s="140">
        <v>35</v>
      </c>
      <c r="J47" s="115">
        <v>5</v>
      </c>
      <c r="K47" s="116">
        <v>14.285714285714286</v>
      </c>
    </row>
    <row r="48" spans="1:11" ht="14.1" customHeight="1" x14ac:dyDescent="0.2">
      <c r="A48" s="306">
        <v>62</v>
      </c>
      <c r="B48" s="307" t="s">
        <v>270</v>
      </c>
      <c r="C48" s="308"/>
      <c r="D48" s="113">
        <v>6.1407440609592108</v>
      </c>
      <c r="E48" s="115">
        <v>137</v>
      </c>
      <c r="F48" s="114">
        <v>111</v>
      </c>
      <c r="G48" s="114">
        <v>193</v>
      </c>
      <c r="H48" s="114">
        <v>101</v>
      </c>
      <c r="I48" s="140">
        <v>118</v>
      </c>
      <c r="J48" s="115">
        <v>19</v>
      </c>
      <c r="K48" s="116">
        <v>16.101694915254239</v>
      </c>
    </row>
    <row r="49" spans="1:11" ht="14.1" customHeight="1" x14ac:dyDescent="0.2">
      <c r="A49" s="306">
        <v>63</v>
      </c>
      <c r="B49" s="307" t="s">
        <v>271</v>
      </c>
      <c r="C49" s="308"/>
      <c r="D49" s="113">
        <v>2.2859704168534289</v>
      </c>
      <c r="E49" s="115">
        <v>51</v>
      </c>
      <c r="F49" s="114">
        <v>63</v>
      </c>
      <c r="G49" s="114">
        <v>96</v>
      </c>
      <c r="H49" s="114">
        <v>123</v>
      </c>
      <c r="I49" s="140">
        <v>90</v>
      </c>
      <c r="J49" s="115">
        <v>-39</v>
      </c>
      <c r="K49" s="116">
        <v>-43.333333333333336</v>
      </c>
    </row>
    <row r="50" spans="1:11" ht="14.1" customHeight="1" x14ac:dyDescent="0.2">
      <c r="A50" s="306" t="s">
        <v>272</v>
      </c>
      <c r="B50" s="307" t="s">
        <v>273</v>
      </c>
      <c r="C50" s="308"/>
      <c r="D50" s="113">
        <v>0.49305244285073957</v>
      </c>
      <c r="E50" s="115">
        <v>11</v>
      </c>
      <c r="F50" s="114">
        <v>12</v>
      </c>
      <c r="G50" s="114">
        <v>28</v>
      </c>
      <c r="H50" s="114">
        <v>21</v>
      </c>
      <c r="I50" s="140">
        <v>8</v>
      </c>
      <c r="J50" s="115">
        <v>3</v>
      </c>
      <c r="K50" s="116">
        <v>37.5</v>
      </c>
    </row>
    <row r="51" spans="1:11" ht="14.1" customHeight="1" x14ac:dyDescent="0.2">
      <c r="A51" s="306" t="s">
        <v>274</v>
      </c>
      <c r="B51" s="307" t="s">
        <v>275</v>
      </c>
      <c r="C51" s="308"/>
      <c r="D51" s="113">
        <v>1.6136261766024205</v>
      </c>
      <c r="E51" s="115">
        <v>36</v>
      </c>
      <c r="F51" s="114">
        <v>47</v>
      </c>
      <c r="G51" s="114">
        <v>65</v>
      </c>
      <c r="H51" s="114">
        <v>98</v>
      </c>
      <c r="I51" s="140">
        <v>79</v>
      </c>
      <c r="J51" s="115">
        <v>-43</v>
      </c>
      <c r="K51" s="116">
        <v>-54.430379746835442</v>
      </c>
    </row>
    <row r="52" spans="1:11" ht="14.1" customHeight="1" x14ac:dyDescent="0.2">
      <c r="A52" s="306">
        <v>71</v>
      </c>
      <c r="B52" s="307" t="s">
        <v>276</v>
      </c>
      <c r="C52" s="308"/>
      <c r="D52" s="113">
        <v>6.8579112505602868</v>
      </c>
      <c r="E52" s="115">
        <v>153</v>
      </c>
      <c r="F52" s="114">
        <v>91</v>
      </c>
      <c r="G52" s="114">
        <v>204</v>
      </c>
      <c r="H52" s="114">
        <v>125</v>
      </c>
      <c r="I52" s="140">
        <v>181</v>
      </c>
      <c r="J52" s="115">
        <v>-28</v>
      </c>
      <c r="K52" s="116">
        <v>-15.469613259668508</v>
      </c>
    </row>
    <row r="53" spans="1:11" ht="14.1" customHeight="1" x14ac:dyDescent="0.2">
      <c r="A53" s="306" t="s">
        <v>277</v>
      </c>
      <c r="B53" s="307" t="s">
        <v>278</v>
      </c>
      <c r="C53" s="308"/>
      <c r="D53" s="113">
        <v>2.7790228597041686</v>
      </c>
      <c r="E53" s="115">
        <v>62</v>
      </c>
      <c r="F53" s="114">
        <v>29</v>
      </c>
      <c r="G53" s="114">
        <v>64</v>
      </c>
      <c r="H53" s="114">
        <v>37</v>
      </c>
      <c r="I53" s="140">
        <v>63</v>
      </c>
      <c r="J53" s="115">
        <v>-1</v>
      </c>
      <c r="K53" s="116">
        <v>-1.5873015873015872</v>
      </c>
    </row>
    <row r="54" spans="1:11" ht="14.1" customHeight="1" x14ac:dyDescent="0.2">
      <c r="A54" s="306" t="s">
        <v>279</v>
      </c>
      <c r="B54" s="307" t="s">
        <v>280</v>
      </c>
      <c r="C54" s="308"/>
      <c r="D54" s="113">
        <v>3.7651277454056475</v>
      </c>
      <c r="E54" s="115">
        <v>84</v>
      </c>
      <c r="F54" s="114">
        <v>53</v>
      </c>
      <c r="G54" s="114">
        <v>129</v>
      </c>
      <c r="H54" s="114">
        <v>80</v>
      </c>
      <c r="I54" s="140">
        <v>100</v>
      </c>
      <c r="J54" s="115">
        <v>-16</v>
      </c>
      <c r="K54" s="116">
        <v>-16</v>
      </c>
    </row>
    <row r="55" spans="1:11" ht="14.1" customHeight="1" x14ac:dyDescent="0.2">
      <c r="A55" s="306">
        <v>72</v>
      </c>
      <c r="B55" s="307" t="s">
        <v>281</v>
      </c>
      <c r="C55" s="308"/>
      <c r="D55" s="113">
        <v>1.3446884805020169</v>
      </c>
      <c r="E55" s="115">
        <v>30</v>
      </c>
      <c r="F55" s="114">
        <v>28</v>
      </c>
      <c r="G55" s="114">
        <v>55</v>
      </c>
      <c r="H55" s="114">
        <v>18</v>
      </c>
      <c r="I55" s="140">
        <v>34</v>
      </c>
      <c r="J55" s="115">
        <v>-4</v>
      </c>
      <c r="K55" s="116">
        <v>-11.764705882352942</v>
      </c>
    </row>
    <row r="56" spans="1:11" ht="14.1" customHeight="1" x14ac:dyDescent="0.2">
      <c r="A56" s="306" t="s">
        <v>282</v>
      </c>
      <c r="B56" s="307" t="s">
        <v>283</v>
      </c>
      <c r="C56" s="308"/>
      <c r="D56" s="113">
        <v>0.62752129090094133</v>
      </c>
      <c r="E56" s="115">
        <v>14</v>
      </c>
      <c r="F56" s="114">
        <v>4</v>
      </c>
      <c r="G56" s="114">
        <v>22</v>
      </c>
      <c r="H56" s="114">
        <v>3</v>
      </c>
      <c r="I56" s="140">
        <v>15</v>
      </c>
      <c r="J56" s="115">
        <v>-1</v>
      </c>
      <c r="K56" s="116">
        <v>-6.666666666666667</v>
      </c>
    </row>
    <row r="57" spans="1:11" ht="14.1" customHeight="1" x14ac:dyDescent="0.2">
      <c r="A57" s="306" t="s">
        <v>284</v>
      </c>
      <c r="B57" s="307" t="s">
        <v>285</v>
      </c>
      <c r="C57" s="308"/>
      <c r="D57" s="113">
        <v>0.35858359480053786</v>
      </c>
      <c r="E57" s="115">
        <v>8</v>
      </c>
      <c r="F57" s="114">
        <v>13</v>
      </c>
      <c r="G57" s="114">
        <v>12</v>
      </c>
      <c r="H57" s="114">
        <v>12</v>
      </c>
      <c r="I57" s="140">
        <v>11</v>
      </c>
      <c r="J57" s="115">
        <v>-3</v>
      </c>
      <c r="K57" s="116">
        <v>-27.272727272727273</v>
      </c>
    </row>
    <row r="58" spans="1:11" ht="14.1" customHeight="1" x14ac:dyDescent="0.2">
      <c r="A58" s="306">
        <v>73</v>
      </c>
      <c r="B58" s="307" t="s">
        <v>286</v>
      </c>
      <c r="C58" s="308"/>
      <c r="D58" s="113">
        <v>1.4343343792021515</v>
      </c>
      <c r="E58" s="115">
        <v>32</v>
      </c>
      <c r="F58" s="114">
        <v>24</v>
      </c>
      <c r="G58" s="114">
        <v>62</v>
      </c>
      <c r="H58" s="114">
        <v>24</v>
      </c>
      <c r="I58" s="140">
        <v>54</v>
      </c>
      <c r="J58" s="115">
        <v>-22</v>
      </c>
      <c r="K58" s="116">
        <v>-40.74074074074074</v>
      </c>
    </row>
    <row r="59" spans="1:11" ht="14.1" customHeight="1" x14ac:dyDescent="0.2">
      <c r="A59" s="306" t="s">
        <v>287</v>
      </c>
      <c r="B59" s="307" t="s">
        <v>288</v>
      </c>
      <c r="C59" s="308"/>
      <c r="D59" s="113">
        <v>1.3446884805020169</v>
      </c>
      <c r="E59" s="115">
        <v>30</v>
      </c>
      <c r="F59" s="114">
        <v>21</v>
      </c>
      <c r="G59" s="114">
        <v>54</v>
      </c>
      <c r="H59" s="114">
        <v>21</v>
      </c>
      <c r="I59" s="140">
        <v>45</v>
      </c>
      <c r="J59" s="115">
        <v>-15</v>
      </c>
      <c r="K59" s="116">
        <v>-33.333333333333336</v>
      </c>
    </row>
    <row r="60" spans="1:11" ht="14.1" customHeight="1" x14ac:dyDescent="0.2">
      <c r="A60" s="306">
        <v>81</v>
      </c>
      <c r="B60" s="307" t="s">
        <v>289</v>
      </c>
      <c r="C60" s="308"/>
      <c r="D60" s="113">
        <v>9.0990587180636489</v>
      </c>
      <c r="E60" s="115">
        <v>203</v>
      </c>
      <c r="F60" s="114">
        <v>185</v>
      </c>
      <c r="G60" s="114">
        <v>228</v>
      </c>
      <c r="H60" s="114">
        <v>170</v>
      </c>
      <c r="I60" s="140">
        <v>646</v>
      </c>
      <c r="J60" s="115">
        <v>-443</v>
      </c>
      <c r="K60" s="116">
        <v>-68.575851393188856</v>
      </c>
    </row>
    <row r="61" spans="1:11" ht="14.1" customHeight="1" x14ac:dyDescent="0.2">
      <c r="A61" s="306" t="s">
        <v>290</v>
      </c>
      <c r="B61" s="307" t="s">
        <v>291</v>
      </c>
      <c r="C61" s="308"/>
      <c r="D61" s="113">
        <v>1.9273868220528911</v>
      </c>
      <c r="E61" s="115">
        <v>43</v>
      </c>
      <c r="F61" s="114">
        <v>34</v>
      </c>
      <c r="G61" s="114">
        <v>64</v>
      </c>
      <c r="H61" s="114">
        <v>37</v>
      </c>
      <c r="I61" s="140">
        <v>82</v>
      </c>
      <c r="J61" s="115">
        <v>-39</v>
      </c>
      <c r="K61" s="116">
        <v>-47.560975609756099</v>
      </c>
    </row>
    <row r="62" spans="1:11" ht="14.1" customHeight="1" x14ac:dyDescent="0.2">
      <c r="A62" s="306" t="s">
        <v>292</v>
      </c>
      <c r="B62" s="307" t="s">
        <v>293</v>
      </c>
      <c r="C62" s="308"/>
      <c r="D62" s="113">
        <v>4.5719408337068579</v>
      </c>
      <c r="E62" s="115">
        <v>102</v>
      </c>
      <c r="F62" s="114">
        <v>91</v>
      </c>
      <c r="G62" s="114">
        <v>68</v>
      </c>
      <c r="H62" s="114">
        <v>86</v>
      </c>
      <c r="I62" s="140">
        <v>307</v>
      </c>
      <c r="J62" s="115">
        <v>-205</v>
      </c>
      <c r="K62" s="116">
        <v>-66.77524429967427</v>
      </c>
    </row>
    <row r="63" spans="1:11" ht="14.1" customHeight="1" x14ac:dyDescent="0.2">
      <c r="A63" s="306"/>
      <c r="B63" s="307" t="s">
        <v>294</v>
      </c>
      <c r="C63" s="308"/>
      <c r="D63" s="113">
        <v>4.2133572389063199</v>
      </c>
      <c r="E63" s="115">
        <v>94</v>
      </c>
      <c r="F63" s="114">
        <v>77</v>
      </c>
      <c r="G63" s="114">
        <v>57</v>
      </c>
      <c r="H63" s="114">
        <v>85</v>
      </c>
      <c r="I63" s="140">
        <v>300</v>
      </c>
      <c r="J63" s="115">
        <v>-206</v>
      </c>
      <c r="K63" s="116">
        <v>-68.666666666666671</v>
      </c>
    </row>
    <row r="64" spans="1:11" ht="14.1" customHeight="1" x14ac:dyDescent="0.2">
      <c r="A64" s="306" t="s">
        <v>295</v>
      </c>
      <c r="B64" s="307" t="s">
        <v>296</v>
      </c>
      <c r="C64" s="308"/>
      <c r="D64" s="113">
        <v>1.2102196324518153</v>
      </c>
      <c r="E64" s="115">
        <v>27</v>
      </c>
      <c r="F64" s="114">
        <v>33</v>
      </c>
      <c r="G64" s="114">
        <v>42</v>
      </c>
      <c r="H64" s="114">
        <v>31</v>
      </c>
      <c r="I64" s="140">
        <v>96</v>
      </c>
      <c r="J64" s="115">
        <v>-69</v>
      </c>
      <c r="K64" s="116">
        <v>-71.875</v>
      </c>
    </row>
    <row r="65" spans="1:11" ht="14.1" customHeight="1" x14ac:dyDescent="0.2">
      <c r="A65" s="306" t="s">
        <v>297</v>
      </c>
      <c r="B65" s="307" t="s">
        <v>298</v>
      </c>
      <c r="C65" s="308"/>
      <c r="D65" s="113">
        <v>0.58269834155087408</v>
      </c>
      <c r="E65" s="115">
        <v>13</v>
      </c>
      <c r="F65" s="114">
        <v>15</v>
      </c>
      <c r="G65" s="114">
        <v>30</v>
      </c>
      <c r="H65" s="114">
        <v>6</v>
      </c>
      <c r="I65" s="140">
        <v>131</v>
      </c>
      <c r="J65" s="115">
        <v>-118</v>
      </c>
      <c r="K65" s="116">
        <v>-90.07633587786259</v>
      </c>
    </row>
    <row r="66" spans="1:11" ht="14.1" customHeight="1" x14ac:dyDescent="0.2">
      <c r="A66" s="306">
        <v>82</v>
      </c>
      <c r="B66" s="307" t="s">
        <v>299</v>
      </c>
      <c r="C66" s="308"/>
      <c r="D66" s="113">
        <v>3.3617212012550426</v>
      </c>
      <c r="E66" s="115">
        <v>75</v>
      </c>
      <c r="F66" s="114">
        <v>37</v>
      </c>
      <c r="G66" s="114">
        <v>112</v>
      </c>
      <c r="H66" s="114">
        <v>54</v>
      </c>
      <c r="I66" s="140">
        <v>82</v>
      </c>
      <c r="J66" s="115">
        <v>-7</v>
      </c>
      <c r="K66" s="116">
        <v>-8.536585365853659</v>
      </c>
    </row>
    <row r="67" spans="1:11" ht="14.1" customHeight="1" x14ac:dyDescent="0.2">
      <c r="A67" s="306" t="s">
        <v>300</v>
      </c>
      <c r="B67" s="307" t="s">
        <v>301</v>
      </c>
      <c r="C67" s="308"/>
      <c r="D67" s="113">
        <v>2.3756163155535632</v>
      </c>
      <c r="E67" s="115">
        <v>53</v>
      </c>
      <c r="F67" s="114">
        <v>30</v>
      </c>
      <c r="G67" s="114">
        <v>76</v>
      </c>
      <c r="H67" s="114">
        <v>38</v>
      </c>
      <c r="I67" s="140">
        <v>65</v>
      </c>
      <c r="J67" s="115">
        <v>-12</v>
      </c>
      <c r="K67" s="116">
        <v>-18.46153846153846</v>
      </c>
    </row>
    <row r="68" spans="1:11" ht="14.1" customHeight="1" x14ac:dyDescent="0.2">
      <c r="A68" s="306" t="s">
        <v>302</v>
      </c>
      <c r="B68" s="307" t="s">
        <v>303</v>
      </c>
      <c r="C68" s="308"/>
      <c r="D68" s="113">
        <v>0.67234424025100847</v>
      </c>
      <c r="E68" s="115">
        <v>15</v>
      </c>
      <c r="F68" s="114">
        <v>6</v>
      </c>
      <c r="G68" s="114">
        <v>23</v>
      </c>
      <c r="H68" s="114">
        <v>7</v>
      </c>
      <c r="I68" s="140">
        <v>14</v>
      </c>
      <c r="J68" s="115">
        <v>1</v>
      </c>
      <c r="K68" s="116">
        <v>7.1428571428571432</v>
      </c>
    </row>
    <row r="69" spans="1:11" ht="14.1" customHeight="1" x14ac:dyDescent="0.2">
      <c r="A69" s="306">
        <v>83</v>
      </c>
      <c r="B69" s="307" t="s">
        <v>304</v>
      </c>
      <c r="C69" s="308"/>
      <c r="D69" s="113">
        <v>4.9305244285073959</v>
      </c>
      <c r="E69" s="115">
        <v>110</v>
      </c>
      <c r="F69" s="114">
        <v>88</v>
      </c>
      <c r="G69" s="114">
        <v>225</v>
      </c>
      <c r="H69" s="114">
        <v>87</v>
      </c>
      <c r="I69" s="140">
        <v>96</v>
      </c>
      <c r="J69" s="115">
        <v>14</v>
      </c>
      <c r="K69" s="116">
        <v>14.583333333333334</v>
      </c>
    </row>
    <row r="70" spans="1:11" ht="14.1" customHeight="1" x14ac:dyDescent="0.2">
      <c r="A70" s="306" t="s">
        <v>305</v>
      </c>
      <c r="B70" s="307" t="s">
        <v>306</v>
      </c>
      <c r="C70" s="308"/>
      <c r="D70" s="113">
        <v>3.2272523532048409</v>
      </c>
      <c r="E70" s="115">
        <v>72</v>
      </c>
      <c r="F70" s="114">
        <v>68</v>
      </c>
      <c r="G70" s="114">
        <v>192</v>
      </c>
      <c r="H70" s="114">
        <v>62</v>
      </c>
      <c r="I70" s="140">
        <v>78</v>
      </c>
      <c r="J70" s="115">
        <v>-6</v>
      </c>
      <c r="K70" s="116">
        <v>-7.6923076923076925</v>
      </c>
    </row>
    <row r="71" spans="1:11" ht="14.1" customHeight="1" x14ac:dyDescent="0.2">
      <c r="A71" s="306"/>
      <c r="B71" s="307" t="s">
        <v>307</v>
      </c>
      <c r="C71" s="308"/>
      <c r="D71" s="113">
        <v>2.1515015688032273</v>
      </c>
      <c r="E71" s="115">
        <v>48</v>
      </c>
      <c r="F71" s="114">
        <v>43</v>
      </c>
      <c r="G71" s="114">
        <v>147</v>
      </c>
      <c r="H71" s="114">
        <v>35</v>
      </c>
      <c r="I71" s="140">
        <v>48</v>
      </c>
      <c r="J71" s="115">
        <v>0</v>
      </c>
      <c r="K71" s="116">
        <v>0</v>
      </c>
    </row>
    <row r="72" spans="1:11" ht="14.1" customHeight="1" x14ac:dyDescent="0.2">
      <c r="A72" s="306">
        <v>84</v>
      </c>
      <c r="B72" s="307" t="s">
        <v>308</v>
      </c>
      <c r="C72" s="308"/>
      <c r="D72" s="113">
        <v>0.89645898700134474</v>
      </c>
      <c r="E72" s="115">
        <v>20</v>
      </c>
      <c r="F72" s="114">
        <v>11</v>
      </c>
      <c r="G72" s="114">
        <v>60</v>
      </c>
      <c r="H72" s="114">
        <v>7</v>
      </c>
      <c r="I72" s="140">
        <v>17</v>
      </c>
      <c r="J72" s="115">
        <v>3</v>
      </c>
      <c r="K72" s="116">
        <v>17.647058823529413</v>
      </c>
    </row>
    <row r="73" spans="1:11" ht="14.1" customHeight="1" x14ac:dyDescent="0.2">
      <c r="A73" s="306" t="s">
        <v>309</v>
      </c>
      <c r="B73" s="307" t="s">
        <v>310</v>
      </c>
      <c r="C73" s="308"/>
      <c r="D73" s="113">
        <v>0.22411474675033619</v>
      </c>
      <c r="E73" s="115">
        <v>5</v>
      </c>
      <c r="F73" s="114">
        <v>4</v>
      </c>
      <c r="G73" s="114">
        <v>24</v>
      </c>
      <c r="H73" s="114">
        <v>3</v>
      </c>
      <c r="I73" s="140">
        <v>10</v>
      </c>
      <c r="J73" s="115">
        <v>-5</v>
      </c>
      <c r="K73" s="116">
        <v>-50</v>
      </c>
    </row>
    <row r="74" spans="1:11" ht="14.1" customHeight="1" x14ac:dyDescent="0.2">
      <c r="A74" s="306" t="s">
        <v>311</v>
      </c>
      <c r="B74" s="307" t="s">
        <v>312</v>
      </c>
      <c r="C74" s="308"/>
      <c r="D74" s="113">
        <v>0.13446884805020171</v>
      </c>
      <c r="E74" s="115">
        <v>3</v>
      </c>
      <c r="F74" s="114" t="s">
        <v>513</v>
      </c>
      <c r="G74" s="114" t="s">
        <v>513</v>
      </c>
      <c r="H74" s="114" t="s">
        <v>513</v>
      </c>
      <c r="I74" s="140">
        <v>4</v>
      </c>
      <c r="J74" s="115">
        <v>-1</v>
      </c>
      <c r="K74" s="116">
        <v>-25</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0.71716718960107573</v>
      </c>
      <c r="E77" s="115">
        <v>16</v>
      </c>
      <c r="F77" s="114">
        <v>15</v>
      </c>
      <c r="G77" s="114">
        <v>12</v>
      </c>
      <c r="H77" s="114">
        <v>10</v>
      </c>
      <c r="I77" s="140">
        <v>9</v>
      </c>
      <c r="J77" s="115">
        <v>7</v>
      </c>
      <c r="K77" s="116">
        <v>77.777777777777771</v>
      </c>
    </row>
    <row r="78" spans="1:11" ht="14.1" customHeight="1" x14ac:dyDescent="0.2">
      <c r="A78" s="306">
        <v>93</v>
      </c>
      <c r="B78" s="307" t="s">
        <v>317</v>
      </c>
      <c r="C78" s="308"/>
      <c r="D78" s="113">
        <v>0.13446884805020171</v>
      </c>
      <c r="E78" s="115">
        <v>3</v>
      </c>
      <c r="F78" s="114" t="s">
        <v>513</v>
      </c>
      <c r="G78" s="114">
        <v>5</v>
      </c>
      <c r="H78" s="114" t="s">
        <v>513</v>
      </c>
      <c r="I78" s="140">
        <v>6</v>
      </c>
      <c r="J78" s="115">
        <v>-3</v>
      </c>
      <c r="K78" s="116">
        <v>-50</v>
      </c>
    </row>
    <row r="79" spans="1:11" ht="14.1" customHeight="1" x14ac:dyDescent="0.2">
      <c r="A79" s="306">
        <v>94</v>
      </c>
      <c r="B79" s="307" t="s">
        <v>318</v>
      </c>
      <c r="C79" s="308"/>
      <c r="D79" s="113" t="s">
        <v>513</v>
      </c>
      <c r="E79" s="115" t="s">
        <v>513</v>
      </c>
      <c r="F79" s="114" t="s">
        <v>513</v>
      </c>
      <c r="G79" s="114">
        <v>6</v>
      </c>
      <c r="H79" s="114" t="s">
        <v>513</v>
      </c>
      <c r="I79" s="140" t="s">
        <v>513</v>
      </c>
      <c r="J79" s="115" t="s">
        <v>513</v>
      </c>
      <c r="K79" s="116" t="s">
        <v>513</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0.13446884805020171</v>
      </c>
      <c r="E81" s="143">
        <v>3</v>
      </c>
      <c r="F81" s="144">
        <v>0</v>
      </c>
      <c r="G81" s="144">
        <v>9</v>
      </c>
      <c r="H81" s="144" t="s">
        <v>513</v>
      </c>
      <c r="I81" s="145">
        <v>0</v>
      </c>
      <c r="J81" s="143">
        <v>3</v>
      </c>
      <c r="K81" s="146" t="s">
        <v>515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2090</v>
      </c>
      <c r="E11" s="114">
        <v>1617</v>
      </c>
      <c r="F11" s="114">
        <v>2162</v>
      </c>
      <c r="G11" s="114">
        <v>1431</v>
      </c>
      <c r="H11" s="140">
        <v>2501</v>
      </c>
      <c r="I11" s="115">
        <v>-411</v>
      </c>
      <c r="J11" s="116">
        <v>-16.433426629348261</v>
      </c>
    </row>
    <row r="12" spans="1:15" s="110" customFormat="1" ht="24.95" customHeight="1" x14ac:dyDescent="0.2">
      <c r="A12" s="193" t="s">
        <v>132</v>
      </c>
      <c r="B12" s="194" t="s">
        <v>133</v>
      </c>
      <c r="C12" s="113">
        <v>1.4354066985645932</v>
      </c>
      <c r="D12" s="115">
        <v>30</v>
      </c>
      <c r="E12" s="114">
        <v>45</v>
      </c>
      <c r="F12" s="114">
        <v>48</v>
      </c>
      <c r="G12" s="114">
        <v>38</v>
      </c>
      <c r="H12" s="140">
        <v>21</v>
      </c>
      <c r="I12" s="115">
        <v>9</v>
      </c>
      <c r="J12" s="116">
        <v>42.857142857142854</v>
      </c>
    </row>
    <row r="13" spans="1:15" s="110" customFormat="1" ht="24.95" customHeight="1" x14ac:dyDescent="0.2">
      <c r="A13" s="193" t="s">
        <v>134</v>
      </c>
      <c r="B13" s="199" t="s">
        <v>214</v>
      </c>
      <c r="C13" s="113">
        <v>1.1483253588516746</v>
      </c>
      <c r="D13" s="115">
        <v>24</v>
      </c>
      <c r="E13" s="114">
        <v>12</v>
      </c>
      <c r="F13" s="114">
        <v>16</v>
      </c>
      <c r="G13" s="114" t="s">
        <v>513</v>
      </c>
      <c r="H13" s="140">
        <v>19</v>
      </c>
      <c r="I13" s="115">
        <v>5</v>
      </c>
      <c r="J13" s="116">
        <v>26.315789473684209</v>
      </c>
    </row>
    <row r="14" spans="1:15" s="287" customFormat="1" ht="24.95" customHeight="1" x14ac:dyDescent="0.2">
      <c r="A14" s="193" t="s">
        <v>215</v>
      </c>
      <c r="B14" s="199" t="s">
        <v>137</v>
      </c>
      <c r="C14" s="113">
        <v>30.14354066985646</v>
      </c>
      <c r="D14" s="115">
        <v>630</v>
      </c>
      <c r="E14" s="114">
        <v>340</v>
      </c>
      <c r="F14" s="114">
        <v>467</v>
      </c>
      <c r="G14" s="114">
        <v>350</v>
      </c>
      <c r="H14" s="140">
        <v>556</v>
      </c>
      <c r="I14" s="115">
        <v>74</v>
      </c>
      <c r="J14" s="116">
        <v>13.309352517985612</v>
      </c>
      <c r="K14" s="110"/>
      <c r="L14" s="110"/>
      <c r="M14" s="110"/>
      <c r="N14" s="110"/>
      <c r="O14" s="110"/>
    </row>
    <row r="15" spans="1:15" s="110" customFormat="1" ht="24.95" customHeight="1" x14ac:dyDescent="0.2">
      <c r="A15" s="193" t="s">
        <v>216</v>
      </c>
      <c r="B15" s="199" t="s">
        <v>217</v>
      </c>
      <c r="C15" s="113">
        <v>3.4928229665071768</v>
      </c>
      <c r="D15" s="115">
        <v>73</v>
      </c>
      <c r="E15" s="114">
        <v>63</v>
      </c>
      <c r="F15" s="114">
        <v>82</v>
      </c>
      <c r="G15" s="114">
        <v>42</v>
      </c>
      <c r="H15" s="140">
        <v>92</v>
      </c>
      <c r="I15" s="115">
        <v>-19</v>
      </c>
      <c r="J15" s="116">
        <v>-20.652173913043477</v>
      </c>
    </row>
    <row r="16" spans="1:15" s="287" customFormat="1" ht="24.95" customHeight="1" x14ac:dyDescent="0.2">
      <c r="A16" s="193" t="s">
        <v>218</v>
      </c>
      <c r="B16" s="199" t="s">
        <v>141</v>
      </c>
      <c r="C16" s="113">
        <v>22.775119617224881</v>
      </c>
      <c r="D16" s="115">
        <v>476</v>
      </c>
      <c r="E16" s="114">
        <v>223</v>
      </c>
      <c r="F16" s="114">
        <v>323</v>
      </c>
      <c r="G16" s="114">
        <v>261</v>
      </c>
      <c r="H16" s="140">
        <v>405</v>
      </c>
      <c r="I16" s="115">
        <v>71</v>
      </c>
      <c r="J16" s="116">
        <v>17.530864197530864</v>
      </c>
      <c r="K16" s="110"/>
      <c r="L16" s="110"/>
      <c r="M16" s="110"/>
      <c r="N16" s="110"/>
      <c r="O16" s="110"/>
    </row>
    <row r="17" spans="1:15" s="110" customFormat="1" ht="24.95" customHeight="1" x14ac:dyDescent="0.2">
      <c r="A17" s="193" t="s">
        <v>142</v>
      </c>
      <c r="B17" s="199" t="s">
        <v>220</v>
      </c>
      <c r="C17" s="113">
        <v>3.8755980861244019</v>
      </c>
      <c r="D17" s="115">
        <v>81</v>
      </c>
      <c r="E17" s="114">
        <v>54</v>
      </c>
      <c r="F17" s="114">
        <v>62</v>
      </c>
      <c r="G17" s="114">
        <v>47</v>
      </c>
      <c r="H17" s="140">
        <v>59</v>
      </c>
      <c r="I17" s="115">
        <v>22</v>
      </c>
      <c r="J17" s="116">
        <v>37.288135593220339</v>
      </c>
    </row>
    <row r="18" spans="1:15" s="287" customFormat="1" ht="24.95" customHeight="1" x14ac:dyDescent="0.2">
      <c r="A18" s="201" t="s">
        <v>144</v>
      </c>
      <c r="B18" s="202" t="s">
        <v>145</v>
      </c>
      <c r="C18" s="113">
        <v>7.7511961722488039</v>
      </c>
      <c r="D18" s="115">
        <v>162</v>
      </c>
      <c r="E18" s="114">
        <v>171</v>
      </c>
      <c r="F18" s="114">
        <v>162</v>
      </c>
      <c r="G18" s="114" t="s">
        <v>513</v>
      </c>
      <c r="H18" s="140">
        <v>167</v>
      </c>
      <c r="I18" s="115">
        <v>-5</v>
      </c>
      <c r="J18" s="116">
        <v>-2.9940119760479043</v>
      </c>
      <c r="K18" s="110"/>
      <c r="L18" s="110"/>
      <c r="M18" s="110"/>
      <c r="N18" s="110"/>
      <c r="O18" s="110"/>
    </row>
    <row r="19" spans="1:15" s="110" customFormat="1" ht="24.95" customHeight="1" x14ac:dyDescent="0.2">
      <c r="A19" s="193" t="s">
        <v>146</v>
      </c>
      <c r="B19" s="199" t="s">
        <v>147</v>
      </c>
      <c r="C19" s="113">
        <v>13.732057416267942</v>
      </c>
      <c r="D19" s="115">
        <v>287</v>
      </c>
      <c r="E19" s="114">
        <v>179</v>
      </c>
      <c r="F19" s="114">
        <v>300</v>
      </c>
      <c r="G19" s="114">
        <v>187</v>
      </c>
      <c r="H19" s="140">
        <v>252</v>
      </c>
      <c r="I19" s="115">
        <v>35</v>
      </c>
      <c r="J19" s="116">
        <v>13.888888888888889</v>
      </c>
    </row>
    <row r="20" spans="1:15" s="287" customFormat="1" ht="24.95" customHeight="1" x14ac:dyDescent="0.2">
      <c r="A20" s="193" t="s">
        <v>148</v>
      </c>
      <c r="B20" s="199" t="s">
        <v>149</v>
      </c>
      <c r="C20" s="113">
        <v>4.6889952153110048</v>
      </c>
      <c r="D20" s="115">
        <v>98</v>
      </c>
      <c r="E20" s="114">
        <v>72</v>
      </c>
      <c r="F20" s="114">
        <v>105</v>
      </c>
      <c r="G20" s="114">
        <v>59</v>
      </c>
      <c r="H20" s="140">
        <v>68</v>
      </c>
      <c r="I20" s="115">
        <v>30</v>
      </c>
      <c r="J20" s="116">
        <v>44.117647058823529</v>
      </c>
      <c r="K20" s="110"/>
      <c r="L20" s="110"/>
      <c r="M20" s="110"/>
      <c r="N20" s="110"/>
      <c r="O20" s="110"/>
    </row>
    <row r="21" spans="1:15" s="110" customFormat="1" ht="24.95" customHeight="1" x14ac:dyDescent="0.2">
      <c r="A21" s="201" t="s">
        <v>150</v>
      </c>
      <c r="B21" s="202" t="s">
        <v>151</v>
      </c>
      <c r="C21" s="113">
        <v>6.8899521531100483</v>
      </c>
      <c r="D21" s="115">
        <v>144</v>
      </c>
      <c r="E21" s="114">
        <v>132</v>
      </c>
      <c r="F21" s="114">
        <v>164</v>
      </c>
      <c r="G21" s="114">
        <v>120</v>
      </c>
      <c r="H21" s="140">
        <v>119</v>
      </c>
      <c r="I21" s="115">
        <v>25</v>
      </c>
      <c r="J21" s="116">
        <v>21.008403361344538</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1.9617224880382775</v>
      </c>
      <c r="D23" s="115">
        <v>41</v>
      </c>
      <c r="E23" s="114">
        <v>22</v>
      </c>
      <c r="F23" s="114">
        <v>30</v>
      </c>
      <c r="G23" s="114">
        <v>25</v>
      </c>
      <c r="H23" s="140">
        <v>32</v>
      </c>
      <c r="I23" s="115">
        <v>9</v>
      </c>
      <c r="J23" s="116">
        <v>28.125</v>
      </c>
    </row>
    <row r="24" spans="1:15" s="110" customFormat="1" ht="24.95" customHeight="1" x14ac:dyDescent="0.2">
      <c r="A24" s="193" t="s">
        <v>156</v>
      </c>
      <c r="B24" s="199" t="s">
        <v>221</v>
      </c>
      <c r="C24" s="113">
        <v>2.2488038277511961</v>
      </c>
      <c r="D24" s="115">
        <v>47</v>
      </c>
      <c r="E24" s="114">
        <v>59</v>
      </c>
      <c r="F24" s="114">
        <v>62</v>
      </c>
      <c r="G24" s="114">
        <v>35</v>
      </c>
      <c r="H24" s="140">
        <v>49</v>
      </c>
      <c r="I24" s="115">
        <v>-2</v>
      </c>
      <c r="J24" s="116">
        <v>-4.0816326530612246</v>
      </c>
    </row>
    <row r="25" spans="1:15" s="110" customFormat="1" ht="24.95" customHeight="1" x14ac:dyDescent="0.2">
      <c r="A25" s="193" t="s">
        <v>222</v>
      </c>
      <c r="B25" s="204" t="s">
        <v>159</v>
      </c>
      <c r="C25" s="113">
        <v>4.4976076555023923</v>
      </c>
      <c r="D25" s="115">
        <v>94</v>
      </c>
      <c r="E25" s="114">
        <v>106</v>
      </c>
      <c r="F25" s="114">
        <v>120</v>
      </c>
      <c r="G25" s="114">
        <v>93</v>
      </c>
      <c r="H25" s="140">
        <v>102</v>
      </c>
      <c r="I25" s="115">
        <v>-8</v>
      </c>
      <c r="J25" s="116">
        <v>-7.8431372549019605</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2.4880382775119618</v>
      </c>
      <c r="D27" s="115">
        <v>52</v>
      </c>
      <c r="E27" s="114">
        <v>67</v>
      </c>
      <c r="F27" s="114">
        <v>87</v>
      </c>
      <c r="G27" s="114">
        <v>35</v>
      </c>
      <c r="H27" s="140">
        <v>42</v>
      </c>
      <c r="I27" s="115">
        <v>10</v>
      </c>
      <c r="J27" s="116">
        <v>23.80952380952381</v>
      </c>
    </row>
    <row r="28" spans="1:15" s="110" customFormat="1" ht="24.95" customHeight="1" x14ac:dyDescent="0.2">
      <c r="A28" s="193" t="s">
        <v>163</v>
      </c>
      <c r="B28" s="199" t="s">
        <v>164</v>
      </c>
      <c r="C28" s="113">
        <v>2.200956937799043</v>
      </c>
      <c r="D28" s="115">
        <v>46</v>
      </c>
      <c r="E28" s="114">
        <v>22</v>
      </c>
      <c r="F28" s="114">
        <v>121</v>
      </c>
      <c r="G28" s="114">
        <v>21</v>
      </c>
      <c r="H28" s="140">
        <v>33</v>
      </c>
      <c r="I28" s="115">
        <v>13</v>
      </c>
      <c r="J28" s="116">
        <v>39.393939393939391</v>
      </c>
    </row>
    <row r="29" spans="1:15" s="110" customFormat="1" ht="24.95" customHeight="1" x14ac:dyDescent="0.2">
      <c r="A29" s="193">
        <v>86</v>
      </c>
      <c r="B29" s="199" t="s">
        <v>165</v>
      </c>
      <c r="C29" s="113">
        <v>9.9521531100478473</v>
      </c>
      <c r="D29" s="115">
        <v>208</v>
      </c>
      <c r="E29" s="114">
        <v>148</v>
      </c>
      <c r="F29" s="114">
        <v>191</v>
      </c>
      <c r="G29" s="114">
        <v>180</v>
      </c>
      <c r="H29" s="140">
        <v>824</v>
      </c>
      <c r="I29" s="115">
        <v>-616</v>
      </c>
      <c r="J29" s="116">
        <v>-74.757281553398059</v>
      </c>
    </row>
    <row r="30" spans="1:15" s="110" customFormat="1" ht="24.95" customHeight="1" x14ac:dyDescent="0.2">
      <c r="A30" s="193">
        <v>87.88</v>
      </c>
      <c r="B30" s="204" t="s">
        <v>166</v>
      </c>
      <c r="C30" s="113">
        <v>5.4066985645933014</v>
      </c>
      <c r="D30" s="115">
        <v>113</v>
      </c>
      <c r="E30" s="114">
        <v>110</v>
      </c>
      <c r="F30" s="114">
        <v>148</v>
      </c>
      <c r="G30" s="114">
        <v>88</v>
      </c>
      <c r="H30" s="140">
        <v>92</v>
      </c>
      <c r="I30" s="115">
        <v>21</v>
      </c>
      <c r="J30" s="116">
        <v>22.826086956521738</v>
      </c>
    </row>
    <row r="31" spans="1:15" s="110" customFormat="1" ht="24.95" customHeight="1" x14ac:dyDescent="0.2">
      <c r="A31" s="193" t="s">
        <v>167</v>
      </c>
      <c r="B31" s="199" t="s">
        <v>168</v>
      </c>
      <c r="C31" s="113">
        <v>4.258373205741627</v>
      </c>
      <c r="D31" s="115">
        <v>89</v>
      </c>
      <c r="E31" s="114">
        <v>93</v>
      </c>
      <c r="F31" s="114">
        <v>86</v>
      </c>
      <c r="G31" s="114">
        <v>76</v>
      </c>
      <c r="H31" s="140">
        <v>99</v>
      </c>
      <c r="I31" s="115">
        <v>-10</v>
      </c>
      <c r="J31" s="116">
        <v>-10.1010101010101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1.4354066985645932</v>
      </c>
      <c r="D34" s="115">
        <v>30</v>
      </c>
      <c r="E34" s="114">
        <v>45</v>
      </c>
      <c r="F34" s="114">
        <v>48</v>
      </c>
      <c r="G34" s="114">
        <v>38</v>
      </c>
      <c r="H34" s="140">
        <v>21</v>
      </c>
      <c r="I34" s="115">
        <v>9</v>
      </c>
      <c r="J34" s="116">
        <v>42.857142857142854</v>
      </c>
    </row>
    <row r="35" spans="1:10" s="110" customFormat="1" ht="24.95" customHeight="1" x14ac:dyDescent="0.2">
      <c r="A35" s="292" t="s">
        <v>171</v>
      </c>
      <c r="B35" s="293" t="s">
        <v>172</v>
      </c>
      <c r="C35" s="113">
        <v>39.043062200956939</v>
      </c>
      <c r="D35" s="115">
        <v>816</v>
      </c>
      <c r="E35" s="114">
        <v>523</v>
      </c>
      <c r="F35" s="114">
        <v>645</v>
      </c>
      <c r="G35" s="114">
        <v>450</v>
      </c>
      <c r="H35" s="140">
        <v>742</v>
      </c>
      <c r="I35" s="115">
        <v>74</v>
      </c>
      <c r="J35" s="116">
        <v>9.9730458221024261</v>
      </c>
    </row>
    <row r="36" spans="1:10" s="110" customFormat="1" ht="24.95" customHeight="1" x14ac:dyDescent="0.2">
      <c r="A36" s="294" t="s">
        <v>173</v>
      </c>
      <c r="B36" s="295" t="s">
        <v>174</v>
      </c>
      <c r="C36" s="125">
        <v>59.52153110047847</v>
      </c>
      <c r="D36" s="143">
        <v>1244</v>
      </c>
      <c r="E36" s="144">
        <v>1049</v>
      </c>
      <c r="F36" s="144">
        <v>1469</v>
      </c>
      <c r="G36" s="144">
        <v>943</v>
      </c>
      <c r="H36" s="145">
        <v>1738</v>
      </c>
      <c r="I36" s="143">
        <v>-494</v>
      </c>
      <c r="J36" s="146">
        <v>-28.423475258918298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2090</v>
      </c>
      <c r="F11" s="264">
        <v>1617</v>
      </c>
      <c r="G11" s="264">
        <v>2162</v>
      </c>
      <c r="H11" s="264">
        <v>1431</v>
      </c>
      <c r="I11" s="265">
        <v>2501</v>
      </c>
      <c r="J11" s="263">
        <v>-411</v>
      </c>
      <c r="K11" s="266">
        <v>-16.433426629348261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20.239234449760765</v>
      </c>
      <c r="E13" s="115">
        <v>423</v>
      </c>
      <c r="F13" s="114">
        <v>426</v>
      </c>
      <c r="G13" s="114">
        <v>521</v>
      </c>
      <c r="H13" s="114">
        <v>365</v>
      </c>
      <c r="I13" s="140">
        <v>467</v>
      </c>
      <c r="J13" s="115">
        <v>-44</v>
      </c>
      <c r="K13" s="116">
        <v>-9.4218415417558887</v>
      </c>
    </row>
    <row r="14" spans="1:17" ht="15.95" customHeight="1" x14ac:dyDescent="0.2">
      <c r="A14" s="306" t="s">
        <v>230</v>
      </c>
      <c r="B14" s="307"/>
      <c r="C14" s="308"/>
      <c r="D14" s="113">
        <v>60.622009569377994</v>
      </c>
      <c r="E14" s="115">
        <v>1267</v>
      </c>
      <c r="F14" s="114">
        <v>984</v>
      </c>
      <c r="G14" s="114">
        <v>1351</v>
      </c>
      <c r="H14" s="114">
        <v>852</v>
      </c>
      <c r="I14" s="140">
        <v>1513</v>
      </c>
      <c r="J14" s="115">
        <v>-246</v>
      </c>
      <c r="K14" s="116">
        <v>-16.259087904824852</v>
      </c>
    </row>
    <row r="15" spans="1:17" ht="15.95" customHeight="1" x14ac:dyDescent="0.2">
      <c r="A15" s="306" t="s">
        <v>231</v>
      </c>
      <c r="B15" s="307"/>
      <c r="C15" s="308"/>
      <c r="D15" s="113">
        <v>10.334928229665072</v>
      </c>
      <c r="E15" s="115">
        <v>216</v>
      </c>
      <c r="F15" s="114">
        <v>108</v>
      </c>
      <c r="G15" s="114">
        <v>142</v>
      </c>
      <c r="H15" s="114">
        <v>116</v>
      </c>
      <c r="I15" s="140">
        <v>266</v>
      </c>
      <c r="J15" s="115">
        <v>-50</v>
      </c>
      <c r="K15" s="116">
        <v>-18.796992481203006</v>
      </c>
    </row>
    <row r="16" spans="1:17" ht="15.95" customHeight="1" x14ac:dyDescent="0.2">
      <c r="A16" s="306" t="s">
        <v>232</v>
      </c>
      <c r="B16" s="307"/>
      <c r="C16" s="308"/>
      <c r="D16" s="113">
        <v>8.7559808612440193</v>
      </c>
      <c r="E16" s="115">
        <v>183</v>
      </c>
      <c r="F16" s="114">
        <v>91</v>
      </c>
      <c r="G16" s="114">
        <v>148</v>
      </c>
      <c r="H16" s="114">
        <v>97</v>
      </c>
      <c r="I16" s="140">
        <v>254</v>
      </c>
      <c r="J16" s="115">
        <v>-71</v>
      </c>
      <c r="K16" s="116">
        <v>-27.952755905511811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1.4354066985645932</v>
      </c>
      <c r="E18" s="115">
        <v>30</v>
      </c>
      <c r="F18" s="114">
        <v>48</v>
      </c>
      <c r="G18" s="114">
        <v>65</v>
      </c>
      <c r="H18" s="114">
        <v>40</v>
      </c>
      <c r="I18" s="140">
        <v>22</v>
      </c>
      <c r="J18" s="115">
        <v>8</v>
      </c>
      <c r="K18" s="116">
        <v>36.363636363636367</v>
      </c>
    </row>
    <row r="19" spans="1:11" ht="14.1" customHeight="1" x14ac:dyDescent="0.2">
      <c r="A19" s="306" t="s">
        <v>235</v>
      </c>
      <c r="B19" s="307" t="s">
        <v>236</v>
      </c>
      <c r="C19" s="308"/>
      <c r="D19" s="113">
        <v>1.0047846889952152</v>
      </c>
      <c r="E19" s="115">
        <v>21</v>
      </c>
      <c r="F19" s="114">
        <v>36</v>
      </c>
      <c r="G19" s="114">
        <v>46</v>
      </c>
      <c r="H19" s="114">
        <v>28</v>
      </c>
      <c r="I19" s="140">
        <v>10</v>
      </c>
      <c r="J19" s="115">
        <v>11</v>
      </c>
      <c r="K19" s="116">
        <v>110</v>
      </c>
    </row>
    <row r="20" spans="1:11" ht="14.1" customHeight="1" x14ac:dyDescent="0.2">
      <c r="A20" s="306">
        <v>12</v>
      </c>
      <c r="B20" s="307" t="s">
        <v>237</v>
      </c>
      <c r="C20" s="308"/>
      <c r="D20" s="113">
        <v>0.76555023923444976</v>
      </c>
      <c r="E20" s="115">
        <v>16</v>
      </c>
      <c r="F20" s="114">
        <v>41</v>
      </c>
      <c r="G20" s="114">
        <v>13</v>
      </c>
      <c r="H20" s="114">
        <v>12</v>
      </c>
      <c r="I20" s="140">
        <v>19</v>
      </c>
      <c r="J20" s="115">
        <v>-3</v>
      </c>
      <c r="K20" s="116">
        <v>-15.789473684210526</v>
      </c>
    </row>
    <row r="21" spans="1:11" ht="14.1" customHeight="1" x14ac:dyDescent="0.2">
      <c r="A21" s="306">
        <v>21</v>
      </c>
      <c r="B21" s="307" t="s">
        <v>238</v>
      </c>
      <c r="C21" s="308"/>
      <c r="D21" s="113">
        <v>0.8133971291866029</v>
      </c>
      <c r="E21" s="115">
        <v>17</v>
      </c>
      <c r="F21" s="114">
        <v>18</v>
      </c>
      <c r="G21" s="114">
        <v>12</v>
      </c>
      <c r="H21" s="114">
        <v>3</v>
      </c>
      <c r="I21" s="140">
        <v>15</v>
      </c>
      <c r="J21" s="115">
        <v>2</v>
      </c>
      <c r="K21" s="116">
        <v>13.333333333333334</v>
      </c>
    </row>
    <row r="22" spans="1:11" ht="14.1" customHeight="1" x14ac:dyDescent="0.2">
      <c r="A22" s="306">
        <v>22</v>
      </c>
      <c r="B22" s="307" t="s">
        <v>239</v>
      </c>
      <c r="C22" s="308"/>
      <c r="D22" s="113">
        <v>3.062200956937799</v>
      </c>
      <c r="E22" s="115">
        <v>64</v>
      </c>
      <c r="F22" s="114">
        <v>38</v>
      </c>
      <c r="G22" s="114">
        <v>61</v>
      </c>
      <c r="H22" s="114">
        <v>38</v>
      </c>
      <c r="I22" s="140">
        <v>44</v>
      </c>
      <c r="J22" s="115">
        <v>20</v>
      </c>
      <c r="K22" s="116">
        <v>45.454545454545453</v>
      </c>
    </row>
    <row r="23" spans="1:11" ht="14.1" customHeight="1" x14ac:dyDescent="0.2">
      <c r="A23" s="306">
        <v>23</v>
      </c>
      <c r="B23" s="307" t="s">
        <v>240</v>
      </c>
      <c r="C23" s="308"/>
      <c r="D23" s="113">
        <v>0.43062200956937802</v>
      </c>
      <c r="E23" s="115">
        <v>9</v>
      </c>
      <c r="F23" s="114">
        <v>7</v>
      </c>
      <c r="G23" s="114">
        <v>13</v>
      </c>
      <c r="H23" s="114">
        <v>4</v>
      </c>
      <c r="I23" s="140">
        <v>6</v>
      </c>
      <c r="J23" s="115">
        <v>3</v>
      </c>
      <c r="K23" s="116">
        <v>50</v>
      </c>
    </row>
    <row r="24" spans="1:11" ht="14.1" customHeight="1" x14ac:dyDescent="0.2">
      <c r="A24" s="306">
        <v>24</v>
      </c>
      <c r="B24" s="307" t="s">
        <v>241</v>
      </c>
      <c r="C24" s="308"/>
      <c r="D24" s="113">
        <v>4.2105263157894735</v>
      </c>
      <c r="E24" s="115">
        <v>88</v>
      </c>
      <c r="F24" s="114">
        <v>46</v>
      </c>
      <c r="G24" s="114">
        <v>66</v>
      </c>
      <c r="H24" s="114">
        <v>51</v>
      </c>
      <c r="I24" s="140">
        <v>82</v>
      </c>
      <c r="J24" s="115">
        <v>6</v>
      </c>
      <c r="K24" s="116">
        <v>7.3170731707317076</v>
      </c>
    </row>
    <row r="25" spans="1:11" ht="14.1" customHeight="1" x14ac:dyDescent="0.2">
      <c r="A25" s="306">
        <v>25</v>
      </c>
      <c r="B25" s="307" t="s">
        <v>242</v>
      </c>
      <c r="C25" s="308"/>
      <c r="D25" s="113">
        <v>7.5598086124401913</v>
      </c>
      <c r="E25" s="115">
        <v>158</v>
      </c>
      <c r="F25" s="114">
        <v>96</v>
      </c>
      <c r="G25" s="114">
        <v>179</v>
      </c>
      <c r="H25" s="114">
        <v>100</v>
      </c>
      <c r="I25" s="140">
        <v>218</v>
      </c>
      <c r="J25" s="115">
        <v>-60</v>
      </c>
      <c r="K25" s="116">
        <v>-27.522935779816514</v>
      </c>
    </row>
    <row r="26" spans="1:11" ht="14.1" customHeight="1" x14ac:dyDescent="0.2">
      <c r="A26" s="306">
        <v>26</v>
      </c>
      <c r="B26" s="307" t="s">
        <v>243</v>
      </c>
      <c r="C26" s="308"/>
      <c r="D26" s="113">
        <v>3.4928229665071768</v>
      </c>
      <c r="E26" s="115">
        <v>73</v>
      </c>
      <c r="F26" s="114">
        <v>32</v>
      </c>
      <c r="G26" s="114">
        <v>53</v>
      </c>
      <c r="H26" s="114">
        <v>24</v>
      </c>
      <c r="I26" s="140">
        <v>61</v>
      </c>
      <c r="J26" s="115">
        <v>12</v>
      </c>
      <c r="K26" s="116">
        <v>19.672131147540984</v>
      </c>
    </row>
    <row r="27" spans="1:11" ht="14.1" customHeight="1" x14ac:dyDescent="0.2">
      <c r="A27" s="306">
        <v>27</v>
      </c>
      <c r="B27" s="307" t="s">
        <v>244</v>
      </c>
      <c r="C27" s="308"/>
      <c r="D27" s="113">
        <v>7.2248803827751198</v>
      </c>
      <c r="E27" s="115">
        <v>151</v>
      </c>
      <c r="F27" s="114">
        <v>69</v>
      </c>
      <c r="G27" s="114">
        <v>66</v>
      </c>
      <c r="H27" s="114">
        <v>59</v>
      </c>
      <c r="I27" s="140">
        <v>57</v>
      </c>
      <c r="J27" s="115">
        <v>94</v>
      </c>
      <c r="K27" s="116">
        <v>164.91228070175438</v>
      </c>
    </row>
    <row r="28" spans="1:11" ht="14.1" customHeight="1" x14ac:dyDescent="0.2">
      <c r="A28" s="306">
        <v>28</v>
      </c>
      <c r="B28" s="307" t="s">
        <v>245</v>
      </c>
      <c r="C28" s="308"/>
      <c r="D28" s="113" t="s">
        <v>513</v>
      </c>
      <c r="E28" s="115" t="s">
        <v>513</v>
      </c>
      <c r="F28" s="114" t="s">
        <v>513</v>
      </c>
      <c r="G28" s="114" t="s">
        <v>513</v>
      </c>
      <c r="H28" s="114" t="s">
        <v>513</v>
      </c>
      <c r="I28" s="140">
        <v>3</v>
      </c>
      <c r="J28" s="115" t="s">
        <v>513</v>
      </c>
      <c r="K28" s="116" t="s">
        <v>513</v>
      </c>
    </row>
    <row r="29" spans="1:11" ht="14.1" customHeight="1" x14ac:dyDescent="0.2">
      <c r="A29" s="306">
        <v>29</v>
      </c>
      <c r="B29" s="307" t="s">
        <v>246</v>
      </c>
      <c r="C29" s="308"/>
      <c r="D29" s="113">
        <v>3.9712918660287082</v>
      </c>
      <c r="E29" s="115">
        <v>83</v>
      </c>
      <c r="F29" s="114">
        <v>56</v>
      </c>
      <c r="G29" s="114">
        <v>71</v>
      </c>
      <c r="H29" s="114">
        <v>52</v>
      </c>
      <c r="I29" s="140">
        <v>80</v>
      </c>
      <c r="J29" s="115">
        <v>3</v>
      </c>
      <c r="K29" s="116">
        <v>3.75</v>
      </c>
    </row>
    <row r="30" spans="1:11" ht="14.1" customHeight="1" x14ac:dyDescent="0.2">
      <c r="A30" s="306" t="s">
        <v>247</v>
      </c>
      <c r="B30" s="307" t="s">
        <v>248</v>
      </c>
      <c r="C30" s="308"/>
      <c r="D30" s="113">
        <v>1.0047846889952152</v>
      </c>
      <c r="E30" s="115">
        <v>21</v>
      </c>
      <c r="F30" s="114" t="s">
        <v>513</v>
      </c>
      <c r="G30" s="114">
        <v>14</v>
      </c>
      <c r="H30" s="114" t="s">
        <v>513</v>
      </c>
      <c r="I30" s="140" t="s">
        <v>513</v>
      </c>
      <c r="J30" s="115" t="s">
        <v>513</v>
      </c>
      <c r="K30" s="116" t="s">
        <v>513</v>
      </c>
    </row>
    <row r="31" spans="1:11" ht="14.1" customHeight="1" x14ac:dyDescent="0.2">
      <c r="A31" s="306" t="s">
        <v>249</v>
      </c>
      <c r="B31" s="307" t="s">
        <v>250</v>
      </c>
      <c r="C31" s="308"/>
      <c r="D31" s="113">
        <v>2.8229665071770333</v>
      </c>
      <c r="E31" s="115">
        <v>59</v>
      </c>
      <c r="F31" s="114">
        <v>36</v>
      </c>
      <c r="G31" s="114">
        <v>50</v>
      </c>
      <c r="H31" s="114">
        <v>42</v>
      </c>
      <c r="I31" s="140">
        <v>62</v>
      </c>
      <c r="J31" s="115">
        <v>-3</v>
      </c>
      <c r="K31" s="116">
        <v>-4.838709677419355</v>
      </c>
    </row>
    <row r="32" spans="1:11" ht="14.1" customHeight="1" x14ac:dyDescent="0.2">
      <c r="A32" s="306">
        <v>31</v>
      </c>
      <c r="B32" s="307" t="s">
        <v>251</v>
      </c>
      <c r="C32" s="308"/>
      <c r="D32" s="113">
        <v>0.14354066985645933</v>
      </c>
      <c r="E32" s="115">
        <v>3</v>
      </c>
      <c r="F32" s="114">
        <v>8</v>
      </c>
      <c r="G32" s="114">
        <v>7</v>
      </c>
      <c r="H32" s="114">
        <v>3</v>
      </c>
      <c r="I32" s="140">
        <v>7</v>
      </c>
      <c r="J32" s="115">
        <v>-4</v>
      </c>
      <c r="K32" s="116">
        <v>-57.142857142857146</v>
      </c>
    </row>
    <row r="33" spans="1:11" ht="14.1" customHeight="1" x14ac:dyDescent="0.2">
      <c r="A33" s="306">
        <v>32</v>
      </c>
      <c r="B33" s="307" t="s">
        <v>252</v>
      </c>
      <c r="C33" s="308"/>
      <c r="D33" s="113">
        <v>2.2488038277511961</v>
      </c>
      <c r="E33" s="115">
        <v>47</v>
      </c>
      <c r="F33" s="114">
        <v>58</v>
      </c>
      <c r="G33" s="114">
        <v>56</v>
      </c>
      <c r="H33" s="114">
        <v>42</v>
      </c>
      <c r="I33" s="140">
        <v>43</v>
      </c>
      <c r="J33" s="115">
        <v>4</v>
      </c>
      <c r="K33" s="116">
        <v>9.3023255813953494</v>
      </c>
    </row>
    <row r="34" spans="1:11" ht="14.1" customHeight="1" x14ac:dyDescent="0.2">
      <c r="A34" s="306">
        <v>33</v>
      </c>
      <c r="B34" s="307" t="s">
        <v>253</v>
      </c>
      <c r="C34" s="308"/>
      <c r="D34" s="113">
        <v>1.9617224880382775</v>
      </c>
      <c r="E34" s="115">
        <v>41</v>
      </c>
      <c r="F34" s="114">
        <v>60</v>
      </c>
      <c r="G34" s="114">
        <v>32</v>
      </c>
      <c r="H34" s="114">
        <v>18</v>
      </c>
      <c r="I34" s="140">
        <v>50</v>
      </c>
      <c r="J34" s="115">
        <v>-9</v>
      </c>
      <c r="K34" s="116">
        <v>-18</v>
      </c>
    </row>
    <row r="35" spans="1:11" ht="14.1" customHeight="1" x14ac:dyDescent="0.2">
      <c r="A35" s="306">
        <v>34</v>
      </c>
      <c r="B35" s="307" t="s">
        <v>254</v>
      </c>
      <c r="C35" s="308"/>
      <c r="D35" s="113">
        <v>2.3923444976076556</v>
      </c>
      <c r="E35" s="115">
        <v>50</v>
      </c>
      <c r="F35" s="114">
        <v>17</v>
      </c>
      <c r="G35" s="114">
        <v>31</v>
      </c>
      <c r="H35" s="114">
        <v>18</v>
      </c>
      <c r="I35" s="140">
        <v>40</v>
      </c>
      <c r="J35" s="115">
        <v>10</v>
      </c>
      <c r="K35" s="116">
        <v>25</v>
      </c>
    </row>
    <row r="36" spans="1:11" ht="14.1" customHeight="1" x14ac:dyDescent="0.2">
      <c r="A36" s="306">
        <v>41</v>
      </c>
      <c r="B36" s="307" t="s">
        <v>255</v>
      </c>
      <c r="C36" s="308"/>
      <c r="D36" s="113">
        <v>0.23923444976076555</v>
      </c>
      <c r="E36" s="115">
        <v>5</v>
      </c>
      <c r="F36" s="114" t="s">
        <v>513</v>
      </c>
      <c r="G36" s="114">
        <v>3</v>
      </c>
      <c r="H36" s="114">
        <v>0</v>
      </c>
      <c r="I36" s="140" t="s">
        <v>513</v>
      </c>
      <c r="J36" s="115" t="s">
        <v>513</v>
      </c>
      <c r="K36" s="116" t="s">
        <v>513</v>
      </c>
    </row>
    <row r="37" spans="1:11" ht="14.1" customHeight="1" x14ac:dyDescent="0.2">
      <c r="A37" s="306">
        <v>42</v>
      </c>
      <c r="B37" s="307" t="s">
        <v>256</v>
      </c>
      <c r="C37" s="308"/>
      <c r="D37" s="113">
        <v>0.19138755980861244</v>
      </c>
      <c r="E37" s="115">
        <v>4</v>
      </c>
      <c r="F37" s="114">
        <v>0</v>
      </c>
      <c r="G37" s="114">
        <v>3</v>
      </c>
      <c r="H37" s="114" t="s">
        <v>513</v>
      </c>
      <c r="I37" s="140">
        <v>3</v>
      </c>
      <c r="J37" s="115">
        <v>1</v>
      </c>
      <c r="K37" s="116">
        <v>33.333333333333336</v>
      </c>
    </row>
    <row r="38" spans="1:11" ht="14.1" customHeight="1" x14ac:dyDescent="0.2">
      <c r="A38" s="306">
        <v>43</v>
      </c>
      <c r="B38" s="307" t="s">
        <v>257</v>
      </c>
      <c r="C38" s="308"/>
      <c r="D38" s="113">
        <v>0.76555023923444976</v>
      </c>
      <c r="E38" s="115">
        <v>16</v>
      </c>
      <c r="F38" s="114">
        <v>11</v>
      </c>
      <c r="G38" s="114">
        <v>12</v>
      </c>
      <c r="H38" s="114">
        <v>6</v>
      </c>
      <c r="I38" s="140">
        <v>11</v>
      </c>
      <c r="J38" s="115">
        <v>5</v>
      </c>
      <c r="K38" s="116">
        <v>45.454545454545453</v>
      </c>
    </row>
    <row r="39" spans="1:11" ht="14.1" customHeight="1" x14ac:dyDescent="0.2">
      <c r="A39" s="306">
        <v>51</v>
      </c>
      <c r="B39" s="307" t="s">
        <v>258</v>
      </c>
      <c r="C39" s="308"/>
      <c r="D39" s="113">
        <v>4.2105263157894735</v>
      </c>
      <c r="E39" s="115">
        <v>88</v>
      </c>
      <c r="F39" s="114">
        <v>84</v>
      </c>
      <c r="G39" s="114">
        <v>112</v>
      </c>
      <c r="H39" s="114">
        <v>94</v>
      </c>
      <c r="I39" s="140">
        <v>87</v>
      </c>
      <c r="J39" s="115">
        <v>1</v>
      </c>
      <c r="K39" s="116">
        <v>1.1494252873563218</v>
      </c>
    </row>
    <row r="40" spans="1:11" ht="14.1" customHeight="1" x14ac:dyDescent="0.2">
      <c r="A40" s="306" t="s">
        <v>259</v>
      </c>
      <c r="B40" s="307" t="s">
        <v>260</v>
      </c>
      <c r="C40" s="308"/>
      <c r="D40" s="113">
        <v>3.6842105263157894</v>
      </c>
      <c r="E40" s="115">
        <v>77</v>
      </c>
      <c r="F40" s="114">
        <v>75</v>
      </c>
      <c r="G40" s="114">
        <v>101</v>
      </c>
      <c r="H40" s="114">
        <v>90</v>
      </c>
      <c r="I40" s="140">
        <v>83</v>
      </c>
      <c r="J40" s="115">
        <v>-6</v>
      </c>
      <c r="K40" s="116">
        <v>-7.2289156626506026</v>
      </c>
    </row>
    <row r="41" spans="1:11" ht="14.1" customHeight="1" x14ac:dyDescent="0.2">
      <c r="A41" s="306"/>
      <c r="B41" s="307" t="s">
        <v>261</v>
      </c>
      <c r="C41" s="308"/>
      <c r="D41" s="113">
        <v>3.062200956937799</v>
      </c>
      <c r="E41" s="115">
        <v>64</v>
      </c>
      <c r="F41" s="114">
        <v>69</v>
      </c>
      <c r="G41" s="114">
        <v>84</v>
      </c>
      <c r="H41" s="114">
        <v>85</v>
      </c>
      <c r="I41" s="140">
        <v>74</v>
      </c>
      <c r="J41" s="115">
        <v>-10</v>
      </c>
      <c r="K41" s="116">
        <v>-13.513513513513514</v>
      </c>
    </row>
    <row r="42" spans="1:11" ht="14.1" customHeight="1" x14ac:dyDescent="0.2">
      <c r="A42" s="306">
        <v>52</v>
      </c>
      <c r="B42" s="307" t="s">
        <v>262</v>
      </c>
      <c r="C42" s="308"/>
      <c r="D42" s="113">
        <v>3.8277511961722488</v>
      </c>
      <c r="E42" s="115">
        <v>80</v>
      </c>
      <c r="F42" s="114">
        <v>96</v>
      </c>
      <c r="G42" s="114">
        <v>77</v>
      </c>
      <c r="H42" s="114">
        <v>53</v>
      </c>
      <c r="I42" s="140">
        <v>52</v>
      </c>
      <c r="J42" s="115">
        <v>28</v>
      </c>
      <c r="K42" s="116">
        <v>53.846153846153847</v>
      </c>
    </row>
    <row r="43" spans="1:11" ht="14.1" customHeight="1" x14ac:dyDescent="0.2">
      <c r="A43" s="306" t="s">
        <v>263</v>
      </c>
      <c r="B43" s="307" t="s">
        <v>264</v>
      </c>
      <c r="C43" s="308"/>
      <c r="D43" s="113">
        <v>3.3492822966507179</v>
      </c>
      <c r="E43" s="115">
        <v>70</v>
      </c>
      <c r="F43" s="114">
        <v>81</v>
      </c>
      <c r="G43" s="114">
        <v>70</v>
      </c>
      <c r="H43" s="114">
        <v>46</v>
      </c>
      <c r="I43" s="140">
        <v>42</v>
      </c>
      <c r="J43" s="115">
        <v>28</v>
      </c>
      <c r="K43" s="116">
        <v>66.666666666666671</v>
      </c>
    </row>
    <row r="44" spans="1:11" ht="14.1" customHeight="1" x14ac:dyDescent="0.2">
      <c r="A44" s="306">
        <v>53</v>
      </c>
      <c r="B44" s="307" t="s">
        <v>265</v>
      </c>
      <c r="C44" s="308"/>
      <c r="D44" s="113">
        <v>0.62200956937799046</v>
      </c>
      <c r="E44" s="115">
        <v>13</v>
      </c>
      <c r="F44" s="114">
        <v>15</v>
      </c>
      <c r="G44" s="114">
        <v>23</v>
      </c>
      <c r="H44" s="114">
        <v>16</v>
      </c>
      <c r="I44" s="140">
        <v>12</v>
      </c>
      <c r="J44" s="115">
        <v>1</v>
      </c>
      <c r="K44" s="116">
        <v>8.3333333333333339</v>
      </c>
    </row>
    <row r="45" spans="1:11" ht="14.1" customHeight="1" x14ac:dyDescent="0.2">
      <c r="A45" s="306" t="s">
        <v>266</v>
      </c>
      <c r="B45" s="307" t="s">
        <v>267</v>
      </c>
      <c r="C45" s="308"/>
      <c r="D45" s="113">
        <v>0.4784688995215311</v>
      </c>
      <c r="E45" s="115">
        <v>10</v>
      </c>
      <c r="F45" s="114">
        <v>14</v>
      </c>
      <c r="G45" s="114">
        <v>23</v>
      </c>
      <c r="H45" s="114">
        <v>16</v>
      </c>
      <c r="I45" s="140">
        <v>12</v>
      </c>
      <c r="J45" s="115">
        <v>-2</v>
      </c>
      <c r="K45" s="116">
        <v>-16.666666666666668</v>
      </c>
    </row>
    <row r="46" spans="1:11" ht="14.1" customHeight="1" x14ac:dyDescent="0.2">
      <c r="A46" s="306">
        <v>54</v>
      </c>
      <c r="B46" s="307" t="s">
        <v>268</v>
      </c>
      <c r="C46" s="308"/>
      <c r="D46" s="113">
        <v>6.3636363636363633</v>
      </c>
      <c r="E46" s="115">
        <v>133</v>
      </c>
      <c r="F46" s="114">
        <v>130</v>
      </c>
      <c r="G46" s="114">
        <v>137</v>
      </c>
      <c r="H46" s="114">
        <v>111</v>
      </c>
      <c r="I46" s="140">
        <v>133</v>
      </c>
      <c r="J46" s="115">
        <v>0</v>
      </c>
      <c r="K46" s="116">
        <v>0</v>
      </c>
    </row>
    <row r="47" spans="1:11" ht="14.1" customHeight="1" x14ac:dyDescent="0.2">
      <c r="A47" s="306">
        <v>61</v>
      </c>
      <c r="B47" s="307" t="s">
        <v>269</v>
      </c>
      <c r="C47" s="308"/>
      <c r="D47" s="113">
        <v>2.200956937799043</v>
      </c>
      <c r="E47" s="115">
        <v>46</v>
      </c>
      <c r="F47" s="114">
        <v>24</v>
      </c>
      <c r="G47" s="114">
        <v>38</v>
      </c>
      <c r="H47" s="114">
        <v>21</v>
      </c>
      <c r="I47" s="140">
        <v>26</v>
      </c>
      <c r="J47" s="115">
        <v>20</v>
      </c>
      <c r="K47" s="116">
        <v>76.92307692307692</v>
      </c>
    </row>
    <row r="48" spans="1:11" ht="14.1" customHeight="1" x14ac:dyDescent="0.2">
      <c r="A48" s="306">
        <v>62</v>
      </c>
      <c r="B48" s="307" t="s">
        <v>270</v>
      </c>
      <c r="C48" s="308"/>
      <c r="D48" s="113">
        <v>6.7464114832535884</v>
      </c>
      <c r="E48" s="115">
        <v>141</v>
      </c>
      <c r="F48" s="114">
        <v>97</v>
      </c>
      <c r="G48" s="114">
        <v>175</v>
      </c>
      <c r="H48" s="114">
        <v>117</v>
      </c>
      <c r="I48" s="140">
        <v>170</v>
      </c>
      <c r="J48" s="115">
        <v>-29</v>
      </c>
      <c r="K48" s="116">
        <v>-17.058823529411764</v>
      </c>
    </row>
    <row r="49" spans="1:11" ht="14.1" customHeight="1" x14ac:dyDescent="0.2">
      <c r="A49" s="306">
        <v>63</v>
      </c>
      <c r="B49" s="307" t="s">
        <v>271</v>
      </c>
      <c r="C49" s="308"/>
      <c r="D49" s="113">
        <v>4.3062200956937797</v>
      </c>
      <c r="E49" s="115">
        <v>90</v>
      </c>
      <c r="F49" s="114">
        <v>90</v>
      </c>
      <c r="G49" s="114">
        <v>102</v>
      </c>
      <c r="H49" s="114">
        <v>67</v>
      </c>
      <c r="I49" s="140">
        <v>63</v>
      </c>
      <c r="J49" s="115">
        <v>27</v>
      </c>
      <c r="K49" s="116">
        <v>42.857142857142854</v>
      </c>
    </row>
    <row r="50" spans="1:11" ht="14.1" customHeight="1" x14ac:dyDescent="0.2">
      <c r="A50" s="306" t="s">
        <v>272</v>
      </c>
      <c r="B50" s="307" t="s">
        <v>273</v>
      </c>
      <c r="C50" s="308"/>
      <c r="D50" s="113">
        <v>0.90909090909090906</v>
      </c>
      <c r="E50" s="115">
        <v>19</v>
      </c>
      <c r="F50" s="114">
        <v>18</v>
      </c>
      <c r="G50" s="114">
        <v>29</v>
      </c>
      <c r="H50" s="114">
        <v>14</v>
      </c>
      <c r="I50" s="140">
        <v>15</v>
      </c>
      <c r="J50" s="115">
        <v>4</v>
      </c>
      <c r="K50" s="116">
        <v>26.666666666666668</v>
      </c>
    </row>
    <row r="51" spans="1:11" ht="14.1" customHeight="1" x14ac:dyDescent="0.2">
      <c r="A51" s="306" t="s">
        <v>274</v>
      </c>
      <c r="B51" s="307" t="s">
        <v>275</v>
      </c>
      <c r="C51" s="308"/>
      <c r="D51" s="113">
        <v>2.9665071770334928</v>
      </c>
      <c r="E51" s="115">
        <v>62</v>
      </c>
      <c r="F51" s="114">
        <v>67</v>
      </c>
      <c r="G51" s="114">
        <v>68</v>
      </c>
      <c r="H51" s="114">
        <v>49</v>
      </c>
      <c r="I51" s="140">
        <v>44</v>
      </c>
      <c r="J51" s="115">
        <v>18</v>
      </c>
      <c r="K51" s="116">
        <v>40.909090909090907</v>
      </c>
    </row>
    <row r="52" spans="1:11" ht="14.1" customHeight="1" x14ac:dyDescent="0.2">
      <c r="A52" s="306">
        <v>71</v>
      </c>
      <c r="B52" s="307" t="s">
        <v>276</v>
      </c>
      <c r="C52" s="308"/>
      <c r="D52" s="113">
        <v>8.803827751196172</v>
      </c>
      <c r="E52" s="115">
        <v>184</v>
      </c>
      <c r="F52" s="114">
        <v>121</v>
      </c>
      <c r="G52" s="114">
        <v>177</v>
      </c>
      <c r="H52" s="114">
        <v>118</v>
      </c>
      <c r="I52" s="140">
        <v>181</v>
      </c>
      <c r="J52" s="115">
        <v>3</v>
      </c>
      <c r="K52" s="116">
        <v>1.6574585635359116</v>
      </c>
    </row>
    <row r="53" spans="1:11" ht="14.1" customHeight="1" x14ac:dyDescent="0.2">
      <c r="A53" s="306" t="s">
        <v>277</v>
      </c>
      <c r="B53" s="307" t="s">
        <v>278</v>
      </c>
      <c r="C53" s="308"/>
      <c r="D53" s="113">
        <v>3.2057416267942584</v>
      </c>
      <c r="E53" s="115">
        <v>67</v>
      </c>
      <c r="F53" s="114">
        <v>38</v>
      </c>
      <c r="G53" s="114">
        <v>64</v>
      </c>
      <c r="H53" s="114">
        <v>42</v>
      </c>
      <c r="I53" s="140">
        <v>59</v>
      </c>
      <c r="J53" s="115">
        <v>8</v>
      </c>
      <c r="K53" s="116">
        <v>13.559322033898304</v>
      </c>
    </row>
    <row r="54" spans="1:11" ht="14.1" customHeight="1" x14ac:dyDescent="0.2">
      <c r="A54" s="306" t="s">
        <v>279</v>
      </c>
      <c r="B54" s="307" t="s">
        <v>280</v>
      </c>
      <c r="C54" s="308"/>
      <c r="D54" s="113">
        <v>5.1674641148325362</v>
      </c>
      <c r="E54" s="115">
        <v>108</v>
      </c>
      <c r="F54" s="114">
        <v>77</v>
      </c>
      <c r="G54" s="114">
        <v>100</v>
      </c>
      <c r="H54" s="114">
        <v>69</v>
      </c>
      <c r="I54" s="140">
        <v>111</v>
      </c>
      <c r="J54" s="115">
        <v>-3</v>
      </c>
      <c r="K54" s="116">
        <v>-2.7027027027027026</v>
      </c>
    </row>
    <row r="55" spans="1:11" ht="14.1" customHeight="1" x14ac:dyDescent="0.2">
      <c r="A55" s="306">
        <v>72</v>
      </c>
      <c r="B55" s="307" t="s">
        <v>281</v>
      </c>
      <c r="C55" s="308"/>
      <c r="D55" s="113">
        <v>2.2488038277511961</v>
      </c>
      <c r="E55" s="115">
        <v>47</v>
      </c>
      <c r="F55" s="114">
        <v>30</v>
      </c>
      <c r="G55" s="114">
        <v>44</v>
      </c>
      <c r="H55" s="114">
        <v>27</v>
      </c>
      <c r="I55" s="140">
        <v>41</v>
      </c>
      <c r="J55" s="115">
        <v>6</v>
      </c>
      <c r="K55" s="116">
        <v>14.634146341463415</v>
      </c>
    </row>
    <row r="56" spans="1:11" ht="14.1" customHeight="1" x14ac:dyDescent="0.2">
      <c r="A56" s="306" t="s">
        <v>282</v>
      </c>
      <c r="B56" s="307" t="s">
        <v>283</v>
      </c>
      <c r="C56" s="308"/>
      <c r="D56" s="113">
        <v>0.90909090909090906</v>
      </c>
      <c r="E56" s="115">
        <v>19</v>
      </c>
      <c r="F56" s="114">
        <v>15</v>
      </c>
      <c r="G56" s="114">
        <v>22</v>
      </c>
      <c r="H56" s="114">
        <v>7</v>
      </c>
      <c r="I56" s="140">
        <v>24</v>
      </c>
      <c r="J56" s="115">
        <v>-5</v>
      </c>
      <c r="K56" s="116">
        <v>-20.833333333333332</v>
      </c>
    </row>
    <row r="57" spans="1:11" ht="14.1" customHeight="1" x14ac:dyDescent="0.2">
      <c r="A57" s="306" t="s">
        <v>284</v>
      </c>
      <c r="B57" s="307" t="s">
        <v>285</v>
      </c>
      <c r="C57" s="308"/>
      <c r="D57" s="113">
        <v>0.90909090909090906</v>
      </c>
      <c r="E57" s="115">
        <v>19</v>
      </c>
      <c r="F57" s="114">
        <v>10</v>
      </c>
      <c r="G57" s="114">
        <v>15</v>
      </c>
      <c r="H57" s="114">
        <v>14</v>
      </c>
      <c r="I57" s="140">
        <v>12</v>
      </c>
      <c r="J57" s="115">
        <v>7</v>
      </c>
      <c r="K57" s="116">
        <v>58.333333333333336</v>
      </c>
    </row>
    <row r="58" spans="1:11" ht="14.1" customHeight="1" x14ac:dyDescent="0.2">
      <c r="A58" s="306">
        <v>73</v>
      </c>
      <c r="B58" s="307" t="s">
        <v>286</v>
      </c>
      <c r="C58" s="308"/>
      <c r="D58" s="113">
        <v>1.0526315789473684</v>
      </c>
      <c r="E58" s="115">
        <v>22</v>
      </c>
      <c r="F58" s="114">
        <v>25</v>
      </c>
      <c r="G58" s="114">
        <v>30</v>
      </c>
      <c r="H58" s="114">
        <v>24</v>
      </c>
      <c r="I58" s="140">
        <v>54</v>
      </c>
      <c r="J58" s="115">
        <v>-32</v>
      </c>
      <c r="K58" s="116">
        <v>-59.25925925925926</v>
      </c>
    </row>
    <row r="59" spans="1:11" ht="14.1" customHeight="1" x14ac:dyDescent="0.2">
      <c r="A59" s="306" t="s">
        <v>287</v>
      </c>
      <c r="B59" s="307" t="s">
        <v>288</v>
      </c>
      <c r="C59" s="308"/>
      <c r="D59" s="113">
        <v>0.90909090909090906</v>
      </c>
      <c r="E59" s="115">
        <v>19</v>
      </c>
      <c r="F59" s="114">
        <v>22</v>
      </c>
      <c r="G59" s="114">
        <v>26</v>
      </c>
      <c r="H59" s="114">
        <v>18</v>
      </c>
      <c r="I59" s="140">
        <v>47</v>
      </c>
      <c r="J59" s="115">
        <v>-28</v>
      </c>
      <c r="K59" s="116">
        <v>-59.574468085106382</v>
      </c>
    </row>
    <row r="60" spans="1:11" ht="14.1" customHeight="1" x14ac:dyDescent="0.2">
      <c r="A60" s="306">
        <v>81</v>
      </c>
      <c r="B60" s="307" t="s">
        <v>289</v>
      </c>
      <c r="C60" s="308"/>
      <c r="D60" s="113">
        <v>9.0909090909090917</v>
      </c>
      <c r="E60" s="115">
        <v>190</v>
      </c>
      <c r="F60" s="114">
        <v>131</v>
      </c>
      <c r="G60" s="114">
        <v>168</v>
      </c>
      <c r="H60" s="114">
        <v>165</v>
      </c>
      <c r="I60" s="140">
        <v>685</v>
      </c>
      <c r="J60" s="115">
        <v>-495</v>
      </c>
      <c r="K60" s="116">
        <v>-72.262773722627742</v>
      </c>
    </row>
    <row r="61" spans="1:11" ht="14.1" customHeight="1" x14ac:dyDescent="0.2">
      <c r="A61" s="306" t="s">
        <v>290</v>
      </c>
      <c r="B61" s="307" t="s">
        <v>291</v>
      </c>
      <c r="C61" s="308"/>
      <c r="D61" s="113">
        <v>2.4401913875598087</v>
      </c>
      <c r="E61" s="115">
        <v>51</v>
      </c>
      <c r="F61" s="114">
        <v>28</v>
      </c>
      <c r="G61" s="114">
        <v>46</v>
      </c>
      <c r="H61" s="114">
        <v>30</v>
      </c>
      <c r="I61" s="140">
        <v>92</v>
      </c>
      <c r="J61" s="115">
        <v>-41</v>
      </c>
      <c r="K61" s="116">
        <v>-44.565217391304351</v>
      </c>
    </row>
    <row r="62" spans="1:11" ht="14.1" customHeight="1" x14ac:dyDescent="0.2">
      <c r="A62" s="306" t="s">
        <v>292</v>
      </c>
      <c r="B62" s="307" t="s">
        <v>293</v>
      </c>
      <c r="C62" s="308"/>
      <c r="D62" s="113">
        <v>4.1626794258373208</v>
      </c>
      <c r="E62" s="115">
        <v>87</v>
      </c>
      <c r="F62" s="114">
        <v>66</v>
      </c>
      <c r="G62" s="114">
        <v>68</v>
      </c>
      <c r="H62" s="114">
        <v>77</v>
      </c>
      <c r="I62" s="140">
        <v>304</v>
      </c>
      <c r="J62" s="115">
        <v>-217</v>
      </c>
      <c r="K62" s="116">
        <v>-71.381578947368425</v>
      </c>
    </row>
    <row r="63" spans="1:11" ht="14.1" customHeight="1" x14ac:dyDescent="0.2">
      <c r="A63" s="306"/>
      <c r="B63" s="307" t="s">
        <v>294</v>
      </c>
      <c r="C63" s="308"/>
      <c r="D63" s="113">
        <v>3.9712918660287082</v>
      </c>
      <c r="E63" s="115">
        <v>83</v>
      </c>
      <c r="F63" s="114">
        <v>57</v>
      </c>
      <c r="G63" s="114">
        <v>62</v>
      </c>
      <c r="H63" s="114">
        <v>72</v>
      </c>
      <c r="I63" s="140">
        <v>299</v>
      </c>
      <c r="J63" s="115">
        <v>-216</v>
      </c>
      <c r="K63" s="116">
        <v>-72.240802675585286</v>
      </c>
    </row>
    <row r="64" spans="1:11" ht="14.1" customHeight="1" x14ac:dyDescent="0.2">
      <c r="A64" s="306" t="s">
        <v>295</v>
      </c>
      <c r="B64" s="307" t="s">
        <v>296</v>
      </c>
      <c r="C64" s="308"/>
      <c r="D64" s="113">
        <v>1.1483253588516746</v>
      </c>
      <c r="E64" s="115">
        <v>24</v>
      </c>
      <c r="F64" s="114">
        <v>16</v>
      </c>
      <c r="G64" s="114">
        <v>26</v>
      </c>
      <c r="H64" s="114">
        <v>27</v>
      </c>
      <c r="I64" s="140">
        <v>122</v>
      </c>
      <c r="J64" s="115">
        <v>-98</v>
      </c>
      <c r="K64" s="116">
        <v>-80.327868852459019</v>
      </c>
    </row>
    <row r="65" spans="1:11" ht="14.1" customHeight="1" x14ac:dyDescent="0.2">
      <c r="A65" s="306" t="s">
        <v>297</v>
      </c>
      <c r="B65" s="307" t="s">
        <v>298</v>
      </c>
      <c r="C65" s="308"/>
      <c r="D65" s="113">
        <v>0.38277511961722488</v>
      </c>
      <c r="E65" s="115">
        <v>8</v>
      </c>
      <c r="F65" s="114">
        <v>15</v>
      </c>
      <c r="G65" s="114">
        <v>17</v>
      </c>
      <c r="H65" s="114">
        <v>16</v>
      </c>
      <c r="I65" s="140">
        <v>134</v>
      </c>
      <c r="J65" s="115">
        <v>-126</v>
      </c>
      <c r="K65" s="116">
        <v>-94.02985074626865</v>
      </c>
    </row>
    <row r="66" spans="1:11" ht="14.1" customHeight="1" x14ac:dyDescent="0.2">
      <c r="A66" s="306">
        <v>82</v>
      </c>
      <c r="B66" s="307" t="s">
        <v>299</v>
      </c>
      <c r="C66" s="308"/>
      <c r="D66" s="113">
        <v>3.1578947368421053</v>
      </c>
      <c r="E66" s="115">
        <v>66</v>
      </c>
      <c r="F66" s="114">
        <v>58</v>
      </c>
      <c r="G66" s="114">
        <v>100</v>
      </c>
      <c r="H66" s="114">
        <v>66</v>
      </c>
      <c r="I66" s="140">
        <v>91</v>
      </c>
      <c r="J66" s="115">
        <v>-25</v>
      </c>
      <c r="K66" s="116">
        <v>-27.472527472527471</v>
      </c>
    </row>
    <row r="67" spans="1:11" ht="14.1" customHeight="1" x14ac:dyDescent="0.2">
      <c r="A67" s="306" t="s">
        <v>300</v>
      </c>
      <c r="B67" s="307" t="s">
        <v>301</v>
      </c>
      <c r="C67" s="308"/>
      <c r="D67" s="113">
        <v>2.1531100478468899</v>
      </c>
      <c r="E67" s="115">
        <v>45</v>
      </c>
      <c r="F67" s="114">
        <v>40</v>
      </c>
      <c r="G67" s="114">
        <v>70</v>
      </c>
      <c r="H67" s="114">
        <v>42</v>
      </c>
      <c r="I67" s="140">
        <v>71</v>
      </c>
      <c r="J67" s="115">
        <v>-26</v>
      </c>
      <c r="K67" s="116">
        <v>-36.619718309859152</v>
      </c>
    </row>
    <row r="68" spans="1:11" ht="14.1" customHeight="1" x14ac:dyDescent="0.2">
      <c r="A68" s="306" t="s">
        <v>302</v>
      </c>
      <c r="B68" s="307" t="s">
        <v>303</v>
      </c>
      <c r="C68" s="308"/>
      <c r="D68" s="113">
        <v>0.8133971291866029</v>
      </c>
      <c r="E68" s="115">
        <v>17</v>
      </c>
      <c r="F68" s="114">
        <v>15</v>
      </c>
      <c r="G68" s="114">
        <v>21</v>
      </c>
      <c r="H68" s="114">
        <v>10</v>
      </c>
      <c r="I68" s="140">
        <v>15</v>
      </c>
      <c r="J68" s="115">
        <v>2</v>
      </c>
      <c r="K68" s="116">
        <v>13.333333333333334</v>
      </c>
    </row>
    <row r="69" spans="1:11" ht="14.1" customHeight="1" x14ac:dyDescent="0.2">
      <c r="A69" s="306">
        <v>83</v>
      </c>
      <c r="B69" s="307" t="s">
        <v>304</v>
      </c>
      <c r="C69" s="308"/>
      <c r="D69" s="113">
        <v>3.5885167464114831</v>
      </c>
      <c r="E69" s="115">
        <v>75</v>
      </c>
      <c r="F69" s="114">
        <v>80</v>
      </c>
      <c r="G69" s="114">
        <v>169</v>
      </c>
      <c r="H69" s="114">
        <v>56</v>
      </c>
      <c r="I69" s="140">
        <v>76</v>
      </c>
      <c r="J69" s="115">
        <v>-1</v>
      </c>
      <c r="K69" s="116">
        <v>-1.3157894736842106</v>
      </c>
    </row>
    <row r="70" spans="1:11" ht="14.1" customHeight="1" x14ac:dyDescent="0.2">
      <c r="A70" s="306" t="s">
        <v>305</v>
      </c>
      <c r="B70" s="307" t="s">
        <v>306</v>
      </c>
      <c r="C70" s="308"/>
      <c r="D70" s="113">
        <v>2.9665071770334928</v>
      </c>
      <c r="E70" s="115">
        <v>62</v>
      </c>
      <c r="F70" s="114">
        <v>60</v>
      </c>
      <c r="G70" s="114">
        <v>151</v>
      </c>
      <c r="H70" s="114">
        <v>48</v>
      </c>
      <c r="I70" s="140">
        <v>60</v>
      </c>
      <c r="J70" s="115">
        <v>2</v>
      </c>
      <c r="K70" s="116">
        <v>3.3333333333333335</v>
      </c>
    </row>
    <row r="71" spans="1:11" ht="14.1" customHeight="1" x14ac:dyDescent="0.2">
      <c r="A71" s="306"/>
      <c r="B71" s="307" t="s">
        <v>307</v>
      </c>
      <c r="C71" s="308"/>
      <c r="D71" s="113">
        <v>1.8660287081339713</v>
      </c>
      <c r="E71" s="115">
        <v>39</v>
      </c>
      <c r="F71" s="114">
        <v>42</v>
      </c>
      <c r="G71" s="114">
        <v>122</v>
      </c>
      <c r="H71" s="114">
        <v>26</v>
      </c>
      <c r="I71" s="140">
        <v>34</v>
      </c>
      <c r="J71" s="115">
        <v>5</v>
      </c>
      <c r="K71" s="116">
        <v>14.705882352941176</v>
      </c>
    </row>
    <row r="72" spans="1:11" ht="14.1" customHeight="1" x14ac:dyDescent="0.2">
      <c r="A72" s="306">
        <v>84</v>
      </c>
      <c r="B72" s="307" t="s">
        <v>308</v>
      </c>
      <c r="C72" s="308"/>
      <c r="D72" s="113">
        <v>1.6267942583732058</v>
      </c>
      <c r="E72" s="115">
        <v>34</v>
      </c>
      <c r="F72" s="114">
        <v>3</v>
      </c>
      <c r="G72" s="114">
        <v>48</v>
      </c>
      <c r="H72" s="114">
        <v>4</v>
      </c>
      <c r="I72" s="140">
        <v>44</v>
      </c>
      <c r="J72" s="115">
        <v>-10</v>
      </c>
      <c r="K72" s="116">
        <v>-22.727272727272727</v>
      </c>
    </row>
    <row r="73" spans="1:11" ht="14.1" customHeight="1" x14ac:dyDescent="0.2">
      <c r="A73" s="306" t="s">
        <v>309</v>
      </c>
      <c r="B73" s="307" t="s">
        <v>310</v>
      </c>
      <c r="C73" s="308"/>
      <c r="D73" s="113">
        <v>0.19138755980861244</v>
      </c>
      <c r="E73" s="115">
        <v>4</v>
      </c>
      <c r="F73" s="114" t="s">
        <v>513</v>
      </c>
      <c r="G73" s="114">
        <v>26</v>
      </c>
      <c r="H73" s="114" t="s">
        <v>513</v>
      </c>
      <c r="I73" s="140">
        <v>5</v>
      </c>
      <c r="J73" s="115">
        <v>-1</v>
      </c>
      <c r="K73" s="116">
        <v>-20</v>
      </c>
    </row>
    <row r="74" spans="1:11" ht="14.1" customHeight="1" x14ac:dyDescent="0.2">
      <c r="A74" s="306" t="s">
        <v>311</v>
      </c>
      <c r="B74" s="307" t="s">
        <v>312</v>
      </c>
      <c r="C74" s="308"/>
      <c r="D74" s="113" t="s">
        <v>513</v>
      </c>
      <c r="E74" s="115" t="s">
        <v>513</v>
      </c>
      <c r="F74" s="114" t="s">
        <v>513</v>
      </c>
      <c r="G74" s="114">
        <v>4</v>
      </c>
      <c r="H74" s="114" t="s">
        <v>513</v>
      </c>
      <c r="I74" s="140">
        <v>0</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0.19138755980861244</v>
      </c>
      <c r="E76" s="115">
        <v>4</v>
      </c>
      <c r="F76" s="114">
        <v>0</v>
      </c>
      <c r="G76" s="114" t="s">
        <v>513</v>
      </c>
      <c r="H76" s="114" t="s">
        <v>513</v>
      </c>
      <c r="I76" s="140" t="s">
        <v>513</v>
      </c>
      <c r="J76" s="115" t="s">
        <v>513</v>
      </c>
      <c r="K76" s="116" t="s">
        <v>513</v>
      </c>
    </row>
    <row r="77" spans="1:11" ht="14.1" customHeight="1" x14ac:dyDescent="0.2">
      <c r="A77" s="306">
        <v>92</v>
      </c>
      <c r="B77" s="307" t="s">
        <v>316</v>
      </c>
      <c r="C77" s="308"/>
      <c r="D77" s="113">
        <v>0.66985645933014359</v>
      </c>
      <c r="E77" s="115">
        <v>14</v>
      </c>
      <c r="F77" s="114">
        <v>11</v>
      </c>
      <c r="G77" s="114">
        <v>8</v>
      </c>
      <c r="H77" s="114">
        <v>9</v>
      </c>
      <c r="I77" s="140">
        <v>13</v>
      </c>
      <c r="J77" s="115">
        <v>1</v>
      </c>
      <c r="K77" s="116">
        <v>7.6923076923076925</v>
      </c>
    </row>
    <row r="78" spans="1:11" ht="14.1" customHeight="1" x14ac:dyDescent="0.2">
      <c r="A78" s="306">
        <v>93</v>
      </c>
      <c r="B78" s="307" t="s">
        <v>317</v>
      </c>
      <c r="C78" s="308"/>
      <c r="D78" s="113" t="s">
        <v>513</v>
      </c>
      <c r="E78" s="115" t="s">
        <v>513</v>
      </c>
      <c r="F78" s="114">
        <v>6</v>
      </c>
      <c r="G78" s="114">
        <v>5</v>
      </c>
      <c r="H78" s="114" t="s">
        <v>513</v>
      </c>
      <c r="I78" s="140" t="s">
        <v>513</v>
      </c>
      <c r="J78" s="115" t="s">
        <v>513</v>
      </c>
      <c r="K78" s="116" t="s">
        <v>513</v>
      </c>
    </row>
    <row r="79" spans="1:11" ht="14.1" customHeight="1" x14ac:dyDescent="0.2">
      <c r="A79" s="306">
        <v>94</v>
      </c>
      <c r="B79" s="307" t="s">
        <v>318</v>
      </c>
      <c r="C79" s="308"/>
      <c r="D79" s="113">
        <v>0.14354066985645933</v>
      </c>
      <c r="E79" s="115">
        <v>3</v>
      </c>
      <c r="F79" s="114">
        <v>0</v>
      </c>
      <c r="G79" s="114">
        <v>3</v>
      </c>
      <c r="H79" s="114">
        <v>5</v>
      </c>
      <c r="I79" s="140">
        <v>4</v>
      </c>
      <c r="J79" s="115">
        <v>-1</v>
      </c>
      <c r="K79" s="116">
        <v>-25</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t="s">
        <v>513</v>
      </c>
      <c r="E81" s="143" t="s">
        <v>513</v>
      </c>
      <c r="F81" s="144">
        <v>8</v>
      </c>
      <c r="G81" s="144">
        <v>0</v>
      </c>
      <c r="H81" s="144" t="s">
        <v>513</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27594</v>
      </c>
      <c r="C10" s="114">
        <v>14690</v>
      </c>
      <c r="D10" s="114">
        <v>12904</v>
      </c>
      <c r="E10" s="114">
        <v>20991</v>
      </c>
      <c r="F10" s="114">
        <v>6597</v>
      </c>
      <c r="G10" s="114">
        <v>3707</v>
      </c>
      <c r="H10" s="114">
        <v>7115</v>
      </c>
      <c r="I10" s="115">
        <v>6481</v>
      </c>
      <c r="J10" s="114">
        <v>4913</v>
      </c>
      <c r="K10" s="114">
        <v>1568</v>
      </c>
      <c r="L10" s="423">
        <v>1736</v>
      </c>
      <c r="M10" s="424">
        <v>1719</v>
      </c>
    </row>
    <row r="11" spans="1:13" ht="11.1" customHeight="1" x14ac:dyDescent="0.2">
      <c r="A11" s="422" t="s">
        <v>387</v>
      </c>
      <c r="B11" s="115">
        <v>27955</v>
      </c>
      <c r="C11" s="114">
        <v>14909</v>
      </c>
      <c r="D11" s="114">
        <v>13046</v>
      </c>
      <c r="E11" s="114">
        <v>21272</v>
      </c>
      <c r="F11" s="114">
        <v>6677</v>
      </c>
      <c r="G11" s="114">
        <v>3678</v>
      </c>
      <c r="H11" s="114">
        <v>7327</v>
      </c>
      <c r="I11" s="115">
        <v>6577</v>
      </c>
      <c r="J11" s="114">
        <v>4894</v>
      </c>
      <c r="K11" s="114">
        <v>1683</v>
      </c>
      <c r="L11" s="423">
        <v>1527</v>
      </c>
      <c r="M11" s="424">
        <v>1111</v>
      </c>
    </row>
    <row r="12" spans="1:13" ht="11.1" customHeight="1" x14ac:dyDescent="0.2">
      <c r="A12" s="422" t="s">
        <v>388</v>
      </c>
      <c r="B12" s="115">
        <v>28354</v>
      </c>
      <c r="C12" s="114">
        <v>15272</v>
      </c>
      <c r="D12" s="114">
        <v>13082</v>
      </c>
      <c r="E12" s="114">
        <v>21516</v>
      </c>
      <c r="F12" s="114">
        <v>6833</v>
      </c>
      <c r="G12" s="114">
        <v>3918</v>
      </c>
      <c r="H12" s="114">
        <v>7468</v>
      </c>
      <c r="I12" s="115">
        <v>6688</v>
      </c>
      <c r="J12" s="114">
        <v>4870</v>
      </c>
      <c r="K12" s="114">
        <v>1818</v>
      </c>
      <c r="L12" s="423">
        <v>2533</v>
      </c>
      <c r="M12" s="424">
        <v>1943</v>
      </c>
    </row>
    <row r="13" spans="1:13" s="110" customFormat="1" ht="11.1" customHeight="1" x14ac:dyDescent="0.2">
      <c r="A13" s="422" t="s">
        <v>389</v>
      </c>
      <c r="B13" s="115">
        <v>28235</v>
      </c>
      <c r="C13" s="114">
        <v>15067</v>
      </c>
      <c r="D13" s="114">
        <v>13168</v>
      </c>
      <c r="E13" s="114">
        <v>21341</v>
      </c>
      <c r="F13" s="114">
        <v>6889</v>
      </c>
      <c r="G13" s="114">
        <v>3785</v>
      </c>
      <c r="H13" s="114">
        <v>7494</v>
      </c>
      <c r="I13" s="115">
        <v>6693</v>
      </c>
      <c r="J13" s="114">
        <v>4886</v>
      </c>
      <c r="K13" s="114">
        <v>1807</v>
      </c>
      <c r="L13" s="423">
        <v>1305</v>
      </c>
      <c r="M13" s="424">
        <v>1537</v>
      </c>
    </row>
    <row r="14" spans="1:13" ht="15" customHeight="1" x14ac:dyDescent="0.2">
      <c r="A14" s="422" t="s">
        <v>390</v>
      </c>
      <c r="B14" s="115">
        <v>28421</v>
      </c>
      <c r="C14" s="114">
        <v>15212</v>
      </c>
      <c r="D14" s="114">
        <v>13209</v>
      </c>
      <c r="E14" s="114">
        <v>21047</v>
      </c>
      <c r="F14" s="114">
        <v>7371</v>
      </c>
      <c r="G14" s="114">
        <v>3731</v>
      </c>
      <c r="H14" s="114">
        <v>7634</v>
      </c>
      <c r="I14" s="115">
        <v>6612</v>
      </c>
      <c r="J14" s="114">
        <v>4776</v>
      </c>
      <c r="K14" s="114">
        <v>1836</v>
      </c>
      <c r="L14" s="423">
        <v>1947</v>
      </c>
      <c r="M14" s="424">
        <v>1802</v>
      </c>
    </row>
    <row r="15" spans="1:13" ht="11.1" customHeight="1" x14ac:dyDescent="0.2">
      <c r="A15" s="422" t="s">
        <v>387</v>
      </c>
      <c r="B15" s="115">
        <v>28943</v>
      </c>
      <c r="C15" s="114">
        <v>15612</v>
      </c>
      <c r="D15" s="114">
        <v>13331</v>
      </c>
      <c r="E15" s="114">
        <v>21399</v>
      </c>
      <c r="F15" s="114">
        <v>7542</v>
      </c>
      <c r="G15" s="114">
        <v>3707</v>
      </c>
      <c r="H15" s="114">
        <v>7867</v>
      </c>
      <c r="I15" s="115">
        <v>6740</v>
      </c>
      <c r="J15" s="114">
        <v>4826</v>
      </c>
      <c r="K15" s="114">
        <v>1914</v>
      </c>
      <c r="L15" s="423">
        <v>1787</v>
      </c>
      <c r="M15" s="424">
        <v>1283</v>
      </c>
    </row>
    <row r="16" spans="1:13" ht="11.1" customHeight="1" x14ac:dyDescent="0.2">
      <c r="A16" s="422" t="s">
        <v>388</v>
      </c>
      <c r="B16" s="115">
        <v>29457</v>
      </c>
      <c r="C16" s="114">
        <v>15945</v>
      </c>
      <c r="D16" s="114">
        <v>13512</v>
      </c>
      <c r="E16" s="114">
        <v>21900</v>
      </c>
      <c r="F16" s="114">
        <v>7548</v>
      </c>
      <c r="G16" s="114">
        <v>4046</v>
      </c>
      <c r="H16" s="114">
        <v>8007</v>
      </c>
      <c r="I16" s="115">
        <v>6842</v>
      </c>
      <c r="J16" s="114">
        <v>4816</v>
      </c>
      <c r="K16" s="114">
        <v>2026</v>
      </c>
      <c r="L16" s="423">
        <v>2572</v>
      </c>
      <c r="M16" s="424">
        <v>2100</v>
      </c>
    </row>
    <row r="17" spans="1:13" s="110" customFormat="1" ht="11.1" customHeight="1" x14ac:dyDescent="0.2">
      <c r="A17" s="422" t="s">
        <v>389</v>
      </c>
      <c r="B17" s="115">
        <v>29248</v>
      </c>
      <c r="C17" s="114">
        <v>15749</v>
      </c>
      <c r="D17" s="114">
        <v>13499</v>
      </c>
      <c r="E17" s="114">
        <v>21721</v>
      </c>
      <c r="F17" s="114">
        <v>7526</v>
      </c>
      <c r="G17" s="114">
        <v>3903</v>
      </c>
      <c r="H17" s="114">
        <v>8093</v>
      </c>
      <c r="I17" s="115">
        <v>6912</v>
      </c>
      <c r="J17" s="114">
        <v>4881</v>
      </c>
      <c r="K17" s="114">
        <v>2031</v>
      </c>
      <c r="L17" s="423">
        <v>1215</v>
      </c>
      <c r="M17" s="424">
        <v>1520</v>
      </c>
    </row>
    <row r="18" spans="1:13" ht="15" customHeight="1" x14ac:dyDescent="0.2">
      <c r="A18" s="422" t="s">
        <v>391</v>
      </c>
      <c r="B18" s="115">
        <v>29300</v>
      </c>
      <c r="C18" s="114">
        <v>15746</v>
      </c>
      <c r="D18" s="114">
        <v>13554</v>
      </c>
      <c r="E18" s="114">
        <v>21563</v>
      </c>
      <c r="F18" s="114">
        <v>7737</v>
      </c>
      <c r="G18" s="114">
        <v>3752</v>
      </c>
      <c r="H18" s="114">
        <v>8273</v>
      </c>
      <c r="I18" s="115">
        <v>6738</v>
      </c>
      <c r="J18" s="114">
        <v>4763</v>
      </c>
      <c r="K18" s="114">
        <v>1975</v>
      </c>
      <c r="L18" s="423">
        <v>1751</v>
      </c>
      <c r="M18" s="424">
        <v>1736</v>
      </c>
    </row>
    <row r="19" spans="1:13" ht="11.1" customHeight="1" x14ac:dyDescent="0.2">
      <c r="A19" s="422" t="s">
        <v>387</v>
      </c>
      <c r="B19" s="115">
        <v>29547</v>
      </c>
      <c r="C19" s="114">
        <v>15870</v>
      </c>
      <c r="D19" s="114">
        <v>13677</v>
      </c>
      <c r="E19" s="114">
        <v>21672</v>
      </c>
      <c r="F19" s="114">
        <v>7875</v>
      </c>
      <c r="G19" s="114">
        <v>3678</v>
      </c>
      <c r="H19" s="114">
        <v>8486</v>
      </c>
      <c r="I19" s="115">
        <v>6814</v>
      </c>
      <c r="J19" s="114">
        <v>4767</v>
      </c>
      <c r="K19" s="114">
        <v>2047</v>
      </c>
      <c r="L19" s="423">
        <v>1401</v>
      </c>
      <c r="M19" s="424">
        <v>1170</v>
      </c>
    </row>
    <row r="20" spans="1:13" ht="11.1" customHeight="1" x14ac:dyDescent="0.2">
      <c r="A20" s="422" t="s">
        <v>388</v>
      </c>
      <c r="B20" s="115">
        <v>29942</v>
      </c>
      <c r="C20" s="114">
        <v>16092</v>
      </c>
      <c r="D20" s="114">
        <v>13850</v>
      </c>
      <c r="E20" s="114">
        <v>22027</v>
      </c>
      <c r="F20" s="114">
        <v>7915</v>
      </c>
      <c r="G20" s="114">
        <v>4015</v>
      </c>
      <c r="H20" s="114">
        <v>8620</v>
      </c>
      <c r="I20" s="115">
        <v>6827</v>
      </c>
      <c r="J20" s="114">
        <v>4759</v>
      </c>
      <c r="K20" s="114">
        <v>2068</v>
      </c>
      <c r="L20" s="423">
        <v>2207</v>
      </c>
      <c r="M20" s="424">
        <v>1870</v>
      </c>
    </row>
    <row r="21" spans="1:13" s="110" customFormat="1" ht="11.1" customHeight="1" x14ac:dyDescent="0.2">
      <c r="A21" s="422" t="s">
        <v>389</v>
      </c>
      <c r="B21" s="115">
        <v>29515</v>
      </c>
      <c r="C21" s="114">
        <v>15699</v>
      </c>
      <c r="D21" s="114">
        <v>13816</v>
      </c>
      <c r="E21" s="114">
        <v>21672</v>
      </c>
      <c r="F21" s="114">
        <v>7843</v>
      </c>
      <c r="G21" s="114">
        <v>3887</v>
      </c>
      <c r="H21" s="114">
        <v>8683</v>
      </c>
      <c r="I21" s="115">
        <v>6929</v>
      </c>
      <c r="J21" s="114">
        <v>4843</v>
      </c>
      <c r="K21" s="114">
        <v>2086</v>
      </c>
      <c r="L21" s="423">
        <v>1143</v>
      </c>
      <c r="M21" s="424">
        <v>1672</v>
      </c>
    </row>
    <row r="22" spans="1:13" ht="15" customHeight="1" x14ac:dyDescent="0.2">
      <c r="A22" s="422" t="s">
        <v>392</v>
      </c>
      <c r="B22" s="115">
        <v>29403</v>
      </c>
      <c r="C22" s="114">
        <v>15626</v>
      </c>
      <c r="D22" s="114">
        <v>13777</v>
      </c>
      <c r="E22" s="114">
        <v>21583</v>
      </c>
      <c r="F22" s="114">
        <v>7820</v>
      </c>
      <c r="G22" s="114">
        <v>3733</v>
      </c>
      <c r="H22" s="114">
        <v>8830</v>
      </c>
      <c r="I22" s="115">
        <v>6650</v>
      </c>
      <c r="J22" s="114">
        <v>4635</v>
      </c>
      <c r="K22" s="114">
        <v>2015</v>
      </c>
      <c r="L22" s="423">
        <v>1742</v>
      </c>
      <c r="M22" s="424">
        <v>1905</v>
      </c>
    </row>
    <row r="23" spans="1:13" ht="11.1" customHeight="1" x14ac:dyDescent="0.2">
      <c r="A23" s="422" t="s">
        <v>387</v>
      </c>
      <c r="B23" s="115">
        <v>29604</v>
      </c>
      <c r="C23" s="114">
        <v>15788</v>
      </c>
      <c r="D23" s="114">
        <v>13816</v>
      </c>
      <c r="E23" s="114">
        <v>21716</v>
      </c>
      <c r="F23" s="114">
        <v>7888</v>
      </c>
      <c r="G23" s="114">
        <v>3638</v>
      </c>
      <c r="H23" s="114">
        <v>9039</v>
      </c>
      <c r="I23" s="115">
        <v>6788</v>
      </c>
      <c r="J23" s="114">
        <v>4695</v>
      </c>
      <c r="K23" s="114">
        <v>2093</v>
      </c>
      <c r="L23" s="423">
        <v>1414</v>
      </c>
      <c r="M23" s="424">
        <v>1229</v>
      </c>
    </row>
    <row r="24" spans="1:13" ht="11.1" customHeight="1" x14ac:dyDescent="0.2">
      <c r="A24" s="422" t="s">
        <v>388</v>
      </c>
      <c r="B24" s="115">
        <v>30150</v>
      </c>
      <c r="C24" s="114">
        <v>16153</v>
      </c>
      <c r="D24" s="114">
        <v>13997</v>
      </c>
      <c r="E24" s="114">
        <v>22152</v>
      </c>
      <c r="F24" s="114">
        <v>7998</v>
      </c>
      <c r="G24" s="114">
        <v>3964</v>
      </c>
      <c r="H24" s="114">
        <v>9194</v>
      </c>
      <c r="I24" s="115">
        <v>6878</v>
      </c>
      <c r="J24" s="114">
        <v>4720</v>
      </c>
      <c r="K24" s="114">
        <v>2158</v>
      </c>
      <c r="L24" s="423">
        <v>2252</v>
      </c>
      <c r="M24" s="424">
        <v>1797</v>
      </c>
    </row>
    <row r="25" spans="1:13" s="110" customFormat="1" ht="11.1" customHeight="1" x14ac:dyDescent="0.2">
      <c r="A25" s="422" t="s">
        <v>389</v>
      </c>
      <c r="B25" s="115">
        <v>29807</v>
      </c>
      <c r="C25" s="114">
        <v>15873</v>
      </c>
      <c r="D25" s="114">
        <v>13934</v>
      </c>
      <c r="E25" s="114">
        <v>21833</v>
      </c>
      <c r="F25" s="114">
        <v>7974</v>
      </c>
      <c r="G25" s="114">
        <v>3810</v>
      </c>
      <c r="H25" s="114">
        <v>9165</v>
      </c>
      <c r="I25" s="115">
        <v>6929</v>
      </c>
      <c r="J25" s="114">
        <v>4782</v>
      </c>
      <c r="K25" s="114">
        <v>2147</v>
      </c>
      <c r="L25" s="423">
        <v>1067</v>
      </c>
      <c r="M25" s="424">
        <v>1410</v>
      </c>
    </row>
    <row r="26" spans="1:13" ht="15" customHeight="1" x14ac:dyDescent="0.2">
      <c r="A26" s="422" t="s">
        <v>393</v>
      </c>
      <c r="B26" s="115">
        <v>29961</v>
      </c>
      <c r="C26" s="114">
        <v>16032</v>
      </c>
      <c r="D26" s="114">
        <v>13929</v>
      </c>
      <c r="E26" s="114">
        <v>21929</v>
      </c>
      <c r="F26" s="114">
        <v>8032</v>
      </c>
      <c r="G26" s="114">
        <v>3726</v>
      </c>
      <c r="H26" s="114">
        <v>9396</v>
      </c>
      <c r="I26" s="115">
        <v>6833</v>
      </c>
      <c r="J26" s="114">
        <v>4664</v>
      </c>
      <c r="K26" s="114">
        <v>2169</v>
      </c>
      <c r="L26" s="423">
        <v>2315</v>
      </c>
      <c r="M26" s="424">
        <v>2249</v>
      </c>
    </row>
    <row r="27" spans="1:13" ht="11.1" customHeight="1" x14ac:dyDescent="0.2">
      <c r="A27" s="422" t="s">
        <v>387</v>
      </c>
      <c r="B27" s="115">
        <v>30273</v>
      </c>
      <c r="C27" s="114">
        <v>16214</v>
      </c>
      <c r="D27" s="114">
        <v>14059</v>
      </c>
      <c r="E27" s="114">
        <v>22146</v>
      </c>
      <c r="F27" s="114">
        <v>8127</v>
      </c>
      <c r="G27" s="114">
        <v>3691</v>
      </c>
      <c r="H27" s="114">
        <v>9625</v>
      </c>
      <c r="I27" s="115">
        <v>6965</v>
      </c>
      <c r="J27" s="114">
        <v>4714</v>
      </c>
      <c r="K27" s="114">
        <v>2251</v>
      </c>
      <c r="L27" s="423">
        <v>1596</v>
      </c>
      <c r="M27" s="424">
        <v>1312</v>
      </c>
    </row>
    <row r="28" spans="1:13" ht="11.1" customHeight="1" x14ac:dyDescent="0.2">
      <c r="A28" s="422" t="s">
        <v>388</v>
      </c>
      <c r="B28" s="115">
        <v>30742</v>
      </c>
      <c r="C28" s="114">
        <v>16484</v>
      </c>
      <c r="D28" s="114">
        <v>14258</v>
      </c>
      <c r="E28" s="114">
        <v>22513</v>
      </c>
      <c r="F28" s="114">
        <v>8229</v>
      </c>
      <c r="G28" s="114">
        <v>3972</v>
      </c>
      <c r="H28" s="114">
        <v>9756</v>
      </c>
      <c r="I28" s="115">
        <v>7023</v>
      </c>
      <c r="J28" s="114">
        <v>4744</v>
      </c>
      <c r="K28" s="114">
        <v>2279</v>
      </c>
      <c r="L28" s="423">
        <v>2637</v>
      </c>
      <c r="M28" s="424">
        <v>2240</v>
      </c>
    </row>
    <row r="29" spans="1:13" s="110" customFormat="1" ht="11.1" customHeight="1" x14ac:dyDescent="0.2">
      <c r="A29" s="422" t="s">
        <v>389</v>
      </c>
      <c r="B29" s="115">
        <v>30359</v>
      </c>
      <c r="C29" s="114">
        <v>16137</v>
      </c>
      <c r="D29" s="114">
        <v>14222</v>
      </c>
      <c r="E29" s="114">
        <v>22110</v>
      </c>
      <c r="F29" s="114">
        <v>8249</v>
      </c>
      <c r="G29" s="114">
        <v>3833</v>
      </c>
      <c r="H29" s="114">
        <v>9706</v>
      </c>
      <c r="I29" s="115">
        <v>6993</v>
      </c>
      <c r="J29" s="114">
        <v>4731</v>
      </c>
      <c r="K29" s="114">
        <v>2262</v>
      </c>
      <c r="L29" s="423">
        <v>1060</v>
      </c>
      <c r="M29" s="424">
        <v>1467</v>
      </c>
    </row>
    <row r="30" spans="1:13" ht="15" customHeight="1" x14ac:dyDescent="0.2">
      <c r="A30" s="422" t="s">
        <v>394</v>
      </c>
      <c r="B30" s="115">
        <v>30375</v>
      </c>
      <c r="C30" s="114">
        <v>16146</v>
      </c>
      <c r="D30" s="114">
        <v>14229</v>
      </c>
      <c r="E30" s="114">
        <v>21972</v>
      </c>
      <c r="F30" s="114">
        <v>8403</v>
      </c>
      <c r="G30" s="114">
        <v>3684</v>
      </c>
      <c r="H30" s="114">
        <v>9840</v>
      </c>
      <c r="I30" s="115">
        <v>6724</v>
      </c>
      <c r="J30" s="114">
        <v>4494</v>
      </c>
      <c r="K30" s="114">
        <v>2230</v>
      </c>
      <c r="L30" s="423">
        <v>1898</v>
      </c>
      <c r="M30" s="424">
        <v>1919</v>
      </c>
    </row>
    <row r="31" spans="1:13" ht="11.1" customHeight="1" x14ac:dyDescent="0.2">
      <c r="A31" s="422" t="s">
        <v>387</v>
      </c>
      <c r="B31" s="115">
        <v>30437</v>
      </c>
      <c r="C31" s="114">
        <v>16224</v>
      </c>
      <c r="D31" s="114">
        <v>14213</v>
      </c>
      <c r="E31" s="114">
        <v>21946</v>
      </c>
      <c r="F31" s="114">
        <v>8491</v>
      </c>
      <c r="G31" s="114">
        <v>3618</v>
      </c>
      <c r="H31" s="114">
        <v>9990</v>
      </c>
      <c r="I31" s="115">
        <v>6906</v>
      </c>
      <c r="J31" s="114">
        <v>4567</v>
      </c>
      <c r="K31" s="114">
        <v>2339</v>
      </c>
      <c r="L31" s="423">
        <v>1383</v>
      </c>
      <c r="M31" s="424">
        <v>1335</v>
      </c>
    </row>
    <row r="32" spans="1:13" ht="11.1" customHeight="1" x14ac:dyDescent="0.2">
      <c r="A32" s="422" t="s">
        <v>388</v>
      </c>
      <c r="B32" s="115">
        <v>30950</v>
      </c>
      <c r="C32" s="114">
        <v>16538</v>
      </c>
      <c r="D32" s="114">
        <v>14412</v>
      </c>
      <c r="E32" s="114">
        <v>22308</v>
      </c>
      <c r="F32" s="114">
        <v>8642</v>
      </c>
      <c r="G32" s="114">
        <v>3950</v>
      </c>
      <c r="H32" s="114">
        <v>10129</v>
      </c>
      <c r="I32" s="115">
        <v>6993</v>
      </c>
      <c r="J32" s="114">
        <v>4594</v>
      </c>
      <c r="K32" s="114">
        <v>2399</v>
      </c>
      <c r="L32" s="423">
        <v>2323</v>
      </c>
      <c r="M32" s="424">
        <v>1909</v>
      </c>
    </row>
    <row r="33" spans="1:13" s="110" customFormat="1" ht="11.1" customHeight="1" x14ac:dyDescent="0.2">
      <c r="A33" s="422" t="s">
        <v>389</v>
      </c>
      <c r="B33" s="115">
        <v>30718</v>
      </c>
      <c r="C33" s="114">
        <v>16370</v>
      </c>
      <c r="D33" s="114">
        <v>14348</v>
      </c>
      <c r="E33" s="114">
        <v>22090</v>
      </c>
      <c r="F33" s="114">
        <v>8628</v>
      </c>
      <c r="G33" s="114">
        <v>3844</v>
      </c>
      <c r="H33" s="114">
        <v>10117</v>
      </c>
      <c r="I33" s="115">
        <v>7008</v>
      </c>
      <c r="J33" s="114">
        <v>4628</v>
      </c>
      <c r="K33" s="114">
        <v>2380</v>
      </c>
      <c r="L33" s="423">
        <v>1248</v>
      </c>
      <c r="M33" s="424">
        <v>1489</v>
      </c>
    </row>
    <row r="34" spans="1:13" ht="15" customHeight="1" x14ac:dyDescent="0.2">
      <c r="A34" s="422" t="s">
        <v>395</v>
      </c>
      <c r="B34" s="115">
        <v>30623</v>
      </c>
      <c r="C34" s="114">
        <v>16309</v>
      </c>
      <c r="D34" s="114">
        <v>14314</v>
      </c>
      <c r="E34" s="114">
        <v>21962</v>
      </c>
      <c r="F34" s="114">
        <v>8661</v>
      </c>
      <c r="G34" s="114">
        <v>3664</v>
      </c>
      <c r="H34" s="114">
        <v>10198</v>
      </c>
      <c r="I34" s="115">
        <v>6781</v>
      </c>
      <c r="J34" s="114">
        <v>4461</v>
      </c>
      <c r="K34" s="114">
        <v>2320</v>
      </c>
      <c r="L34" s="423">
        <v>1766</v>
      </c>
      <c r="M34" s="424">
        <v>1840</v>
      </c>
    </row>
    <row r="35" spans="1:13" ht="11.1" customHeight="1" x14ac:dyDescent="0.2">
      <c r="A35" s="422" t="s">
        <v>387</v>
      </c>
      <c r="B35" s="115">
        <v>30842</v>
      </c>
      <c r="C35" s="114">
        <v>16496</v>
      </c>
      <c r="D35" s="114">
        <v>14346</v>
      </c>
      <c r="E35" s="114">
        <v>22102</v>
      </c>
      <c r="F35" s="114">
        <v>8740</v>
      </c>
      <c r="G35" s="114">
        <v>3602</v>
      </c>
      <c r="H35" s="114">
        <v>10394</v>
      </c>
      <c r="I35" s="115">
        <v>6947</v>
      </c>
      <c r="J35" s="114">
        <v>4548</v>
      </c>
      <c r="K35" s="114">
        <v>2399</v>
      </c>
      <c r="L35" s="423">
        <v>1422</v>
      </c>
      <c r="M35" s="424">
        <v>1262</v>
      </c>
    </row>
    <row r="36" spans="1:13" ht="11.1" customHeight="1" x14ac:dyDescent="0.2">
      <c r="A36" s="422" t="s">
        <v>388</v>
      </c>
      <c r="B36" s="115">
        <v>31264</v>
      </c>
      <c r="C36" s="114">
        <v>16691</v>
      </c>
      <c r="D36" s="114">
        <v>14573</v>
      </c>
      <c r="E36" s="114">
        <v>22444</v>
      </c>
      <c r="F36" s="114">
        <v>8820</v>
      </c>
      <c r="G36" s="114">
        <v>3899</v>
      </c>
      <c r="H36" s="114">
        <v>10517</v>
      </c>
      <c r="I36" s="115">
        <v>6952</v>
      </c>
      <c r="J36" s="114">
        <v>4502</v>
      </c>
      <c r="K36" s="114">
        <v>2450</v>
      </c>
      <c r="L36" s="423">
        <v>2472</v>
      </c>
      <c r="M36" s="424">
        <v>2115</v>
      </c>
    </row>
    <row r="37" spans="1:13" s="110" customFormat="1" ht="11.1" customHeight="1" x14ac:dyDescent="0.2">
      <c r="A37" s="422" t="s">
        <v>389</v>
      </c>
      <c r="B37" s="115">
        <v>31020</v>
      </c>
      <c r="C37" s="114">
        <v>16413</v>
      </c>
      <c r="D37" s="114">
        <v>14607</v>
      </c>
      <c r="E37" s="114">
        <v>22120</v>
      </c>
      <c r="F37" s="114">
        <v>8900</v>
      </c>
      <c r="G37" s="114">
        <v>3750</v>
      </c>
      <c r="H37" s="114">
        <v>10534</v>
      </c>
      <c r="I37" s="115">
        <v>6894</v>
      </c>
      <c r="J37" s="114">
        <v>4450</v>
      </c>
      <c r="K37" s="114">
        <v>2444</v>
      </c>
      <c r="L37" s="423">
        <v>1382</v>
      </c>
      <c r="M37" s="424">
        <v>1667</v>
      </c>
    </row>
    <row r="38" spans="1:13" ht="15" customHeight="1" x14ac:dyDescent="0.2">
      <c r="A38" s="425" t="s">
        <v>396</v>
      </c>
      <c r="B38" s="115">
        <v>31063</v>
      </c>
      <c r="C38" s="114">
        <v>16403</v>
      </c>
      <c r="D38" s="114">
        <v>14660</v>
      </c>
      <c r="E38" s="114">
        <v>22064</v>
      </c>
      <c r="F38" s="114">
        <v>8999</v>
      </c>
      <c r="G38" s="114">
        <v>3630</v>
      </c>
      <c r="H38" s="114">
        <v>10687</v>
      </c>
      <c r="I38" s="115">
        <v>6753</v>
      </c>
      <c r="J38" s="114">
        <v>4338</v>
      </c>
      <c r="K38" s="114">
        <v>2415</v>
      </c>
      <c r="L38" s="423">
        <v>2094</v>
      </c>
      <c r="M38" s="424">
        <v>2033</v>
      </c>
    </row>
    <row r="39" spans="1:13" ht="11.1" customHeight="1" x14ac:dyDescent="0.2">
      <c r="A39" s="422" t="s">
        <v>387</v>
      </c>
      <c r="B39" s="115">
        <v>31310</v>
      </c>
      <c r="C39" s="114">
        <v>16620</v>
      </c>
      <c r="D39" s="114">
        <v>14690</v>
      </c>
      <c r="E39" s="114">
        <v>22255</v>
      </c>
      <c r="F39" s="114">
        <v>9055</v>
      </c>
      <c r="G39" s="114">
        <v>3613</v>
      </c>
      <c r="H39" s="114">
        <v>10870</v>
      </c>
      <c r="I39" s="115">
        <v>7002</v>
      </c>
      <c r="J39" s="114">
        <v>4435</v>
      </c>
      <c r="K39" s="114">
        <v>2567</v>
      </c>
      <c r="L39" s="423">
        <v>1515</v>
      </c>
      <c r="M39" s="424">
        <v>1281</v>
      </c>
    </row>
    <row r="40" spans="1:13" ht="11.1" customHeight="1" x14ac:dyDescent="0.2">
      <c r="A40" s="425" t="s">
        <v>388</v>
      </c>
      <c r="B40" s="115">
        <v>32124</v>
      </c>
      <c r="C40" s="114">
        <v>17120</v>
      </c>
      <c r="D40" s="114">
        <v>15004</v>
      </c>
      <c r="E40" s="114">
        <v>22961</v>
      </c>
      <c r="F40" s="114">
        <v>9163</v>
      </c>
      <c r="G40" s="114">
        <v>3976</v>
      </c>
      <c r="H40" s="114">
        <v>10975</v>
      </c>
      <c r="I40" s="115">
        <v>7045</v>
      </c>
      <c r="J40" s="114">
        <v>4382</v>
      </c>
      <c r="K40" s="114">
        <v>2663</v>
      </c>
      <c r="L40" s="423">
        <v>2707</v>
      </c>
      <c r="M40" s="424">
        <v>2156</v>
      </c>
    </row>
    <row r="41" spans="1:13" s="110" customFormat="1" ht="11.1" customHeight="1" x14ac:dyDescent="0.2">
      <c r="A41" s="422" t="s">
        <v>389</v>
      </c>
      <c r="B41" s="115">
        <v>31888</v>
      </c>
      <c r="C41" s="114">
        <v>16873</v>
      </c>
      <c r="D41" s="114">
        <v>15015</v>
      </c>
      <c r="E41" s="114">
        <v>22677</v>
      </c>
      <c r="F41" s="114">
        <v>9211</v>
      </c>
      <c r="G41" s="114">
        <v>3877</v>
      </c>
      <c r="H41" s="114">
        <v>10981</v>
      </c>
      <c r="I41" s="115">
        <v>7053</v>
      </c>
      <c r="J41" s="114">
        <v>4331</v>
      </c>
      <c r="K41" s="114">
        <v>2722</v>
      </c>
      <c r="L41" s="423">
        <v>1466</v>
      </c>
      <c r="M41" s="424">
        <v>1678</v>
      </c>
    </row>
    <row r="42" spans="1:13" ht="15" customHeight="1" x14ac:dyDescent="0.2">
      <c r="A42" s="422" t="s">
        <v>397</v>
      </c>
      <c r="B42" s="115">
        <v>32332</v>
      </c>
      <c r="C42" s="114">
        <v>17219</v>
      </c>
      <c r="D42" s="114">
        <v>15113</v>
      </c>
      <c r="E42" s="114">
        <v>23052</v>
      </c>
      <c r="F42" s="114">
        <v>9280</v>
      </c>
      <c r="G42" s="114">
        <v>3812</v>
      </c>
      <c r="H42" s="114">
        <v>11158</v>
      </c>
      <c r="I42" s="115">
        <v>6951</v>
      </c>
      <c r="J42" s="114">
        <v>4266</v>
      </c>
      <c r="K42" s="114">
        <v>2685</v>
      </c>
      <c r="L42" s="423">
        <v>2095</v>
      </c>
      <c r="M42" s="424">
        <v>1900</v>
      </c>
    </row>
    <row r="43" spans="1:13" ht="11.1" customHeight="1" x14ac:dyDescent="0.2">
      <c r="A43" s="422" t="s">
        <v>387</v>
      </c>
      <c r="B43" s="115">
        <v>32612</v>
      </c>
      <c r="C43" s="114">
        <v>17438</v>
      </c>
      <c r="D43" s="114">
        <v>15174</v>
      </c>
      <c r="E43" s="114">
        <v>23198</v>
      </c>
      <c r="F43" s="114">
        <v>9414</v>
      </c>
      <c r="G43" s="114">
        <v>3764</v>
      </c>
      <c r="H43" s="114">
        <v>11344</v>
      </c>
      <c r="I43" s="115">
        <v>7121</v>
      </c>
      <c r="J43" s="114">
        <v>4370</v>
      </c>
      <c r="K43" s="114">
        <v>2751</v>
      </c>
      <c r="L43" s="423">
        <v>1663</v>
      </c>
      <c r="M43" s="424">
        <v>1414</v>
      </c>
    </row>
    <row r="44" spans="1:13" ht="11.1" customHeight="1" x14ac:dyDescent="0.2">
      <c r="A44" s="422" t="s">
        <v>388</v>
      </c>
      <c r="B44" s="115">
        <v>32960</v>
      </c>
      <c r="C44" s="114">
        <v>17680</v>
      </c>
      <c r="D44" s="114">
        <v>15280</v>
      </c>
      <c r="E44" s="114">
        <v>23507</v>
      </c>
      <c r="F44" s="114">
        <v>9453</v>
      </c>
      <c r="G44" s="114">
        <v>3997</v>
      </c>
      <c r="H44" s="114">
        <v>11418</v>
      </c>
      <c r="I44" s="115">
        <v>7119</v>
      </c>
      <c r="J44" s="114">
        <v>4322</v>
      </c>
      <c r="K44" s="114">
        <v>2797</v>
      </c>
      <c r="L44" s="423">
        <v>2473</v>
      </c>
      <c r="M44" s="424">
        <v>2265</v>
      </c>
    </row>
    <row r="45" spans="1:13" s="110" customFormat="1" ht="11.1" customHeight="1" x14ac:dyDescent="0.2">
      <c r="A45" s="422" t="s">
        <v>389</v>
      </c>
      <c r="B45" s="115">
        <v>32730</v>
      </c>
      <c r="C45" s="114">
        <v>17429</v>
      </c>
      <c r="D45" s="114">
        <v>15301</v>
      </c>
      <c r="E45" s="114">
        <v>23240</v>
      </c>
      <c r="F45" s="114">
        <v>9490</v>
      </c>
      <c r="G45" s="114">
        <v>3878</v>
      </c>
      <c r="H45" s="114">
        <v>11351</v>
      </c>
      <c r="I45" s="115">
        <v>7036</v>
      </c>
      <c r="J45" s="114">
        <v>4290</v>
      </c>
      <c r="K45" s="114">
        <v>2746</v>
      </c>
      <c r="L45" s="423">
        <v>1394</v>
      </c>
      <c r="M45" s="424">
        <v>1629</v>
      </c>
    </row>
    <row r="46" spans="1:13" ht="15" customHeight="1" x14ac:dyDescent="0.2">
      <c r="A46" s="422" t="s">
        <v>398</v>
      </c>
      <c r="B46" s="115">
        <v>32769</v>
      </c>
      <c r="C46" s="114">
        <v>17510</v>
      </c>
      <c r="D46" s="114">
        <v>15259</v>
      </c>
      <c r="E46" s="114">
        <v>23249</v>
      </c>
      <c r="F46" s="114">
        <v>9520</v>
      </c>
      <c r="G46" s="114">
        <v>3787</v>
      </c>
      <c r="H46" s="114">
        <v>11469</v>
      </c>
      <c r="I46" s="115">
        <v>6959</v>
      </c>
      <c r="J46" s="114">
        <v>4195</v>
      </c>
      <c r="K46" s="114">
        <v>2764</v>
      </c>
      <c r="L46" s="423">
        <v>2486</v>
      </c>
      <c r="M46" s="424">
        <v>2501</v>
      </c>
    </row>
    <row r="47" spans="1:13" ht="11.1" customHeight="1" x14ac:dyDescent="0.2">
      <c r="A47" s="422" t="s">
        <v>387</v>
      </c>
      <c r="B47" s="115">
        <v>32963</v>
      </c>
      <c r="C47" s="114">
        <v>17606</v>
      </c>
      <c r="D47" s="114">
        <v>15357</v>
      </c>
      <c r="E47" s="114">
        <v>23308</v>
      </c>
      <c r="F47" s="114">
        <v>9655</v>
      </c>
      <c r="G47" s="114">
        <v>3691</v>
      </c>
      <c r="H47" s="114">
        <v>11619</v>
      </c>
      <c r="I47" s="115">
        <v>7102</v>
      </c>
      <c r="J47" s="114">
        <v>4284</v>
      </c>
      <c r="K47" s="114">
        <v>2818</v>
      </c>
      <c r="L47" s="423">
        <v>1601</v>
      </c>
      <c r="M47" s="424">
        <v>1431</v>
      </c>
    </row>
    <row r="48" spans="1:13" ht="11.1" customHeight="1" x14ac:dyDescent="0.2">
      <c r="A48" s="422" t="s">
        <v>388</v>
      </c>
      <c r="B48" s="115">
        <v>33524</v>
      </c>
      <c r="C48" s="114">
        <v>17871</v>
      </c>
      <c r="D48" s="114">
        <v>15653</v>
      </c>
      <c r="E48" s="114">
        <v>22766</v>
      </c>
      <c r="F48" s="114">
        <v>10758</v>
      </c>
      <c r="G48" s="114">
        <v>4028</v>
      </c>
      <c r="H48" s="114">
        <v>11710</v>
      </c>
      <c r="I48" s="115">
        <v>7077</v>
      </c>
      <c r="J48" s="114">
        <v>4190</v>
      </c>
      <c r="K48" s="114">
        <v>2887</v>
      </c>
      <c r="L48" s="423">
        <v>2614</v>
      </c>
      <c r="M48" s="424">
        <v>2162</v>
      </c>
    </row>
    <row r="49" spans="1:17" s="110" customFormat="1" ht="11.1" customHeight="1" x14ac:dyDescent="0.2">
      <c r="A49" s="422" t="s">
        <v>389</v>
      </c>
      <c r="B49" s="115">
        <v>33178</v>
      </c>
      <c r="C49" s="114">
        <v>17587</v>
      </c>
      <c r="D49" s="114">
        <v>15591</v>
      </c>
      <c r="E49" s="114">
        <v>22365</v>
      </c>
      <c r="F49" s="114">
        <v>10813</v>
      </c>
      <c r="G49" s="114">
        <v>3844</v>
      </c>
      <c r="H49" s="114">
        <v>11690</v>
      </c>
      <c r="I49" s="115">
        <v>7063</v>
      </c>
      <c r="J49" s="114">
        <v>4210</v>
      </c>
      <c r="K49" s="114">
        <v>2853</v>
      </c>
      <c r="L49" s="423">
        <v>1259</v>
      </c>
      <c r="M49" s="424">
        <v>1617</v>
      </c>
    </row>
    <row r="50" spans="1:17" ht="15" customHeight="1" x14ac:dyDescent="0.2">
      <c r="A50" s="422" t="s">
        <v>399</v>
      </c>
      <c r="B50" s="143">
        <v>33357</v>
      </c>
      <c r="C50" s="144">
        <v>17774</v>
      </c>
      <c r="D50" s="144">
        <v>15583</v>
      </c>
      <c r="E50" s="144">
        <v>22601</v>
      </c>
      <c r="F50" s="144">
        <v>10756</v>
      </c>
      <c r="G50" s="144">
        <v>3724</v>
      </c>
      <c r="H50" s="144">
        <v>11820</v>
      </c>
      <c r="I50" s="143">
        <v>6824</v>
      </c>
      <c r="J50" s="144">
        <v>4060</v>
      </c>
      <c r="K50" s="144">
        <v>2764</v>
      </c>
      <c r="L50" s="426">
        <v>2231</v>
      </c>
      <c r="M50" s="427">
        <v>2090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1.7943788336537581</v>
      </c>
      <c r="C6" s="480">
        <f>'Tabelle 3.3'!J11</f>
        <v>-1.9399338985486421</v>
      </c>
      <c r="D6" s="481">
        <f t="shared" ref="D6:E9" si="0">IF(OR(AND(B6&gt;=-50,B6&lt;=50),ISNUMBER(B6)=FALSE),B6,"")</f>
        <v>1.7943788336537581</v>
      </c>
      <c r="E6" s="481">
        <f t="shared" si="0"/>
        <v>-1.9399338985486421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1.7943788336537581</v>
      </c>
      <c r="C14" s="480">
        <f>'Tabelle 3.3'!J11</f>
        <v>-1.9399338985486421</v>
      </c>
      <c r="D14" s="481">
        <f>IF(OR(AND(B14&gt;=-50,B14&lt;=50),ISNUMBER(B14)=FALSE),B14,"")</f>
        <v>1.7943788336537581</v>
      </c>
      <c r="E14" s="481">
        <f>IF(OR(AND(C14&gt;=-50,C14&lt;=50),ISNUMBER(C14)=FALSE),C14,"")</f>
        <v>-1.9399338985486421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10.638297872340425</v>
      </c>
      <c r="C15" s="480">
        <f>'Tabelle 3.3'!J12</f>
        <v>7.109004739336493</v>
      </c>
      <c r="D15" s="481">
        <f t="shared" ref="D15:E45" si="3">IF(OR(AND(B15&gt;=-50,B15&lt;=50),ISNUMBER(B15)=FALSE),B15,"")</f>
        <v>10.638297872340425</v>
      </c>
      <c r="E15" s="481">
        <f t="shared" si="3"/>
        <v>7.109004739336493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1.5945330296127562</v>
      </c>
      <c r="C16" s="480" t="str">
        <f>'Tabelle 3.3'!J13</f>
        <v>*</v>
      </c>
      <c r="D16" s="481">
        <f t="shared" si="3"/>
        <v>1.5945330296127562</v>
      </c>
      <c r="E16" s="481" t="str">
        <f t="shared" si="3"/>
        <v>*</v>
      </c>
      <c r="F16" s="476" t="str">
        <f t="shared" si="4"/>
        <v/>
      </c>
      <c r="G16" s="476" t="str">
        <f t="shared" si="4"/>
        <v/>
      </c>
      <c r="H16" s="482" t="str">
        <f t="shared" si="5"/>
        <v/>
      </c>
      <c r="I16" s="482">
        <f t="shared" si="5"/>
        <v>-0.75</v>
      </c>
      <c r="J16" s="476" t="e">
        <f t="shared" si="6"/>
        <v>#N/A</v>
      </c>
      <c r="K16" s="476" t="e">
        <f t="shared" si="7"/>
        <v>#N/A</v>
      </c>
      <c r="L16" s="476">
        <f t="shared" si="8"/>
        <v>25</v>
      </c>
      <c r="M16" s="476">
        <f t="shared" si="9"/>
        <v>45</v>
      </c>
      <c r="N16" s="476">
        <v>25</v>
      </c>
    </row>
    <row r="17" spans="1:14" s="475" customFormat="1" ht="15" customHeight="1" x14ac:dyDescent="0.2">
      <c r="A17" s="475">
        <v>4</v>
      </c>
      <c r="B17" s="479">
        <f>'Tabelle 2.3'!J14</f>
        <v>-2.8516150740242261</v>
      </c>
      <c r="C17" s="480">
        <f>'Tabelle 3.3'!J14</f>
        <v>-6.0446780551905386</v>
      </c>
      <c r="D17" s="481">
        <f t="shared" si="3"/>
        <v>-2.8516150740242261</v>
      </c>
      <c r="E17" s="481">
        <f t="shared" si="3"/>
        <v>-6.0446780551905386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-1.652089407191448</v>
      </c>
      <c r="C18" s="480">
        <f>'Tabelle 3.3'!J15</f>
        <v>-6.25</v>
      </c>
      <c r="D18" s="481">
        <f t="shared" si="3"/>
        <v>-1.652089407191448</v>
      </c>
      <c r="E18" s="481">
        <f t="shared" si="3"/>
        <v>-6.25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-3.7092624356775299</v>
      </c>
      <c r="C19" s="480">
        <f>'Tabelle 3.3'!J16</f>
        <v>-5.3956834532374103</v>
      </c>
      <c r="D19" s="481">
        <f t="shared" si="3"/>
        <v>-3.7092624356775299</v>
      </c>
      <c r="E19" s="481">
        <f t="shared" si="3"/>
        <v>-5.3956834532374103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1.5676028739386023</v>
      </c>
      <c r="C20" s="480">
        <f>'Tabelle 3.3'!J17</f>
        <v>-6.9565217391304346</v>
      </c>
      <c r="D20" s="481">
        <f t="shared" si="3"/>
        <v>1.5676028739386023</v>
      </c>
      <c r="E20" s="481">
        <f t="shared" si="3"/>
        <v>-6.9565217391304346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1.7488789237668161</v>
      </c>
      <c r="C21" s="480" t="str">
        <f>'Tabelle 3.3'!J18</f>
        <v>*</v>
      </c>
      <c r="D21" s="481">
        <f t="shared" si="3"/>
        <v>1.7488789237668161</v>
      </c>
      <c r="E21" s="481" t="str">
        <f t="shared" si="3"/>
        <v>*</v>
      </c>
      <c r="F21" s="476" t="str">
        <f t="shared" si="4"/>
        <v/>
      </c>
      <c r="G21" s="476" t="str">
        <f t="shared" si="4"/>
        <v/>
      </c>
      <c r="H21" s="482" t="str">
        <f t="shared" si="5"/>
        <v/>
      </c>
      <c r="I21" s="482">
        <f t="shared" si="5"/>
        <v>-0.75</v>
      </c>
      <c r="J21" s="476" t="e">
        <f t="shared" si="6"/>
        <v>#N/A</v>
      </c>
      <c r="K21" s="476" t="e">
        <f t="shared" si="7"/>
        <v>#N/A</v>
      </c>
      <c r="L21" s="476">
        <f t="shared" si="8"/>
        <v>77</v>
      </c>
      <c r="M21" s="476">
        <f t="shared" si="9"/>
        <v>45</v>
      </c>
      <c r="N21" s="476">
        <v>77</v>
      </c>
    </row>
    <row r="22" spans="1:14" s="475" customFormat="1" ht="15" customHeight="1" x14ac:dyDescent="0.2">
      <c r="A22" s="475">
        <v>9</v>
      </c>
      <c r="B22" s="479">
        <f>'Tabelle 2.3'!J19</f>
        <v>2.8218220908357967</v>
      </c>
      <c r="C22" s="480">
        <f>'Tabelle 3.3'!J19</f>
        <v>-1.232394366197183</v>
      </c>
      <c r="D22" s="481">
        <f t="shared" si="3"/>
        <v>2.8218220908357967</v>
      </c>
      <c r="E22" s="481">
        <f t="shared" si="3"/>
        <v>-1.232394366197183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-2.3911187019641331</v>
      </c>
      <c r="C23" s="480">
        <f>'Tabelle 3.3'!J20</f>
        <v>2.816901408450704</v>
      </c>
      <c r="D23" s="481">
        <f t="shared" si="3"/>
        <v>-2.3911187019641331</v>
      </c>
      <c r="E23" s="481">
        <f t="shared" si="3"/>
        <v>2.816901408450704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-1.1320754716981132</v>
      </c>
      <c r="C24" s="480">
        <f>'Tabelle 3.3'!J21</f>
        <v>-8.0086580086580081</v>
      </c>
      <c r="D24" s="481">
        <f t="shared" si="3"/>
        <v>-1.1320754716981132</v>
      </c>
      <c r="E24" s="481">
        <f t="shared" si="3"/>
        <v>-8.0086580086580081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10.683760683760683</v>
      </c>
      <c r="C26" s="480">
        <f>'Tabelle 3.3'!J23</f>
        <v>6.3063063063063067</v>
      </c>
      <c r="D26" s="481">
        <f t="shared" si="3"/>
        <v>10.683760683760683</v>
      </c>
      <c r="E26" s="481">
        <f t="shared" si="3"/>
        <v>6.3063063063063067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0.70993914807302227</v>
      </c>
      <c r="C27" s="480">
        <f>'Tabelle 3.3'!J24</f>
        <v>2.1226415094339623</v>
      </c>
      <c r="D27" s="481">
        <f t="shared" si="3"/>
        <v>0.70993914807302227</v>
      </c>
      <c r="E27" s="481">
        <f t="shared" si="3"/>
        <v>2.1226415094339623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38.171428571428571</v>
      </c>
      <c r="C28" s="480">
        <f>'Tabelle 3.3'!J25</f>
        <v>-3.3942558746736293</v>
      </c>
      <c r="D28" s="481">
        <f t="shared" si="3"/>
        <v>38.171428571428571</v>
      </c>
      <c r="E28" s="481">
        <f t="shared" si="3"/>
        <v>-3.3942558746736293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5.1282051282051286</v>
      </c>
      <c r="C30" s="480">
        <f>'Tabelle 3.3'!J27</f>
        <v>-0.97323600973236013</v>
      </c>
      <c r="D30" s="481">
        <f t="shared" si="3"/>
        <v>5.1282051282051286</v>
      </c>
      <c r="E30" s="481">
        <f t="shared" si="3"/>
        <v>-0.97323600973236013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4.2462845010615711</v>
      </c>
      <c r="C31" s="480">
        <f>'Tabelle 3.3'!J28</f>
        <v>2.8735632183908044</v>
      </c>
      <c r="D31" s="481">
        <f t="shared" si="3"/>
        <v>4.2462845010615711</v>
      </c>
      <c r="E31" s="481">
        <f t="shared" si="3"/>
        <v>2.8735632183908044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4.1636407649479548</v>
      </c>
      <c r="C32" s="480">
        <f>'Tabelle 3.3'!J29</f>
        <v>-0.20661157024793389</v>
      </c>
      <c r="D32" s="481">
        <f t="shared" si="3"/>
        <v>4.1636407649479548</v>
      </c>
      <c r="E32" s="481">
        <f t="shared" si="3"/>
        <v>-0.20661157024793389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5.7948717948717947</v>
      </c>
      <c r="C33" s="480">
        <f>'Tabelle 3.3'!J30</f>
        <v>4.6099290780141846</v>
      </c>
      <c r="D33" s="481">
        <f t="shared" si="3"/>
        <v>5.7948717948717947</v>
      </c>
      <c r="E33" s="481">
        <f t="shared" si="3"/>
        <v>4.6099290780141846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-4.0130151843817785</v>
      </c>
      <c r="C34" s="480">
        <f>'Tabelle 3.3'!J31</f>
        <v>-6.7669172932330826</v>
      </c>
      <c r="D34" s="481">
        <f t="shared" si="3"/>
        <v>-4.0130151843817785</v>
      </c>
      <c r="E34" s="481">
        <f t="shared" si="3"/>
        <v>-6.7669172932330826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10.638297872340425</v>
      </c>
      <c r="C37" s="480">
        <f>'Tabelle 3.3'!J34</f>
        <v>7.109004739336493</v>
      </c>
      <c r="D37" s="481">
        <f t="shared" si="3"/>
        <v>10.638297872340425</v>
      </c>
      <c r="E37" s="481">
        <f t="shared" si="3"/>
        <v>7.109004739336493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-2.0127773579721095</v>
      </c>
      <c r="C38" s="480">
        <f>'Tabelle 3.3'!J35</f>
        <v>-2.3947151114781171</v>
      </c>
      <c r="D38" s="481">
        <f t="shared" si="3"/>
        <v>-2.0127773579721095</v>
      </c>
      <c r="E38" s="481">
        <f t="shared" si="3"/>
        <v>-2.3947151114781171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4.7616398731712746</v>
      </c>
      <c r="C39" s="480">
        <f>'Tabelle 3.3'!J36</f>
        <v>-2.18529889832039</v>
      </c>
      <c r="D39" s="481">
        <f t="shared" si="3"/>
        <v>4.7616398731712746</v>
      </c>
      <c r="E39" s="481">
        <f t="shared" si="3"/>
        <v>-2.18529889832039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4.7616398731712746</v>
      </c>
      <c r="C45" s="480">
        <f>'Tabelle 3.3'!J36</f>
        <v>-2.18529889832039</v>
      </c>
      <c r="D45" s="481">
        <f t="shared" si="3"/>
        <v>4.7616398731712746</v>
      </c>
      <c r="E45" s="481">
        <f t="shared" si="3"/>
        <v>-2.18529889832039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29961</v>
      </c>
      <c r="C51" s="487">
        <v>4664</v>
      </c>
      <c r="D51" s="487">
        <v>2169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30273</v>
      </c>
      <c r="C52" s="487">
        <v>4714</v>
      </c>
      <c r="D52" s="487">
        <v>2251</v>
      </c>
      <c r="E52" s="488">
        <f t="shared" ref="E52:G70" si="11">IF($A$51=37802,IF(COUNTBLANK(B$51:B$70)&gt;0,#N/A,B52/B$51*100),IF(COUNTBLANK(B$51:B$75)&gt;0,#N/A,B52/B$51*100))</f>
        <v>101.04135375988785</v>
      </c>
      <c r="F52" s="488">
        <f t="shared" si="11"/>
        <v>101.0720411663808</v>
      </c>
      <c r="G52" s="488">
        <f t="shared" si="11"/>
        <v>103.7805440295067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30742</v>
      </c>
      <c r="C53" s="487">
        <v>4744</v>
      </c>
      <c r="D53" s="487">
        <v>2279</v>
      </c>
      <c r="E53" s="488">
        <f t="shared" si="11"/>
        <v>102.60672207202697</v>
      </c>
      <c r="F53" s="488">
        <f t="shared" si="11"/>
        <v>101.71526586620926</v>
      </c>
      <c r="G53" s="488">
        <f t="shared" si="11"/>
        <v>105.07146150299678</v>
      </c>
      <c r="H53" s="489">
        <f>IF(ISERROR(L53)=TRUE,IF(MONTH(A53)=MONTH(MAX(A$51:A$75)),A53,""),"")</f>
        <v>41883</v>
      </c>
      <c r="I53" s="488">
        <f t="shared" si="12"/>
        <v>102.60672207202697</v>
      </c>
      <c r="J53" s="488">
        <f t="shared" si="10"/>
        <v>101.71526586620926</v>
      </c>
      <c r="K53" s="488">
        <f t="shared" si="10"/>
        <v>105.07146150299678</v>
      </c>
      <c r="L53" s="488" t="e">
        <f t="shared" si="13"/>
        <v>#N/A</v>
      </c>
    </row>
    <row r="54" spans="1:14" ht="15" customHeight="1" x14ac:dyDescent="0.2">
      <c r="A54" s="490" t="s">
        <v>462</v>
      </c>
      <c r="B54" s="487">
        <v>30359</v>
      </c>
      <c r="C54" s="487">
        <v>4731</v>
      </c>
      <c r="D54" s="487">
        <v>2262</v>
      </c>
      <c r="E54" s="488">
        <f t="shared" si="11"/>
        <v>101.32839357831848</v>
      </c>
      <c r="F54" s="488">
        <f t="shared" si="11"/>
        <v>101.43653516295026</v>
      </c>
      <c r="G54" s="488">
        <f t="shared" si="11"/>
        <v>104.28769017980638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30375</v>
      </c>
      <c r="C55" s="487">
        <v>4494</v>
      </c>
      <c r="D55" s="487">
        <v>2230</v>
      </c>
      <c r="E55" s="488">
        <f t="shared" si="11"/>
        <v>101.3817963352358</v>
      </c>
      <c r="F55" s="488">
        <f t="shared" si="11"/>
        <v>96.355060034305325</v>
      </c>
      <c r="G55" s="488">
        <f t="shared" si="11"/>
        <v>102.81235592438911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30437</v>
      </c>
      <c r="C56" s="487">
        <v>4567</v>
      </c>
      <c r="D56" s="487">
        <v>2339</v>
      </c>
      <c r="E56" s="488">
        <f t="shared" si="11"/>
        <v>101.58873201829044</v>
      </c>
      <c r="F56" s="488">
        <f t="shared" si="11"/>
        <v>97.920240137221271</v>
      </c>
      <c r="G56" s="488">
        <f t="shared" si="11"/>
        <v>107.8377132319041</v>
      </c>
      <c r="H56" s="489" t="str">
        <f t="shared" si="14"/>
        <v/>
      </c>
      <c r="I56" s="488" t="str">
        <f t="shared" si="12"/>
        <v/>
      </c>
      <c r="J56" s="488" t="str">
        <f t="shared" si="10"/>
        <v/>
      </c>
      <c r="K56" s="488" t="str">
        <f t="shared" si="10"/>
        <v/>
      </c>
      <c r="L56" s="488" t="e">
        <f t="shared" si="13"/>
        <v>#N/A</v>
      </c>
    </row>
    <row r="57" spans="1:14" ht="15" customHeight="1" x14ac:dyDescent="0.2">
      <c r="A57" s="490">
        <v>42248</v>
      </c>
      <c r="B57" s="487">
        <v>30950</v>
      </c>
      <c r="C57" s="487">
        <v>4594</v>
      </c>
      <c r="D57" s="487">
        <v>2399</v>
      </c>
      <c r="E57" s="488">
        <f t="shared" si="11"/>
        <v>103.3009579119522</v>
      </c>
      <c r="F57" s="488">
        <f t="shared" si="11"/>
        <v>98.499142367066895</v>
      </c>
      <c r="G57" s="488">
        <f t="shared" si="11"/>
        <v>110.60396496081144</v>
      </c>
      <c r="H57" s="489">
        <f t="shared" si="14"/>
        <v>42248</v>
      </c>
      <c r="I57" s="488">
        <f t="shared" si="12"/>
        <v>103.3009579119522</v>
      </c>
      <c r="J57" s="488">
        <f t="shared" si="10"/>
        <v>98.499142367066895</v>
      </c>
      <c r="K57" s="488">
        <f t="shared" si="10"/>
        <v>110.60396496081144</v>
      </c>
      <c r="L57" s="488" t="e">
        <f t="shared" si="13"/>
        <v>#N/A</v>
      </c>
    </row>
    <row r="58" spans="1:14" ht="15" customHeight="1" x14ac:dyDescent="0.2">
      <c r="A58" s="490" t="s">
        <v>465</v>
      </c>
      <c r="B58" s="487">
        <v>30718</v>
      </c>
      <c r="C58" s="487">
        <v>4628</v>
      </c>
      <c r="D58" s="487">
        <v>2380</v>
      </c>
      <c r="E58" s="488">
        <f t="shared" si="11"/>
        <v>102.52661793665099</v>
      </c>
      <c r="F58" s="488">
        <f t="shared" si="11"/>
        <v>99.228130360205839</v>
      </c>
      <c r="G58" s="488">
        <f t="shared" si="11"/>
        <v>109.72798524665745</v>
      </c>
      <c r="H58" s="489" t="str">
        <f t="shared" si="14"/>
        <v/>
      </c>
      <c r="I58" s="488" t="str">
        <f t="shared" si="12"/>
        <v/>
      </c>
      <c r="J58" s="488" t="str">
        <f t="shared" si="10"/>
        <v/>
      </c>
      <c r="K58" s="488" t="str">
        <f t="shared" si="10"/>
        <v/>
      </c>
      <c r="L58" s="488" t="e">
        <f t="shared" si="13"/>
        <v>#N/A</v>
      </c>
    </row>
    <row r="59" spans="1:14" ht="15" customHeight="1" x14ac:dyDescent="0.2">
      <c r="A59" s="490" t="s">
        <v>466</v>
      </c>
      <c r="B59" s="487">
        <v>30623</v>
      </c>
      <c r="C59" s="487">
        <v>4461</v>
      </c>
      <c r="D59" s="487">
        <v>2320</v>
      </c>
      <c r="E59" s="488">
        <f t="shared" si="11"/>
        <v>102.20953906745436</v>
      </c>
      <c r="F59" s="488">
        <f t="shared" si="11"/>
        <v>95.647512864494004</v>
      </c>
      <c r="G59" s="488">
        <f t="shared" si="11"/>
        <v>106.96173351775012</v>
      </c>
      <c r="H59" s="489" t="str">
        <f t="shared" si="14"/>
        <v/>
      </c>
      <c r="I59" s="488" t="str">
        <f t="shared" si="12"/>
        <v/>
      </c>
      <c r="J59" s="488" t="str">
        <f t="shared" si="10"/>
        <v/>
      </c>
      <c r="K59" s="488" t="str">
        <f t="shared" si="10"/>
        <v/>
      </c>
      <c r="L59" s="488" t="e">
        <f t="shared" si="13"/>
        <v>#N/A</v>
      </c>
    </row>
    <row r="60" spans="1:14" ht="15" customHeight="1" x14ac:dyDescent="0.2">
      <c r="A60" s="490" t="s">
        <v>467</v>
      </c>
      <c r="B60" s="487">
        <v>30842</v>
      </c>
      <c r="C60" s="487">
        <v>4548</v>
      </c>
      <c r="D60" s="487">
        <v>2399</v>
      </c>
      <c r="E60" s="488">
        <f t="shared" si="11"/>
        <v>102.94048930276026</v>
      </c>
      <c r="F60" s="488">
        <f t="shared" si="11"/>
        <v>97.51286449399656</v>
      </c>
      <c r="G60" s="488">
        <f t="shared" si="11"/>
        <v>110.60396496081144</v>
      </c>
      <c r="H60" s="489" t="str">
        <f t="shared" si="14"/>
        <v/>
      </c>
      <c r="I60" s="488" t="str">
        <f t="shared" si="12"/>
        <v/>
      </c>
      <c r="J60" s="488" t="str">
        <f t="shared" si="10"/>
        <v/>
      </c>
      <c r="K60" s="488" t="str">
        <f t="shared" si="10"/>
        <v/>
      </c>
      <c r="L60" s="488" t="e">
        <f t="shared" si="13"/>
        <v>#N/A</v>
      </c>
    </row>
    <row r="61" spans="1:14" ht="15" customHeight="1" x14ac:dyDescent="0.2">
      <c r="A61" s="490">
        <v>42614</v>
      </c>
      <c r="B61" s="487">
        <v>31264</v>
      </c>
      <c r="C61" s="487">
        <v>4502</v>
      </c>
      <c r="D61" s="487">
        <v>2450</v>
      </c>
      <c r="E61" s="488">
        <f t="shared" si="11"/>
        <v>104.34898701645471</v>
      </c>
      <c r="F61" s="488">
        <f t="shared" si="11"/>
        <v>96.526586620926253</v>
      </c>
      <c r="G61" s="488">
        <f t="shared" si="11"/>
        <v>112.95527893038266</v>
      </c>
      <c r="H61" s="489">
        <f t="shared" si="14"/>
        <v>42614</v>
      </c>
      <c r="I61" s="488">
        <f t="shared" si="12"/>
        <v>104.34898701645471</v>
      </c>
      <c r="J61" s="488">
        <f t="shared" si="10"/>
        <v>96.526586620926253</v>
      </c>
      <c r="K61" s="488">
        <f t="shared" si="10"/>
        <v>112.95527893038266</v>
      </c>
      <c r="L61" s="488" t="e">
        <f t="shared" si="13"/>
        <v>#N/A</v>
      </c>
    </row>
    <row r="62" spans="1:14" ht="15" customHeight="1" x14ac:dyDescent="0.2">
      <c r="A62" s="490" t="s">
        <v>468</v>
      </c>
      <c r="B62" s="487">
        <v>31020</v>
      </c>
      <c r="C62" s="487">
        <v>4450</v>
      </c>
      <c r="D62" s="487">
        <v>2444</v>
      </c>
      <c r="E62" s="488">
        <f t="shared" si="11"/>
        <v>103.53459497346552</v>
      </c>
      <c r="F62" s="488">
        <f t="shared" si="11"/>
        <v>95.411663807890221</v>
      </c>
      <c r="G62" s="488">
        <f t="shared" si="11"/>
        <v>112.67865375749193</v>
      </c>
      <c r="H62" s="489" t="str">
        <f t="shared" si="14"/>
        <v/>
      </c>
      <c r="I62" s="488" t="str">
        <f t="shared" si="12"/>
        <v/>
      </c>
      <c r="J62" s="488" t="str">
        <f t="shared" si="10"/>
        <v/>
      </c>
      <c r="K62" s="488" t="str">
        <f t="shared" si="10"/>
        <v/>
      </c>
      <c r="L62" s="488" t="e">
        <f t="shared" si="13"/>
        <v>#N/A</v>
      </c>
    </row>
    <row r="63" spans="1:14" ht="15" customHeight="1" x14ac:dyDescent="0.2">
      <c r="A63" s="490" t="s">
        <v>469</v>
      </c>
      <c r="B63" s="487">
        <v>31063</v>
      </c>
      <c r="C63" s="487">
        <v>4338</v>
      </c>
      <c r="D63" s="487">
        <v>2415</v>
      </c>
      <c r="E63" s="488">
        <f t="shared" si="11"/>
        <v>103.67811488268082</v>
      </c>
      <c r="F63" s="488">
        <f t="shared" si="11"/>
        <v>93.010291595197259</v>
      </c>
      <c r="G63" s="488">
        <f t="shared" si="11"/>
        <v>111.34163208852006</v>
      </c>
      <c r="H63" s="489" t="str">
        <f t="shared" si="14"/>
        <v/>
      </c>
      <c r="I63" s="488" t="str">
        <f t="shared" si="12"/>
        <v/>
      </c>
      <c r="J63" s="488" t="str">
        <f t="shared" si="10"/>
        <v/>
      </c>
      <c r="K63" s="488" t="str">
        <f t="shared" si="10"/>
        <v/>
      </c>
      <c r="L63" s="488" t="e">
        <f t="shared" si="13"/>
        <v>#N/A</v>
      </c>
    </row>
    <row r="64" spans="1:14" ht="15" customHeight="1" x14ac:dyDescent="0.2">
      <c r="A64" s="490" t="s">
        <v>470</v>
      </c>
      <c r="B64" s="487">
        <v>31310</v>
      </c>
      <c r="C64" s="487">
        <v>4435</v>
      </c>
      <c r="D64" s="487">
        <v>2567</v>
      </c>
      <c r="E64" s="488">
        <f t="shared" si="11"/>
        <v>104.50251994259203</v>
      </c>
      <c r="F64" s="488">
        <f t="shared" si="11"/>
        <v>95.090051457975989</v>
      </c>
      <c r="G64" s="488">
        <f t="shared" si="11"/>
        <v>118.34946980175197</v>
      </c>
      <c r="H64" s="489" t="str">
        <f t="shared" si="14"/>
        <v/>
      </c>
      <c r="I64" s="488" t="str">
        <f t="shared" si="12"/>
        <v/>
      </c>
      <c r="J64" s="488" t="str">
        <f t="shared" si="10"/>
        <v/>
      </c>
      <c r="K64" s="488" t="str">
        <f t="shared" si="10"/>
        <v/>
      </c>
      <c r="L64" s="488" t="e">
        <f t="shared" si="13"/>
        <v>#N/A</v>
      </c>
    </row>
    <row r="65" spans="1:12" ht="15" customHeight="1" x14ac:dyDescent="0.2">
      <c r="A65" s="490">
        <v>42979</v>
      </c>
      <c r="B65" s="487">
        <v>32124</v>
      </c>
      <c r="C65" s="487">
        <v>4382</v>
      </c>
      <c r="D65" s="487">
        <v>2663</v>
      </c>
      <c r="E65" s="488">
        <f t="shared" si="11"/>
        <v>107.219385200761</v>
      </c>
      <c r="F65" s="488">
        <f t="shared" si="11"/>
        <v>93.953687821612348</v>
      </c>
      <c r="G65" s="488">
        <f t="shared" si="11"/>
        <v>122.77547256800369</v>
      </c>
      <c r="H65" s="489">
        <f t="shared" si="14"/>
        <v>42979</v>
      </c>
      <c r="I65" s="488">
        <f t="shared" si="12"/>
        <v>107.219385200761</v>
      </c>
      <c r="J65" s="488">
        <f t="shared" si="10"/>
        <v>93.953687821612348</v>
      </c>
      <c r="K65" s="488">
        <f t="shared" si="10"/>
        <v>122.77547256800369</v>
      </c>
      <c r="L65" s="488" t="e">
        <f t="shared" si="13"/>
        <v>#N/A</v>
      </c>
    </row>
    <row r="66" spans="1:12" ht="15" customHeight="1" x14ac:dyDescent="0.2">
      <c r="A66" s="490" t="s">
        <v>471</v>
      </c>
      <c r="B66" s="487">
        <v>31888</v>
      </c>
      <c r="C66" s="487">
        <v>4331</v>
      </c>
      <c r="D66" s="487">
        <v>2722</v>
      </c>
      <c r="E66" s="488">
        <f t="shared" si="11"/>
        <v>106.43169453623042</v>
      </c>
      <c r="F66" s="488">
        <f t="shared" si="11"/>
        <v>92.86020583190394</v>
      </c>
      <c r="G66" s="488">
        <f t="shared" si="11"/>
        <v>125.49562010142922</v>
      </c>
      <c r="H66" s="489" t="str">
        <f t="shared" si="14"/>
        <v/>
      </c>
      <c r="I66" s="488" t="str">
        <f t="shared" si="12"/>
        <v/>
      </c>
      <c r="J66" s="488" t="str">
        <f t="shared" si="10"/>
        <v/>
      </c>
      <c r="K66" s="488" t="str">
        <f t="shared" si="10"/>
        <v/>
      </c>
      <c r="L66" s="488" t="e">
        <f t="shared" si="13"/>
        <v>#N/A</v>
      </c>
    </row>
    <row r="67" spans="1:12" ht="15" customHeight="1" x14ac:dyDescent="0.2">
      <c r="A67" s="490" t="s">
        <v>472</v>
      </c>
      <c r="B67" s="487">
        <v>32332</v>
      </c>
      <c r="C67" s="487">
        <v>4266</v>
      </c>
      <c r="D67" s="487">
        <v>2685</v>
      </c>
      <c r="E67" s="488">
        <f t="shared" si="11"/>
        <v>107.91362104068622</v>
      </c>
      <c r="F67" s="488">
        <f t="shared" si="11"/>
        <v>91.466552315608922</v>
      </c>
      <c r="G67" s="488">
        <f t="shared" si="11"/>
        <v>123.78976486860304</v>
      </c>
      <c r="H67" s="489" t="str">
        <f t="shared" si="14"/>
        <v/>
      </c>
      <c r="I67" s="488" t="str">
        <f t="shared" si="12"/>
        <v/>
      </c>
      <c r="J67" s="488" t="str">
        <f t="shared" si="12"/>
        <v/>
      </c>
      <c r="K67" s="488" t="str">
        <f t="shared" si="12"/>
        <v/>
      </c>
      <c r="L67" s="488" t="e">
        <f t="shared" si="13"/>
        <v>#N/A</v>
      </c>
    </row>
    <row r="68" spans="1:12" ht="15" customHeight="1" x14ac:dyDescent="0.2">
      <c r="A68" s="490" t="s">
        <v>473</v>
      </c>
      <c r="B68" s="487">
        <v>32612</v>
      </c>
      <c r="C68" s="487">
        <v>4370</v>
      </c>
      <c r="D68" s="487">
        <v>2751</v>
      </c>
      <c r="E68" s="488">
        <f t="shared" si="11"/>
        <v>108.84816928673943</v>
      </c>
      <c r="F68" s="488">
        <f t="shared" si="11"/>
        <v>93.696397941680971</v>
      </c>
      <c r="G68" s="488">
        <f t="shared" si="11"/>
        <v>126.8326417704011</v>
      </c>
      <c r="H68" s="489" t="str">
        <f t="shared" si="14"/>
        <v/>
      </c>
      <c r="I68" s="488" t="str">
        <f t="shared" si="12"/>
        <v/>
      </c>
      <c r="J68" s="488" t="str">
        <f t="shared" si="12"/>
        <v/>
      </c>
      <c r="K68" s="488" t="str">
        <f t="shared" si="12"/>
        <v/>
      </c>
      <c r="L68" s="488" t="e">
        <f t="shared" si="13"/>
        <v>#N/A</v>
      </c>
    </row>
    <row r="69" spans="1:12" ht="15" customHeight="1" x14ac:dyDescent="0.2">
      <c r="A69" s="490">
        <v>43344</v>
      </c>
      <c r="B69" s="487">
        <v>32960</v>
      </c>
      <c r="C69" s="487">
        <v>4322</v>
      </c>
      <c r="D69" s="487">
        <v>2797</v>
      </c>
      <c r="E69" s="488">
        <f t="shared" si="11"/>
        <v>110.00967924969127</v>
      </c>
      <c r="F69" s="488">
        <f t="shared" si="11"/>
        <v>92.667238421955403</v>
      </c>
      <c r="G69" s="488">
        <f t="shared" si="11"/>
        <v>128.9534347625634</v>
      </c>
      <c r="H69" s="489">
        <f t="shared" si="14"/>
        <v>43344</v>
      </c>
      <c r="I69" s="488">
        <f t="shared" si="12"/>
        <v>110.00967924969127</v>
      </c>
      <c r="J69" s="488">
        <f t="shared" si="12"/>
        <v>92.667238421955403</v>
      </c>
      <c r="K69" s="488">
        <f t="shared" si="12"/>
        <v>128.9534347625634</v>
      </c>
      <c r="L69" s="488" t="e">
        <f t="shared" si="13"/>
        <v>#N/A</v>
      </c>
    </row>
    <row r="70" spans="1:12" ht="15" customHeight="1" x14ac:dyDescent="0.2">
      <c r="A70" s="490" t="s">
        <v>474</v>
      </c>
      <c r="B70" s="487">
        <v>32730</v>
      </c>
      <c r="C70" s="487">
        <v>4290</v>
      </c>
      <c r="D70" s="487">
        <v>2746</v>
      </c>
      <c r="E70" s="488">
        <f t="shared" si="11"/>
        <v>109.24201461900471</v>
      </c>
      <c r="F70" s="488">
        <f t="shared" si="11"/>
        <v>91.981132075471692</v>
      </c>
      <c r="G70" s="488">
        <f t="shared" si="11"/>
        <v>126.60212079299215</v>
      </c>
      <c r="H70" s="489" t="str">
        <f t="shared" si="14"/>
        <v/>
      </c>
      <c r="I70" s="488" t="str">
        <f t="shared" si="12"/>
        <v/>
      </c>
      <c r="J70" s="488" t="str">
        <f t="shared" si="12"/>
        <v/>
      </c>
      <c r="K70" s="488" t="str">
        <f t="shared" si="12"/>
        <v/>
      </c>
      <c r="L70" s="488" t="e">
        <f t="shared" si="13"/>
        <v>#N/A</v>
      </c>
    </row>
    <row r="71" spans="1:12" ht="15" customHeight="1" x14ac:dyDescent="0.2">
      <c r="A71" s="490" t="s">
        <v>475</v>
      </c>
      <c r="B71" s="487">
        <v>32769</v>
      </c>
      <c r="C71" s="487">
        <v>4195</v>
      </c>
      <c r="D71" s="487">
        <v>2764</v>
      </c>
      <c r="E71" s="491">
        <f t="shared" ref="E71:G75" si="15">IF($A$51=37802,IF(COUNTBLANK(B$51:B$70)&gt;0,#N/A,IF(ISBLANK(B71)=FALSE,B71/B$51*100,#N/A)),IF(COUNTBLANK(B$51:B$75)&gt;0,#N/A,B71/B$51*100))</f>
        <v>109.37218383899068</v>
      </c>
      <c r="F71" s="491">
        <f t="shared" si="15"/>
        <v>89.944253859348194</v>
      </c>
      <c r="G71" s="491">
        <f t="shared" si="15"/>
        <v>127.43199631166435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32963</v>
      </c>
      <c r="C72" s="487">
        <v>4284</v>
      </c>
      <c r="D72" s="487">
        <v>2818</v>
      </c>
      <c r="E72" s="491">
        <f t="shared" si="15"/>
        <v>110.01969226661326</v>
      </c>
      <c r="F72" s="491">
        <f t="shared" si="15"/>
        <v>91.852487135505996</v>
      </c>
      <c r="G72" s="491">
        <f t="shared" si="15"/>
        <v>129.92162286768095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33524</v>
      </c>
      <c r="C73" s="487">
        <v>4190</v>
      </c>
      <c r="D73" s="487">
        <v>2887</v>
      </c>
      <c r="E73" s="491">
        <f t="shared" si="15"/>
        <v>111.89212643102699</v>
      </c>
      <c r="F73" s="491">
        <f t="shared" si="15"/>
        <v>89.837049742710121</v>
      </c>
      <c r="G73" s="491">
        <f t="shared" si="15"/>
        <v>133.10281235592439</v>
      </c>
      <c r="H73" s="492">
        <f>IF(A$51=37802,IF(ISERROR(L73)=TRUE,IF(ISBLANK(A73)=FALSE,IF(MONTH(A73)=MONTH(MAX(A$51:A$75)),A73,""),""),""),IF(ISERROR(L73)=TRUE,IF(MONTH(A73)=MONTH(MAX(A$51:A$75)),A73,""),""))</f>
        <v>43709</v>
      </c>
      <c r="I73" s="488">
        <f t="shared" si="12"/>
        <v>111.89212643102699</v>
      </c>
      <c r="J73" s="488">
        <f t="shared" si="12"/>
        <v>89.837049742710121</v>
      </c>
      <c r="K73" s="488">
        <f t="shared" si="12"/>
        <v>133.10281235592439</v>
      </c>
      <c r="L73" s="488" t="e">
        <f t="shared" si="13"/>
        <v>#N/A</v>
      </c>
    </row>
    <row r="74" spans="1:12" ht="15" customHeight="1" x14ac:dyDescent="0.2">
      <c r="A74" s="490" t="s">
        <v>477</v>
      </c>
      <c r="B74" s="487">
        <v>33178</v>
      </c>
      <c r="C74" s="487">
        <v>4210</v>
      </c>
      <c r="D74" s="487">
        <v>2853</v>
      </c>
      <c r="E74" s="491">
        <f t="shared" si="15"/>
        <v>110.73729181268983</v>
      </c>
      <c r="F74" s="491">
        <f t="shared" si="15"/>
        <v>90.265866209262441</v>
      </c>
      <c r="G74" s="491">
        <f t="shared" si="15"/>
        <v>131.53526970954357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33357</v>
      </c>
      <c r="C75" s="493">
        <v>4060</v>
      </c>
      <c r="D75" s="493">
        <v>2764</v>
      </c>
      <c r="E75" s="491">
        <f t="shared" si="15"/>
        <v>111.3347351557024</v>
      </c>
      <c r="F75" s="491">
        <f t="shared" si="15"/>
        <v>87.049742710120071</v>
      </c>
      <c r="G75" s="491">
        <f t="shared" si="15"/>
        <v>127.43199631166435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111.89212643102699</v>
      </c>
      <c r="J77" s="488">
        <f>IF(J75&lt;&gt;"",J75,IF(J74&lt;&gt;"",J74,IF(J73&lt;&gt;"",J73,IF(J72&lt;&gt;"",J72,IF(J71&lt;&gt;"",J71,IF(J70&lt;&gt;"",J70,""))))))</f>
        <v>89.837049742710121</v>
      </c>
      <c r="K77" s="488">
        <f>IF(K75&lt;&gt;"",K75,IF(K74&lt;&gt;"",K74,IF(K73&lt;&gt;"",K73,IF(K72&lt;&gt;"",K72,IF(K71&lt;&gt;"",K71,IF(K70&lt;&gt;"",K70,""))))))</f>
        <v>133.10281235592439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+11,9%</v>
      </c>
      <c r="J79" s="488" t="str">
        <f>"GeB - ausschließlich: "&amp;IF(J77&gt;100,"+","")&amp;TEXT(J77-100,"0,0")&amp;"%"</f>
        <v>GeB - ausschließlich: -10,2%</v>
      </c>
      <c r="K79" s="488" t="str">
        <f>"GeB - im Nebenjob: "&amp;IF(K77&gt;100,"+","")&amp;TEXT(K77-100,"0,0")&amp;"%"</f>
        <v>GeB - im Nebenjob: +33,1%</v>
      </c>
    </row>
    <row r="81" spans="9:9" ht="15" customHeight="1" x14ac:dyDescent="0.2">
      <c r="I81" s="488" t="str">
        <f>IF(ISERROR(HLOOKUP(1,I$78:K$79,2,FALSE)),"",HLOOKUP(1,I$78:K$79,2,FALSE))</f>
        <v>GeB - im Nebenjob: +33,1%</v>
      </c>
    </row>
    <row r="82" spans="9:9" ht="15" customHeight="1" x14ac:dyDescent="0.2">
      <c r="I82" s="488" t="str">
        <f>IF(ISERROR(HLOOKUP(2,I$78:K$79,2,FALSE)),"",HLOOKUP(2,I$78:K$79,2,FALSE))</f>
        <v>SvB: +11,9%</v>
      </c>
    </row>
    <row r="83" spans="9:9" ht="15" customHeight="1" x14ac:dyDescent="0.2">
      <c r="I83" s="488" t="str">
        <f>IF(ISERROR(HLOOKUP(3,I$78:K$79,2,FALSE)),"",HLOOKUP(3,I$78:K$79,2,FALSE))</f>
        <v>GeB - ausschließlich: -10,2%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33357</v>
      </c>
      <c r="E12" s="114">
        <v>33178</v>
      </c>
      <c r="F12" s="114">
        <v>33524</v>
      </c>
      <c r="G12" s="114">
        <v>32963</v>
      </c>
      <c r="H12" s="114">
        <v>32769</v>
      </c>
      <c r="I12" s="115">
        <v>588</v>
      </c>
      <c r="J12" s="116">
        <v>1.7943788336537581</v>
      </c>
      <c r="N12" s="117"/>
    </row>
    <row r="13" spans="1:15" s="110" customFormat="1" ht="13.5" customHeight="1" x14ac:dyDescent="0.2">
      <c r="A13" s="118" t="s">
        <v>105</v>
      </c>
      <c r="B13" s="119" t="s">
        <v>106</v>
      </c>
      <c r="C13" s="113">
        <v>53.284168240549207</v>
      </c>
      <c r="D13" s="114">
        <v>17774</v>
      </c>
      <c r="E13" s="114">
        <v>17587</v>
      </c>
      <c r="F13" s="114">
        <v>17871</v>
      </c>
      <c r="G13" s="114">
        <v>17606</v>
      </c>
      <c r="H13" s="114">
        <v>17510</v>
      </c>
      <c r="I13" s="115">
        <v>264</v>
      </c>
      <c r="J13" s="116">
        <v>1.5077098800685322</v>
      </c>
    </row>
    <row r="14" spans="1:15" s="110" customFormat="1" ht="13.5" customHeight="1" x14ac:dyDescent="0.2">
      <c r="A14" s="120"/>
      <c r="B14" s="119" t="s">
        <v>107</v>
      </c>
      <c r="C14" s="113">
        <v>46.715831759450793</v>
      </c>
      <c r="D14" s="114">
        <v>15583</v>
      </c>
      <c r="E14" s="114">
        <v>15591</v>
      </c>
      <c r="F14" s="114">
        <v>15653</v>
      </c>
      <c r="G14" s="114">
        <v>15357</v>
      </c>
      <c r="H14" s="114">
        <v>15259</v>
      </c>
      <c r="I14" s="115">
        <v>324</v>
      </c>
      <c r="J14" s="116">
        <v>2.1233370469886625</v>
      </c>
    </row>
    <row r="15" spans="1:15" s="110" customFormat="1" ht="13.5" customHeight="1" x14ac:dyDescent="0.2">
      <c r="A15" s="118" t="s">
        <v>105</v>
      </c>
      <c r="B15" s="121" t="s">
        <v>108</v>
      </c>
      <c r="C15" s="113">
        <v>11.164073507809455</v>
      </c>
      <c r="D15" s="114">
        <v>3724</v>
      </c>
      <c r="E15" s="114">
        <v>3844</v>
      </c>
      <c r="F15" s="114">
        <v>4028</v>
      </c>
      <c r="G15" s="114">
        <v>3691</v>
      </c>
      <c r="H15" s="114">
        <v>3787</v>
      </c>
      <c r="I15" s="115">
        <v>-63</v>
      </c>
      <c r="J15" s="116">
        <v>-1.6635859519408502</v>
      </c>
    </row>
    <row r="16" spans="1:15" s="110" customFormat="1" ht="13.5" customHeight="1" x14ac:dyDescent="0.2">
      <c r="A16" s="118"/>
      <c r="B16" s="121" t="s">
        <v>109</v>
      </c>
      <c r="C16" s="113">
        <v>66.270947627184697</v>
      </c>
      <c r="D16" s="114">
        <v>22106</v>
      </c>
      <c r="E16" s="114">
        <v>21949</v>
      </c>
      <c r="F16" s="114">
        <v>22149</v>
      </c>
      <c r="G16" s="114">
        <v>22016</v>
      </c>
      <c r="H16" s="114">
        <v>21867</v>
      </c>
      <c r="I16" s="115">
        <v>239</v>
      </c>
      <c r="J16" s="116">
        <v>1.0929711437325651</v>
      </c>
    </row>
    <row r="17" spans="1:10" s="110" customFormat="1" ht="13.5" customHeight="1" x14ac:dyDescent="0.2">
      <c r="A17" s="118"/>
      <c r="B17" s="121" t="s">
        <v>110</v>
      </c>
      <c r="C17" s="113">
        <v>21.632640825014239</v>
      </c>
      <c r="D17" s="114">
        <v>7216</v>
      </c>
      <c r="E17" s="114">
        <v>7085</v>
      </c>
      <c r="F17" s="114">
        <v>7064</v>
      </c>
      <c r="G17" s="114">
        <v>6993</v>
      </c>
      <c r="H17" s="114">
        <v>6867</v>
      </c>
      <c r="I17" s="115">
        <v>349</v>
      </c>
      <c r="J17" s="116">
        <v>5.0822775593417795</v>
      </c>
    </row>
    <row r="18" spans="1:10" s="110" customFormat="1" ht="13.5" customHeight="1" x14ac:dyDescent="0.2">
      <c r="A18" s="120"/>
      <c r="B18" s="121" t="s">
        <v>111</v>
      </c>
      <c r="C18" s="113">
        <v>0.93233803999160592</v>
      </c>
      <c r="D18" s="114">
        <v>311</v>
      </c>
      <c r="E18" s="114">
        <v>300</v>
      </c>
      <c r="F18" s="114">
        <v>283</v>
      </c>
      <c r="G18" s="114">
        <v>263</v>
      </c>
      <c r="H18" s="114">
        <v>248</v>
      </c>
      <c r="I18" s="115">
        <v>63</v>
      </c>
      <c r="J18" s="116">
        <v>25.403225806451612</v>
      </c>
    </row>
    <row r="19" spans="1:10" s="110" customFormat="1" ht="13.5" customHeight="1" x14ac:dyDescent="0.2">
      <c r="A19" s="120"/>
      <c r="B19" s="121" t="s">
        <v>112</v>
      </c>
      <c r="C19" s="113">
        <v>0.27280630752165963</v>
      </c>
      <c r="D19" s="114">
        <v>91</v>
      </c>
      <c r="E19" s="114">
        <v>83</v>
      </c>
      <c r="F19" s="114">
        <v>90</v>
      </c>
      <c r="G19" s="114">
        <v>76</v>
      </c>
      <c r="H19" s="114">
        <v>74</v>
      </c>
      <c r="I19" s="115">
        <v>17</v>
      </c>
      <c r="J19" s="116">
        <v>22.972972972972972</v>
      </c>
    </row>
    <row r="20" spans="1:10" s="110" customFormat="1" ht="13.5" customHeight="1" x14ac:dyDescent="0.2">
      <c r="A20" s="118" t="s">
        <v>113</v>
      </c>
      <c r="B20" s="122" t="s">
        <v>114</v>
      </c>
      <c r="C20" s="113">
        <v>67.754894025242081</v>
      </c>
      <c r="D20" s="114">
        <v>22601</v>
      </c>
      <c r="E20" s="114">
        <v>22365</v>
      </c>
      <c r="F20" s="114">
        <v>22766</v>
      </c>
      <c r="G20" s="114">
        <v>23308</v>
      </c>
      <c r="H20" s="114">
        <v>23249</v>
      </c>
      <c r="I20" s="115">
        <v>-648</v>
      </c>
      <c r="J20" s="116">
        <v>-2.7872166544797627</v>
      </c>
    </row>
    <row r="21" spans="1:10" s="110" customFormat="1" ht="13.5" customHeight="1" x14ac:dyDescent="0.2">
      <c r="A21" s="120"/>
      <c r="B21" s="122" t="s">
        <v>115</v>
      </c>
      <c r="C21" s="113">
        <v>32.245105974757919</v>
      </c>
      <c r="D21" s="114">
        <v>10756</v>
      </c>
      <c r="E21" s="114">
        <v>10813</v>
      </c>
      <c r="F21" s="114">
        <v>10758</v>
      </c>
      <c r="G21" s="114">
        <v>9655</v>
      </c>
      <c r="H21" s="114">
        <v>9520</v>
      </c>
      <c r="I21" s="115">
        <v>1236</v>
      </c>
      <c r="J21" s="116">
        <v>12.983193277310924</v>
      </c>
    </row>
    <row r="22" spans="1:10" s="110" customFormat="1" ht="13.5" customHeight="1" x14ac:dyDescent="0.2">
      <c r="A22" s="118" t="s">
        <v>113</v>
      </c>
      <c r="B22" s="122" t="s">
        <v>116</v>
      </c>
      <c r="C22" s="113">
        <v>94.384986659471778</v>
      </c>
      <c r="D22" s="114">
        <v>31484</v>
      </c>
      <c r="E22" s="114">
        <v>31448</v>
      </c>
      <c r="F22" s="114">
        <v>31755</v>
      </c>
      <c r="G22" s="114">
        <v>31278</v>
      </c>
      <c r="H22" s="114">
        <v>31170</v>
      </c>
      <c r="I22" s="115">
        <v>314</v>
      </c>
      <c r="J22" s="116">
        <v>1.0073788899582932</v>
      </c>
    </row>
    <row r="23" spans="1:10" s="110" customFormat="1" ht="13.5" customHeight="1" x14ac:dyDescent="0.2">
      <c r="A23" s="123"/>
      <c r="B23" s="124" t="s">
        <v>117</v>
      </c>
      <c r="C23" s="125">
        <v>5.6090175975057708</v>
      </c>
      <c r="D23" s="114">
        <v>1871</v>
      </c>
      <c r="E23" s="114">
        <v>1727</v>
      </c>
      <c r="F23" s="114">
        <v>1766</v>
      </c>
      <c r="G23" s="114">
        <v>1681</v>
      </c>
      <c r="H23" s="114">
        <v>1595</v>
      </c>
      <c r="I23" s="115">
        <v>276</v>
      </c>
      <c r="J23" s="116">
        <v>17.304075235109718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6824</v>
      </c>
      <c r="E26" s="114">
        <v>7063</v>
      </c>
      <c r="F26" s="114">
        <v>7077</v>
      </c>
      <c r="G26" s="114">
        <v>7102</v>
      </c>
      <c r="H26" s="140">
        <v>6959</v>
      </c>
      <c r="I26" s="115">
        <v>-135</v>
      </c>
      <c r="J26" s="116">
        <v>-1.9399338985486421</v>
      </c>
    </row>
    <row r="27" spans="1:10" s="110" customFormat="1" ht="13.5" customHeight="1" x14ac:dyDescent="0.2">
      <c r="A27" s="118" t="s">
        <v>105</v>
      </c>
      <c r="B27" s="119" t="s">
        <v>106</v>
      </c>
      <c r="C27" s="113">
        <v>39.859320046893316</v>
      </c>
      <c r="D27" s="115">
        <v>2720</v>
      </c>
      <c r="E27" s="114">
        <v>2763</v>
      </c>
      <c r="F27" s="114">
        <v>2795</v>
      </c>
      <c r="G27" s="114">
        <v>2756</v>
      </c>
      <c r="H27" s="140">
        <v>2683</v>
      </c>
      <c r="I27" s="115">
        <v>37</v>
      </c>
      <c r="J27" s="116">
        <v>1.3790532985464032</v>
      </c>
    </row>
    <row r="28" spans="1:10" s="110" customFormat="1" ht="13.5" customHeight="1" x14ac:dyDescent="0.2">
      <c r="A28" s="120"/>
      <c r="B28" s="119" t="s">
        <v>107</v>
      </c>
      <c r="C28" s="113">
        <v>60.140679953106684</v>
      </c>
      <c r="D28" s="115">
        <v>4104</v>
      </c>
      <c r="E28" s="114">
        <v>4300</v>
      </c>
      <c r="F28" s="114">
        <v>4282</v>
      </c>
      <c r="G28" s="114">
        <v>4346</v>
      </c>
      <c r="H28" s="140">
        <v>4276</v>
      </c>
      <c r="I28" s="115">
        <v>-172</v>
      </c>
      <c r="J28" s="116">
        <v>-4.0224508886810106</v>
      </c>
    </row>
    <row r="29" spans="1:10" s="110" customFormat="1" ht="13.5" customHeight="1" x14ac:dyDescent="0.2">
      <c r="A29" s="118" t="s">
        <v>105</v>
      </c>
      <c r="B29" s="121" t="s">
        <v>108</v>
      </c>
      <c r="C29" s="113">
        <v>11.518171160609613</v>
      </c>
      <c r="D29" s="115">
        <v>786</v>
      </c>
      <c r="E29" s="114">
        <v>805</v>
      </c>
      <c r="F29" s="114">
        <v>824</v>
      </c>
      <c r="G29" s="114">
        <v>820</v>
      </c>
      <c r="H29" s="140">
        <v>768</v>
      </c>
      <c r="I29" s="115">
        <v>18</v>
      </c>
      <c r="J29" s="116">
        <v>2.34375</v>
      </c>
    </row>
    <row r="30" spans="1:10" s="110" customFormat="1" ht="13.5" customHeight="1" x14ac:dyDescent="0.2">
      <c r="A30" s="118"/>
      <c r="B30" s="121" t="s">
        <v>109</v>
      </c>
      <c r="C30" s="113">
        <v>46.424384525205156</v>
      </c>
      <c r="D30" s="115">
        <v>3168</v>
      </c>
      <c r="E30" s="114">
        <v>3307</v>
      </c>
      <c r="F30" s="114">
        <v>3283</v>
      </c>
      <c r="G30" s="114">
        <v>3324</v>
      </c>
      <c r="H30" s="140">
        <v>3316</v>
      </c>
      <c r="I30" s="115">
        <v>-148</v>
      </c>
      <c r="J30" s="116">
        <v>-4.4632086851628472</v>
      </c>
    </row>
    <row r="31" spans="1:10" s="110" customFormat="1" ht="13.5" customHeight="1" x14ac:dyDescent="0.2">
      <c r="A31" s="118"/>
      <c r="B31" s="121" t="s">
        <v>110</v>
      </c>
      <c r="C31" s="113">
        <v>23.300117233294255</v>
      </c>
      <c r="D31" s="115">
        <v>1590</v>
      </c>
      <c r="E31" s="114">
        <v>1633</v>
      </c>
      <c r="F31" s="114">
        <v>1664</v>
      </c>
      <c r="G31" s="114">
        <v>1670</v>
      </c>
      <c r="H31" s="140">
        <v>1629</v>
      </c>
      <c r="I31" s="115">
        <v>-39</v>
      </c>
      <c r="J31" s="116">
        <v>-2.3941068139963169</v>
      </c>
    </row>
    <row r="32" spans="1:10" s="110" customFormat="1" ht="13.5" customHeight="1" x14ac:dyDescent="0.2">
      <c r="A32" s="120"/>
      <c r="B32" s="121" t="s">
        <v>111</v>
      </c>
      <c r="C32" s="113">
        <v>18.757327080890974</v>
      </c>
      <c r="D32" s="115">
        <v>1280</v>
      </c>
      <c r="E32" s="114">
        <v>1318</v>
      </c>
      <c r="F32" s="114">
        <v>1306</v>
      </c>
      <c r="G32" s="114">
        <v>1288</v>
      </c>
      <c r="H32" s="140">
        <v>1246</v>
      </c>
      <c r="I32" s="115">
        <v>34</v>
      </c>
      <c r="J32" s="116">
        <v>2.7287319422150884</v>
      </c>
    </row>
    <row r="33" spans="1:10" s="110" customFormat="1" ht="13.5" customHeight="1" x14ac:dyDescent="0.2">
      <c r="A33" s="120"/>
      <c r="B33" s="121" t="s">
        <v>112</v>
      </c>
      <c r="C33" s="113">
        <v>2.0515826494724503</v>
      </c>
      <c r="D33" s="115">
        <v>140</v>
      </c>
      <c r="E33" s="114">
        <v>144</v>
      </c>
      <c r="F33" s="114">
        <v>149</v>
      </c>
      <c r="G33" s="114">
        <v>128</v>
      </c>
      <c r="H33" s="140">
        <v>120</v>
      </c>
      <c r="I33" s="115">
        <v>20</v>
      </c>
      <c r="J33" s="116">
        <v>16.666666666666668</v>
      </c>
    </row>
    <row r="34" spans="1:10" s="110" customFormat="1" ht="13.5" customHeight="1" x14ac:dyDescent="0.2">
      <c r="A34" s="118" t="s">
        <v>113</v>
      </c>
      <c r="B34" s="122" t="s">
        <v>116</v>
      </c>
      <c r="C34" s="113">
        <v>95.002930832356384</v>
      </c>
      <c r="D34" s="115">
        <v>6483</v>
      </c>
      <c r="E34" s="114">
        <v>6700</v>
      </c>
      <c r="F34" s="114">
        <v>6727</v>
      </c>
      <c r="G34" s="114">
        <v>6755</v>
      </c>
      <c r="H34" s="140">
        <v>6636</v>
      </c>
      <c r="I34" s="115">
        <v>-153</v>
      </c>
      <c r="J34" s="116">
        <v>-2.305605786618445</v>
      </c>
    </row>
    <row r="35" spans="1:10" s="110" customFormat="1" ht="13.5" customHeight="1" x14ac:dyDescent="0.2">
      <c r="A35" s="118"/>
      <c r="B35" s="119" t="s">
        <v>117</v>
      </c>
      <c r="C35" s="113">
        <v>4.8065650644783116</v>
      </c>
      <c r="D35" s="115">
        <v>328</v>
      </c>
      <c r="E35" s="114">
        <v>350</v>
      </c>
      <c r="F35" s="114">
        <v>341</v>
      </c>
      <c r="G35" s="114">
        <v>339</v>
      </c>
      <c r="H35" s="140">
        <v>313</v>
      </c>
      <c r="I35" s="115">
        <v>15</v>
      </c>
      <c r="J35" s="116">
        <v>4.7923322683706067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4060</v>
      </c>
      <c r="E37" s="114">
        <v>4210</v>
      </c>
      <c r="F37" s="114">
        <v>4190</v>
      </c>
      <c r="G37" s="114">
        <v>4284</v>
      </c>
      <c r="H37" s="140">
        <v>4195</v>
      </c>
      <c r="I37" s="115">
        <v>-135</v>
      </c>
      <c r="J37" s="116">
        <v>-3.2181168057210967</v>
      </c>
    </row>
    <row r="38" spans="1:10" s="110" customFormat="1" ht="13.5" customHeight="1" x14ac:dyDescent="0.2">
      <c r="A38" s="118" t="s">
        <v>105</v>
      </c>
      <c r="B38" s="119" t="s">
        <v>106</v>
      </c>
      <c r="C38" s="113">
        <v>36.921182266009851</v>
      </c>
      <c r="D38" s="115">
        <v>1499</v>
      </c>
      <c r="E38" s="114">
        <v>1517</v>
      </c>
      <c r="F38" s="114">
        <v>1547</v>
      </c>
      <c r="G38" s="114">
        <v>1537</v>
      </c>
      <c r="H38" s="140">
        <v>1493</v>
      </c>
      <c r="I38" s="115">
        <v>6</v>
      </c>
      <c r="J38" s="116">
        <v>0.40187541862022774</v>
      </c>
    </row>
    <row r="39" spans="1:10" s="110" customFormat="1" ht="13.5" customHeight="1" x14ac:dyDescent="0.2">
      <c r="A39" s="120"/>
      <c r="B39" s="119" t="s">
        <v>107</v>
      </c>
      <c r="C39" s="113">
        <v>63.078817733990149</v>
      </c>
      <c r="D39" s="115">
        <v>2561</v>
      </c>
      <c r="E39" s="114">
        <v>2693</v>
      </c>
      <c r="F39" s="114">
        <v>2643</v>
      </c>
      <c r="G39" s="114">
        <v>2747</v>
      </c>
      <c r="H39" s="140">
        <v>2702</v>
      </c>
      <c r="I39" s="115">
        <v>-141</v>
      </c>
      <c r="J39" s="116">
        <v>-5.2183567727609175</v>
      </c>
    </row>
    <row r="40" spans="1:10" s="110" customFormat="1" ht="13.5" customHeight="1" x14ac:dyDescent="0.2">
      <c r="A40" s="118" t="s">
        <v>105</v>
      </c>
      <c r="B40" s="121" t="s">
        <v>108</v>
      </c>
      <c r="C40" s="113">
        <v>12.389162561576354</v>
      </c>
      <c r="D40" s="115">
        <v>503</v>
      </c>
      <c r="E40" s="114">
        <v>507</v>
      </c>
      <c r="F40" s="114">
        <v>514</v>
      </c>
      <c r="G40" s="114">
        <v>533</v>
      </c>
      <c r="H40" s="140">
        <v>474</v>
      </c>
      <c r="I40" s="115">
        <v>29</v>
      </c>
      <c r="J40" s="116">
        <v>6.1181434599156121</v>
      </c>
    </row>
    <row r="41" spans="1:10" s="110" customFormat="1" ht="13.5" customHeight="1" x14ac:dyDescent="0.2">
      <c r="A41" s="118"/>
      <c r="B41" s="121" t="s">
        <v>109</v>
      </c>
      <c r="C41" s="113">
        <v>30.221674876847292</v>
      </c>
      <c r="D41" s="115">
        <v>1227</v>
      </c>
      <c r="E41" s="114">
        <v>1305</v>
      </c>
      <c r="F41" s="114">
        <v>1263</v>
      </c>
      <c r="G41" s="114">
        <v>1334</v>
      </c>
      <c r="H41" s="140">
        <v>1354</v>
      </c>
      <c r="I41" s="115">
        <v>-127</v>
      </c>
      <c r="J41" s="116">
        <v>-9.3796159527326441</v>
      </c>
    </row>
    <row r="42" spans="1:10" s="110" customFormat="1" ht="13.5" customHeight="1" x14ac:dyDescent="0.2">
      <c r="A42" s="118"/>
      <c r="B42" s="121" t="s">
        <v>110</v>
      </c>
      <c r="C42" s="113">
        <v>26.527093596059114</v>
      </c>
      <c r="D42" s="115">
        <v>1077</v>
      </c>
      <c r="E42" s="114">
        <v>1109</v>
      </c>
      <c r="F42" s="114">
        <v>1133</v>
      </c>
      <c r="G42" s="114">
        <v>1154</v>
      </c>
      <c r="H42" s="140">
        <v>1141</v>
      </c>
      <c r="I42" s="115">
        <v>-64</v>
      </c>
      <c r="J42" s="116">
        <v>-5.6091148115687997</v>
      </c>
    </row>
    <row r="43" spans="1:10" s="110" customFormat="1" ht="13.5" customHeight="1" x14ac:dyDescent="0.2">
      <c r="A43" s="120"/>
      <c r="B43" s="121" t="s">
        <v>111</v>
      </c>
      <c r="C43" s="113">
        <v>30.862068965517242</v>
      </c>
      <c r="D43" s="115">
        <v>1253</v>
      </c>
      <c r="E43" s="114">
        <v>1289</v>
      </c>
      <c r="F43" s="114">
        <v>1280</v>
      </c>
      <c r="G43" s="114">
        <v>1263</v>
      </c>
      <c r="H43" s="140">
        <v>1226</v>
      </c>
      <c r="I43" s="115">
        <v>27</v>
      </c>
      <c r="J43" s="116">
        <v>2.2022838499184338</v>
      </c>
    </row>
    <row r="44" spans="1:10" s="110" customFormat="1" ht="13.5" customHeight="1" x14ac:dyDescent="0.2">
      <c r="A44" s="120"/>
      <c r="B44" s="121" t="s">
        <v>112</v>
      </c>
      <c r="C44" s="113">
        <v>3.2758620689655173</v>
      </c>
      <c r="D44" s="115">
        <v>133</v>
      </c>
      <c r="E44" s="114">
        <v>135</v>
      </c>
      <c r="F44" s="114">
        <v>143</v>
      </c>
      <c r="G44" s="114">
        <v>124</v>
      </c>
      <c r="H44" s="140">
        <v>116</v>
      </c>
      <c r="I44" s="115">
        <v>17</v>
      </c>
      <c r="J44" s="116">
        <v>14.655172413793103</v>
      </c>
    </row>
    <row r="45" spans="1:10" s="110" customFormat="1" ht="13.5" customHeight="1" x14ac:dyDescent="0.2">
      <c r="A45" s="118" t="s">
        <v>113</v>
      </c>
      <c r="B45" s="122" t="s">
        <v>116</v>
      </c>
      <c r="C45" s="113">
        <v>95.369458128078819</v>
      </c>
      <c r="D45" s="115">
        <v>3872</v>
      </c>
      <c r="E45" s="114">
        <v>4013</v>
      </c>
      <c r="F45" s="114">
        <v>4012</v>
      </c>
      <c r="G45" s="114">
        <v>4108</v>
      </c>
      <c r="H45" s="140">
        <v>4018</v>
      </c>
      <c r="I45" s="115">
        <v>-146</v>
      </c>
      <c r="J45" s="116">
        <v>-3.6336485813837731</v>
      </c>
    </row>
    <row r="46" spans="1:10" s="110" customFormat="1" ht="13.5" customHeight="1" x14ac:dyDescent="0.2">
      <c r="A46" s="118"/>
      <c r="B46" s="119" t="s">
        <v>117</v>
      </c>
      <c r="C46" s="113">
        <v>4.3103448275862073</v>
      </c>
      <c r="D46" s="115">
        <v>175</v>
      </c>
      <c r="E46" s="114">
        <v>184</v>
      </c>
      <c r="F46" s="114">
        <v>169</v>
      </c>
      <c r="G46" s="114">
        <v>168</v>
      </c>
      <c r="H46" s="140">
        <v>167</v>
      </c>
      <c r="I46" s="115">
        <v>8</v>
      </c>
      <c r="J46" s="116">
        <v>4.7904191616766463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2764</v>
      </c>
      <c r="E48" s="114">
        <v>2853</v>
      </c>
      <c r="F48" s="114">
        <v>2887</v>
      </c>
      <c r="G48" s="114">
        <v>2818</v>
      </c>
      <c r="H48" s="140">
        <v>2764</v>
      </c>
      <c r="I48" s="115">
        <v>0</v>
      </c>
      <c r="J48" s="116">
        <v>0</v>
      </c>
    </row>
    <row r="49" spans="1:12" s="110" customFormat="1" ht="13.5" customHeight="1" x14ac:dyDescent="0.2">
      <c r="A49" s="118" t="s">
        <v>105</v>
      </c>
      <c r="B49" s="119" t="s">
        <v>106</v>
      </c>
      <c r="C49" s="113">
        <v>44.175108538350216</v>
      </c>
      <c r="D49" s="115">
        <v>1221</v>
      </c>
      <c r="E49" s="114">
        <v>1246</v>
      </c>
      <c r="F49" s="114">
        <v>1248</v>
      </c>
      <c r="G49" s="114">
        <v>1219</v>
      </c>
      <c r="H49" s="140">
        <v>1190</v>
      </c>
      <c r="I49" s="115">
        <v>31</v>
      </c>
      <c r="J49" s="116">
        <v>2.6050420168067228</v>
      </c>
    </row>
    <row r="50" spans="1:12" s="110" customFormat="1" ht="13.5" customHeight="1" x14ac:dyDescent="0.2">
      <c r="A50" s="120"/>
      <c r="B50" s="119" t="s">
        <v>107</v>
      </c>
      <c r="C50" s="113">
        <v>55.824891461649784</v>
      </c>
      <c r="D50" s="115">
        <v>1543</v>
      </c>
      <c r="E50" s="114">
        <v>1607</v>
      </c>
      <c r="F50" s="114">
        <v>1639</v>
      </c>
      <c r="G50" s="114">
        <v>1599</v>
      </c>
      <c r="H50" s="140">
        <v>1574</v>
      </c>
      <c r="I50" s="115">
        <v>-31</v>
      </c>
      <c r="J50" s="116">
        <v>-1.9695044472681067</v>
      </c>
    </row>
    <row r="51" spans="1:12" s="110" customFormat="1" ht="13.5" customHeight="1" x14ac:dyDescent="0.2">
      <c r="A51" s="118" t="s">
        <v>105</v>
      </c>
      <c r="B51" s="121" t="s">
        <v>108</v>
      </c>
      <c r="C51" s="113">
        <v>10.238784370477569</v>
      </c>
      <c r="D51" s="115">
        <v>283</v>
      </c>
      <c r="E51" s="114">
        <v>298</v>
      </c>
      <c r="F51" s="114">
        <v>310</v>
      </c>
      <c r="G51" s="114">
        <v>287</v>
      </c>
      <c r="H51" s="140">
        <v>294</v>
      </c>
      <c r="I51" s="115">
        <v>-11</v>
      </c>
      <c r="J51" s="116">
        <v>-3.7414965986394559</v>
      </c>
    </row>
    <row r="52" spans="1:12" s="110" customFormat="1" ht="13.5" customHeight="1" x14ac:dyDescent="0.2">
      <c r="A52" s="118"/>
      <c r="B52" s="121" t="s">
        <v>109</v>
      </c>
      <c r="C52" s="113">
        <v>70.224312590448619</v>
      </c>
      <c r="D52" s="115">
        <v>1941</v>
      </c>
      <c r="E52" s="114">
        <v>2002</v>
      </c>
      <c r="F52" s="114">
        <v>2020</v>
      </c>
      <c r="G52" s="114">
        <v>1990</v>
      </c>
      <c r="H52" s="140">
        <v>1962</v>
      </c>
      <c r="I52" s="115">
        <v>-21</v>
      </c>
      <c r="J52" s="116">
        <v>-1.070336391437309</v>
      </c>
    </row>
    <row r="53" spans="1:12" s="110" customFormat="1" ht="13.5" customHeight="1" x14ac:dyDescent="0.2">
      <c r="A53" s="118"/>
      <c r="B53" s="121" t="s">
        <v>110</v>
      </c>
      <c r="C53" s="113">
        <v>18.560057887120117</v>
      </c>
      <c r="D53" s="115">
        <v>513</v>
      </c>
      <c r="E53" s="114">
        <v>524</v>
      </c>
      <c r="F53" s="114">
        <v>531</v>
      </c>
      <c r="G53" s="114">
        <v>516</v>
      </c>
      <c r="H53" s="140">
        <v>488</v>
      </c>
      <c r="I53" s="115">
        <v>25</v>
      </c>
      <c r="J53" s="116">
        <v>5.1229508196721314</v>
      </c>
    </row>
    <row r="54" spans="1:12" s="110" customFormat="1" ht="13.5" customHeight="1" x14ac:dyDescent="0.2">
      <c r="A54" s="120"/>
      <c r="B54" s="121" t="s">
        <v>111</v>
      </c>
      <c r="C54" s="113">
        <v>0.97684515195369026</v>
      </c>
      <c r="D54" s="115">
        <v>27</v>
      </c>
      <c r="E54" s="114">
        <v>29</v>
      </c>
      <c r="F54" s="114">
        <v>26</v>
      </c>
      <c r="G54" s="114">
        <v>25</v>
      </c>
      <c r="H54" s="140">
        <v>20</v>
      </c>
      <c r="I54" s="115">
        <v>7</v>
      </c>
      <c r="J54" s="116">
        <v>35</v>
      </c>
    </row>
    <row r="55" spans="1:12" s="110" customFormat="1" ht="13.5" customHeight="1" x14ac:dyDescent="0.2">
      <c r="A55" s="120"/>
      <c r="B55" s="121" t="s">
        <v>112</v>
      </c>
      <c r="C55" s="113">
        <v>0.25325615050651229</v>
      </c>
      <c r="D55" s="115">
        <v>7</v>
      </c>
      <c r="E55" s="114">
        <v>9</v>
      </c>
      <c r="F55" s="114">
        <v>6</v>
      </c>
      <c r="G55" s="114">
        <v>4</v>
      </c>
      <c r="H55" s="140">
        <v>4</v>
      </c>
      <c r="I55" s="115">
        <v>3</v>
      </c>
      <c r="J55" s="116">
        <v>75</v>
      </c>
    </row>
    <row r="56" spans="1:12" s="110" customFormat="1" ht="13.5" customHeight="1" x14ac:dyDescent="0.2">
      <c r="A56" s="118" t="s">
        <v>113</v>
      </c>
      <c r="B56" s="122" t="s">
        <v>116</v>
      </c>
      <c r="C56" s="113">
        <v>94.464544138929085</v>
      </c>
      <c r="D56" s="115">
        <v>2611</v>
      </c>
      <c r="E56" s="114">
        <v>2687</v>
      </c>
      <c r="F56" s="114">
        <v>2715</v>
      </c>
      <c r="G56" s="114">
        <v>2647</v>
      </c>
      <c r="H56" s="140">
        <v>2618</v>
      </c>
      <c r="I56" s="115">
        <v>-7</v>
      </c>
      <c r="J56" s="116">
        <v>-0.26737967914438504</v>
      </c>
    </row>
    <row r="57" spans="1:12" s="110" customFormat="1" ht="13.5" customHeight="1" x14ac:dyDescent="0.2">
      <c r="A57" s="142"/>
      <c r="B57" s="124" t="s">
        <v>117</v>
      </c>
      <c r="C57" s="125">
        <v>5.5354558610709121</v>
      </c>
      <c r="D57" s="143">
        <v>153</v>
      </c>
      <c r="E57" s="144">
        <v>166</v>
      </c>
      <c r="F57" s="144">
        <v>172</v>
      </c>
      <c r="G57" s="144">
        <v>171</v>
      </c>
      <c r="H57" s="145">
        <v>146</v>
      </c>
      <c r="I57" s="143">
        <v>7</v>
      </c>
      <c r="J57" s="146">
        <v>4.7945205479452051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33357</v>
      </c>
      <c r="E12" s="236">
        <v>33178</v>
      </c>
      <c r="F12" s="114">
        <v>33524</v>
      </c>
      <c r="G12" s="114">
        <v>32963</v>
      </c>
      <c r="H12" s="140">
        <v>32769</v>
      </c>
      <c r="I12" s="115">
        <v>588</v>
      </c>
      <c r="J12" s="116">
        <v>1.7943788336537581</v>
      </c>
    </row>
    <row r="13" spans="1:15" s="110" customFormat="1" ht="12" customHeight="1" x14ac:dyDescent="0.2">
      <c r="A13" s="118" t="s">
        <v>105</v>
      </c>
      <c r="B13" s="119" t="s">
        <v>106</v>
      </c>
      <c r="C13" s="113">
        <v>53.284168240549207</v>
      </c>
      <c r="D13" s="115">
        <v>17774</v>
      </c>
      <c r="E13" s="114">
        <v>17587</v>
      </c>
      <c r="F13" s="114">
        <v>17871</v>
      </c>
      <c r="G13" s="114">
        <v>17606</v>
      </c>
      <c r="H13" s="140">
        <v>17510</v>
      </c>
      <c r="I13" s="115">
        <v>264</v>
      </c>
      <c r="J13" s="116">
        <v>1.5077098800685322</v>
      </c>
    </row>
    <row r="14" spans="1:15" s="110" customFormat="1" ht="12" customHeight="1" x14ac:dyDescent="0.2">
      <c r="A14" s="118"/>
      <c r="B14" s="119" t="s">
        <v>107</v>
      </c>
      <c r="C14" s="113">
        <v>46.715831759450793</v>
      </c>
      <c r="D14" s="115">
        <v>15583</v>
      </c>
      <c r="E14" s="114">
        <v>15591</v>
      </c>
      <c r="F14" s="114">
        <v>15653</v>
      </c>
      <c r="G14" s="114">
        <v>15357</v>
      </c>
      <c r="H14" s="140">
        <v>15259</v>
      </c>
      <c r="I14" s="115">
        <v>324</v>
      </c>
      <c r="J14" s="116">
        <v>2.1233370469886625</v>
      </c>
    </row>
    <row r="15" spans="1:15" s="110" customFormat="1" ht="12" customHeight="1" x14ac:dyDescent="0.2">
      <c r="A15" s="118" t="s">
        <v>105</v>
      </c>
      <c r="B15" s="121" t="s">
        <v>108</v>
      </c>
      <c r="C15" s="113">
        <v>11.164073507809455</v>
      </c>
      <c r="D15" s="115">
        <v>3724</v>
      </c>
      <c r="E15" s="114">
        <v>3844</v>
      </c>
      <c r="F15" s="114">
        <v>4028</v>
      </c>
      <c r="G15" s="114">
        <v>3691</v>
      </c>
      <c r="H15" s="140">
        <v>3787</v>
      </c>
      <c r="I15" s="115">
        <v>-63</v>
      </c>
      <c r="J15" s="116">
        <v>-1.6635859519408502</v>
      </c>
    </row>
    <row r="16" spans="1:15" s="110" customFormat="1" ht="12" customHeight="1" x14ac:dyDescent="0.2">
      <c r="A16" s="118"/>
      <c r="B16" s="121" t="s">
        <v>109</v>
      </c>
      <c r="C16" s="113">
        <v>66.270947627184697</v>
      </c>
      <c r="D16" s="115">
        <v>22106</v>
      </c>
      <c r="E16" s="114">
        <v>21949</v>
      </c>
      <c r="F16" s="114">
        <v>22149</v>
      </c>
      <c r="G16" s="114">
        <v>22016</v>
      </c>
      <c r="H16" s="140">
        <v>21867</v>
      </c>
      <c r="I16" s="115">
        <v>239</v>
      </c>
      <c r="J16" s="116">
        <v>1.0929711437325651</v>
      </c>
    </row>
    <row r="17" spans="1:10" s="110" customFormat="1" ht="12" customHeight="1" x14ac:dyDescent="0.2">
      <c r="A17" s="118"/>
      <c r="B17" s="121" t="s">
        <v>110</v>
      </c>
      <c r="C17" s="113">
        <v>21.632640825014239</v>
      </c>
      <c r="D17" s="115">
        <v>7216</v>
      </c>
      <c r="E17" s="114">
        <v>7085</v>
      </c>
      <c r="F17" s="114">
        <v>7064</v>
      </c>
      <c r="G17" s="114">
        <v>6993</v>
      </c>
      <c r="H17" s="140">
        <v>6867</v>
      </c>
      <c r="I17" s="115">
        <v>349</v>
      </c>
      <c r="J17" s="116">
        <v>5.0822775593417795</v>
      </c>
    </row>
    <row r="18" spans="1:10" s="110" customFormat="1" ht="12" customHeight="1" x14ac:dyDescent="0.2">
      <c r="A18" s="120"/>
      <c r="B18" s="121" t="s">
        <v>111</v>
      </c>
      <c r="C18" s="113">
        <v>0.93233803999160592</v>
      </c>
      <c r="D18" s="115">
        <v>311</v>
      </c>
      <c r="E18" s="114">
        <v>300</v>
      </c>
      <c r="F18" s="114">
        <v>283</v>
      </c>
      <c r="G18" s="114">
        <v>263</v>
      </c>
      <c r="H18" s="140">
        <v>248</v>
      </c>
      <c r="I18" s="115">
        <v>63</v>
      </c>
      <c r="J18" s="116">
        <v>25.403225806451612</v>
      </c>
    </row>
    <row r="19" spans="1:10" s="110" customFormat="1" ht="12" customHeight="1" x14ac:dyDescent="0.2">
      <c r="A19" s="120"/>
      <c r="B19" s="121" t="s">
        <v>112</v>
      </c>
      <c r="C19" s="113">
        <v>0.27280630752165963</v>
      </c>
      <c r="D19" s="115">
        <v>91</v>
      </c>
      <c r="E19" s="114">
        <v>83</v>
      </c>
      <c r="F19" s="114">
        <v>90</v>
      </c>
      <c r="G19" s="114">
        <v>76</v>
      </c>
      <c r="H19" s="140">
        <v>74</v>
      </c>
      <c r="I19" s="115">
        <v>17</v>
      </c>
      <c r="J19" s="116">
        <v>22.972972972972972</v>
      </c>
    </row>
    <row r="20" spans="1:10" s="110" customFormat="1" ht="12" customHeight="1" x14ac:dyDescent="0.2">
      <c r="A20" s="118" t="s">
        <v>113</v>
      </c>
      <c r="B20" s="119" t="s">
        <v>181</v>
      </c>
      <c r="C20" s="113">
        <v>67.754894025242081</v>
      </c>
      <c r="D20" s="115">
        <v>22601</v>
      </c>
      <c r="E20" s="114">
        <v>22365</v>
      </c>
      <c r="F20" s="114">
        <v>22766</v>
      </c>
      <c r="G20" s="114">
        <v>23308</v>
      </c>
      <c r="H20" s="140">
        <v>23249</v>
      </c>
      <c r="I20" s="115">
        <v>-648</v>
      </c>
      <c r="J20" s="116">
        <v>-2.7872166544797627</v>
      </c>
    </row>
    <row r="21" spans="1:10" s="110" customFormat="1" ht="12" customHeight="1" x14ac:dyDescent="0.2">
      <c r="A21" s="118"/>
      <c r="B21" s="119" t="s">
        <v>182</v>
      </c>
      <c r="C21" s="113">
        <v>32.245105974757919</v>
      </c>
      <c r="D21" s="115">
        <v>10756</v>
      </c>
      <c r="E21" s="114">
        <v>10813</v>
      </c>
      <c r="F21" s="114">
        <v>10758</v>
      </c>
      <c r="G21" s="114">
        <v>9655</v>
      </c>
      <c r="H21" s="140">
        <v>9520</v>
      </c>
      <c r="I21" s="115">
        <v>1236</v>
      </c>
      <c r="J21" s="116">
        <v>12.983193277310924</v>
      </c>
    </row>
    <row r="22" spans="1:10" s="110" customFormat="1" ht="12" customHeight="1" x14ac:dyDescent="0.2">
      <c r="A22" s="118" t="s">
        <v>113</v>
      </c>
      <c r="B22" s="119" t="s">
        <v>116</v>
      </c>
      <c r="C22" s="113">
        <v>94.384986659471778</v>
      </c>
      <c r="D22" s="115">
        <v>31484</v>
      </c>
      <c r="E22" s="114">
        <v>31448</v>
      </c>
      <c r="F22" s="114">
        <v>31755</v>
      </c>
      <c r="G22" s="114">
        <v>31278</v>
      </c>
      <c r="H22" s="140">
        <v>31170</v>
      </c>
      <c r="I22" s="115">
        <v>314</v>
      </c>
      <c r="J22" s="116">
        <v>1.0073788899582932</v>
      </c>
    </row>
    <row r="23" spans="1:10" s="110" customFormat="1" ht="12" customHeight="1" x14ac:dyDescent="0.2">
      <c r="A23" s="118"/>
      <c r="B23" s="119" t="s">
        <v>117</v>
      </c>
      <c r="C23" s="113">
        <v>5.6090175975057708</v>
      </c>
      <c r="D23" s="115">
        <v>1871</v>
      </c>
      <c r="E23" s="114">
        <v>1727</v>
      </c>
      <c r="F23" s="114">
        <v>1766</v>
      </c>
      <c r="G23" s="114">
        <v>1681</v>
      </c>
      <c r="H23" s="140">
        <v>1595</v>
      </c>
      <c r="I23" s="115">
        <v>276</v>
      </c>
      <c r="J23" s="116">
        <v>17.304075235109718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33717</v>
      </c>
      <c r="E64" s="236">
        <v>33926</v>
      </c>
      <c r="F64" s="236">
        <v>34241</v>
      </c>
      <c r="G64" s="236">
        <v>33776</v>
      </c>
      <c r="H64" s="140">
        <v>33618</v>
      </c>
      <c r="I64" s="115">
        <v>99</v>
      </c>
      <c r="J64" s="116">
        <v>0.29448509726931998</v>
      </c>
    </row>
    <row r="65" spans="1:12" s="110" customFormat="1" ht="12" customHeight="1" x14ac:dyDescent="0.2">
      <c r="A65" s="118" t="s">
        <v>105</v>
      </c>
      <c r="B65" s="119" t="s">
        <v>106</v>
      </c>
      <c r="C65" s="113">
        <v>53.326215262330578</v>
      </c>
      <c r="D65" s="235">
        <v>17980</v>
      </c>
      <c r="E65" s="236">
        <v>18106</v>
      </c>
      <c r="F65" s="236">
        <v>18349</v>
      </c>
      <c r="G65" s="236">
        <v>18141</v>
      </c>
      <c r="H65" s="140">
        <v>18002</v>
      </c>
      <c r="I65" s="115">
        <v>-22</v>
      </c>
      <c r="J65" s="116">
        <v>-0.12220864348405733</v>
      </c>
    </row>
    <row r="66" spans="1:12" s="110" customFormat="1" ht="12" customHeight="1" x14ac:dyDescent="0.2">
      <c r="A66" s="118"/>
      <c r="B66" s="119" t="s">
        <v>107</v>
      </c>
      <c r="C66" s="113">
        <v>46.673784737669422</v>
      </c>
      <c r="D66" s="235">
        <v>15737</v>
      </c>
      <c r="E66" s="236">
        <v>15820</v>
      </c>
      <c r="F66" s="236">
        <v>15892</v>
      </c>
      <c r="G66" s="236">
        <v>15635</v>
      </c>
      <c r="H66" s="140">
        <v>15616</v>
      </c>
      <c r="I66" s="115">
        <v>121</v>
      </c>
      <c r="J66" s="116">
        <v>0.77484631147540983</v>
      </c>
    </row>
    <row r="67" spans="1:12" s="110" customFormat="1" ht="12" customHeight="1" x14ac:dyDescent="0.2">
      <c r="A67" s="118" t="s">
        <v>105</v>
      </c>
      <c r="B67" s="121" t="s">
        <v>108</v>
      </c>
      <c r="C67" s="113">
        <v>11.890144437524098</v>
      </c>
      <c r="D67" s="235">
        <v>4009</v>
      </c>
      <c r="E67" s="236">
        <v>4166</v>
      </c>
      <c r="F67" s="236">
        <v>4321</v>
      </c>
      <c r="G67" s="236">
        <v>4052</v>
      </c>
      <c r="H67" s="140">
        <v>4154</v>
      </c>
      <c r="I67" s="115">
        <v>-145</v>
      </c>
      <c r="J67" s="116">
        <v>-3.490611458834858</v>
      </c>
    </row>
    <row r="68" spans="1:12" s="110" customFormat="1" ht="12" customHeight="1" x14ac:dyDescent="0.2">
      <c r="A68" s="118"/>
      <c r="B68" s="121" t="s">
        <v>109</v>
      </c>
      <c r="C68" s="113">
        <v>65.216359699854678</v>
      </c>
      <c r="D68" s="235">
        <v>21989</v>
      </c>
      <c r="E68" s="236">
        <v>22085</v>
      </c>
      <c r="F68" s="236">
        <v>22286</v>
      </c>
      <c r="G68" s="236">
        <v>22213</v>
      </c>
      <c r="H68" s="140">
        <v>22123</v>
      </c>
      <c r="I68" s="115">
        <v>-134</v>
      </c>
      <c r="J68" s="116">
        <v>-0.6057044704606066</v>
      </c>
    </row>
    <row r="69" spans="1:12" s="110" customFormat="1" ht="12" customHeight="1" x14ac:dyDescent="0.2">
      <c r="A69" s="118"/>
      <c r="B69" s="121" t="s">
        <v>110</v>
      </c>
      <c r="C69" s="113">
        <v>21.96518076934484</v>
      </c>
      <c r="D69" s="235">
        <v>7406</v>
      </c>
      <c r="E69" s="236">
        <v>7355</v>
      </c>
      <c r="F69" s="236">
        <v>7332</v>
      </c>
      <c r="G69" s="236">
        <v>7224</v>
      </c>
      <c r="H69" s="140">
        <v>7079</v>
      </c>
      <c r="I69" s="115">
        <v>327</v>
      </c>
      <c r="J69" s="116">
        <v>4.6192965108066115</v>
      </c>
    </row>
    <row r="70" spans="1:12" s="110" customFormat="1" ht="12" customHeight="1" x14ac:dyDescent="0.2">
      <c r="A70" s="120"/>
      <c r="B70" s="121" t="s">
        <v>111</v>
      </c>
      <c r="C70" s="113">
        <v>0.92831509327638873</v>
      </c>
      <c r="D70" s="235">
        <v>313</v>
      </c>
      <c r="E70" s="236">
        <v>320</v>
      </c>
      <c r="F70" s="236">
        <v>302</v>
      </c>
      <c r="G70" s="236">
        <v>287</v>
      </c>
      <c r="H70" s="140">
        <v>262</v>
      </c>
      <c r="I70" s="115">
        <v>51</v>
      </c>
      <c r="J70" s="116">
        <v>19.465648854961831</v>
      </c>
    </row>
    <row r="71" spans="1:12" s="110" customFormat="1" ht="12" customHeight="1" x14ac:dyDescent="0.2">
      <c r="A71" s="120"/>
      <c r="B71" s="121" t="s">
        <v>112</v>
      </c>
      <c r="C71" s="113">
        <v>0.2758252513568823</v>
      </c>
      <c r="D71" s="235">
        <v>93</v>
      </c>
      <c r="E71" s="236">
        <v>98</v>
      </c>
      <c r="F71" s="236">
        <v>97</v>
      </c>
      <c r="G71" s="236">
        <v>86</v>
      </c>
      <c r="H71" s="140">
        <v>81</v>
      </c>
      <c r="I71" s="115">
        <v>12</v>
      </c>
      <c r="J71" s="116">
        <v>14.814814814814815</v>
      </c>
    </row>
    <row r="72" spans="1:12" s="110" customFormat="1" ht="12" customHeight="1" x14ac:dyDescent="0.2">
      <c r="A72" s="118" t="s">
        <v>113</v>
      </c>
      <c r="B72" s="119" t="s">
        <v>181</v>
      </c>
      <c r="C72" s="113">
        <v>68.004270842601656</v>
      </c>
      <c r="D72" s="235">
        <v>22929</v>
      </c>
      <c r="E72" s="236">
        <v>23060</v>
      </c>
      <c r="F72" s="236">
        <v>23441</v>
      </c>
      <c r="G72" s="236">
        <v>23837</v>
      </c>
      <c r="H72" s="140">
        <v>23816</v>
      </c>
      <c r="I72" s="115">
        <v>-887</v>
      </c>
      <c r="J72" s="116">
        <v>-3.7243869667450453</v>
      </c>
    </row>
    <row r="73" spans="1:12" s="110" customFormat="1" ht="12" customHeight="1" x14ac:dyDescent="0.2">
      <c r="A73" s="118"/>
      <c r="B73" s="119" t="s">
        <v>182</v>
      </c>
      <c r="C73" s="113">
        <v>31.995729157398344</v>
      </c>
      <c r="D73" s="115">
        <v>10788</v>
      </c>
      <c r="E73" s="114">
        <v>10866</v>
      </c>
      <c r="F73" s="114">
        <v>10800</v>
      </c>
      <c r="G73" s="114">
        <v>9939</v>
      </c>
      <c r="H73" s="140">
        <v>9802</v>
      </c>
      <c r="I73" s="115">
        <v>986</v>
      </c>
      <c r="J73" s="116">
        <v>10.059171597633137</v>
      </c>
    </row>
    <row r="74" spans="1:12" s="110" customFormat="1" ht="12" customHeight="1" x14ac:dyDescent="0.2">
      <c r="A74" s="118" t="s">
        <v>113</v>
      </c>
      <c r="B74" s="119" t="s">
        <v>116</v>
      </c>
      <c r="C74" s="113">
        <v>95.213097250645077</v>
      </c>
      <c r="D74" s="115">
        <v>32103</v>
      </c>
      <c r="E74" s="114">
        <v>32325</v>
      </c>
      <c r="F74" s="114">
        <v>32626</v>
      </c>
      <c r="G74" s="114">
        <v>32230</v>
      </c>
      <c r="H74" s="140">
        <v>32146</v>
      </c>
      <c r="I74" s="115">
        <v>-43</v>
      </c>
      <c r="J74" s="116">
        <v>-0.1337646985628072</v>
      </c>
    </row>
    <row r="75" spans="1:12" s="110" customFormat="1" ht="12" customHeight="1" x14ac:dyDescent="0.2">
      <c r="A75" s="142"/>
      <c r="B75" s="124" t="s">
        <v>117</v>
      </c>
      <c r="C75" s="125">
        <v>4.7809710235192933</v>
      </c>
      <c r="D75" s="143">
        <v>1612</v>
      </c>
      <c r="E75" s="144">
        <v>1597</v>
      </c>
      <c r="F75" s="144">
        <v>1611</v>
      </c>
      <c r="G75" s="144">
        <v>1541</v>
      </c>
      <c r="H75" s="145">
        <v>1469</v>
      </c>
      <c r="I75" s="143">
        <v>143</v>
      </c>
      <c r="J75" s="146">
        <v>9.7345132743362832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33357</v>
      </c>
      <c r="G11" s="114">
        <v>33178</v>
      </c>
      <c r="H11" s="114">
        <v>33524</v>
      </c>
      <c r="I11" s="114">
        <v>32963</v>
      </c>
      <c r="J11" s="140">
        <v>32769</v>
      </c>
      <c r="K11" s="114">
        <v>588</v>
      </c>
      <c r="L11" s="116">
        <v>1.7943788336537581</v>
      </c>
    </row>
    <row r="12" spans="1:17" s="110" customFormat="1" ht="24.95" customHeight="1" x14ac:dyDescent="0.2">
      <c r="A12" s="604" t="s">
        <v>185</v>
      </c>
      <c r="B12" s="605"/>
      <c r="C12" s="605"/>
      <c r="D12" s="606"/>
      <c r="E12" s="113">
        <v>53.284168240549207</v>
      </c>
      <c r="F12" s="115">
        <v>17774</v>
      </c>
      <c r="G12" s="114">
        <v>17587</v>
      </c>
      <c r="H12" s="114">
        <v>17871</v>
      </c>
      <c r="I12" s="114">
        <v>17606</v>
      </c>
      <c r="J12" s="140">
        <v>17510</v>
      </c>
      <c r="K12" s="114">
        <v>264</v>
      </c>
      <c r="L12" s="116">
        <v>1.5077098800685322</v>
      </c>
    </row>
    <row r="13" spans="1:17" s="110" customFormat="1" ht="15" customHeight="1" x14ac:dyDescent="0.2">
      <c r="A13" s="120"/>
      <c r="B13" s="612" t="s">
        <v>107</v>
      </c>
      <c r="C13" s="612"/>
      <c r="E13" s="113">
        <v>46.715831759450793</v>
      </c>
      <c r="F13" s="115">
        <v>15583</v>
      </c>
      <c r="G13" s="114">
        <v>15591</v>
      </c>
      <c r="H13" s="114">
        <v>15653</v>
      </c>
      <c r="I13" s="114">
        <v>15357</v>
      </c>
      <c r="J13" s="140">
        <v>15259</v>
      </c>
      <c r="K13" s="114">
        <v>324</v>
      </c>
      <c r="L13" s="116">
        <v>2.1233370469886625</v>
      </c>
    </row>
    <row r="14" spans="1:17" s="110" customFormat="1" ht="24.95" customHeight="1" x14ac:dyDescent="0.2">
      <c r="A14" s="604" t="s">
        <v>186</v>
      </c>
      <c r="B14" s="605"/>
      <c r="C14" s="605"/>
      <c r="D14" s="606"/>
      <c r="E14" s="113">
        <v>11.164073507809455</v>
      </c>
      <c r="F14" s="115">
        <v>3724</v>
      </c>
      <c r="G14" s="114">
        <v>3844</v>
      </c>
      <c r="H14" s="114">
        <v>4028</v>
      </c>
      <c r="I14" s="114">
        <v>3691</v>
      </c>
      <c r="J14" s="140">
        <v>3787</v>
      </c>
      <c r="K14" s="114">
        <v>-63</v>
      </c>
      <c r="L14" s="116">
        <v>-1.6635859519408502</v>
      </c>
    </row>
    <row r="15" spans="1:17" s="110" customFormat="1" ht="15" customHeight="1" x14ac:dyDescent="0.2">
      <c r="A15" s="120"/>
      <c r="B15" s="119"/>
      <c r="C15" s="258" t="s">
        <v>106</v>
      </c>
      <c r="E15" s="113">
        <v>58.915145005370569</v>
      </c>
      <c r="F15" s="115">
        <v>2194</v>
      </c>
      <c r="G15" s="114">
        <v>2275</v>
      </c>
      <c r="H15" s="114">
        <v>2394</v>
      </c>
      <c r="I15" s="114">
        <v>2203</v>
      </c>
      <c r="J15" s="140">
        <v>2256</v>
      </c>
      <c r="K15" s="114">
        <v>-62</v>
      </c>
      <c r="L15" s="116">
        <v>-2.74822695035461</v>
      </c>
    </row>
    <row r="16" spans="1:17" s="110" customFormat="1" ht="15" customHeight="1" x14ac:dyDescent="0.2">
      <c r="A16" s="120"/>
      <c r="B16" s="119"/>
      <c r="C16" s="258" t="s">
        <v>107</v>
      </c>
      <c r="E16" s="113">
        <v>41.084854994629431</v>
      </c>
      <c r="F16" s="115">
        <v>1530</v>
      </c>
      <c r="G16" s="114">
        <v>1569</v>
      </c>
      <c r="H16" s="114">
        <v>1634</v>
      </c>
      <c r="I16" s="114">
        <v>1488</v>
      </c>
      <c r="J16" s="140">
        <v>1531</v>
      </c>
      <c r="K16" s="114">
        <v>-1</v>
      </c>
      <c r="L16" s="116">
        <v>-6.531678641410843E-2</v>
      </c>
    </row>
    <row r="17" spans="1:12" s="110" customFormat="1" ht="15" customHeight="1" x14ac:dyDescent="0.2">
      <c r="A17" s="120"/>
      <c r="B17" s="121" t="s">
        <v>109</v>
      </c>
      <c r="C17" s="258"/>
      <c r="E17" s="113">
        <v>66.270947627184697</v>
      </c>
      <c r="F17" s="115">
        <v>22106</v>
      </c>
      <c r="G17" s="114">
        <v>21949</v>
      </c>
      <c r="H17" s="114">
        <v>22149</v>
      </c>
      <c r="I17" s="114">
        <v>22016</v>
      </c>
      <c r="J17" s="140">
        <v>21867</v>
      </c>
      <c r="K17" s="114">
        <v>239</v>
      </c>
      <c r="L17" s="116">
        <v>1.0929711437325651</v>
      </c>
    </row>
    <row r="18" spans="1:12" s="110" customFormat="1" ht="15" customHeight="1" x14ac:dyDescent="0.2">
      <c r="A18" s="120"/>
      <c r="B18" s="119"/>
      <c r="C18" s="258" t="s">
        <v>106</v>
      </c>
      <c r="E18" s="113">
        <v>52.763955487198047</v>
      </c>
      <c r="F18" s="115">
        <v>11664</v>
      </c>
      <c r="G18" s="114">
        <v>11477</v>
      </c>
      <c r="H18" s="114">
        <v>11636</v>
      </c>
      <c r="I18" s="114">
        <v>11596</v>
      </c>
      <c r="J18" s="140">
        <v>11523</v>
      </c>
      <c r="K18" s="114">
        <v>141</v>
      </c>
      <c r="L18" s="116">
        <v>1.2236396771674043</v>
      </c>
    </row>
    <row r="19" spans="1:12" s="110" customFormat="1" ht="15" customHeight="1" x14ac:dyDescent="0.2">
      <c r="A19" s="120"/>
      <c r="B19" s="119"/>
      <c r="C19" s="258" t="s">
        <v>107</v>
      </c>
      <c r="E19" s="113">
        <v>47.236044512801953</v>
      </c>
      <c r="F19" s="115">
        <v>10442</v>
      </c>
      <c r="G19" s="114">
        <v>10472</v>
      </c>
      <c r="H19" s="114">
        <v>10513</v>
      </c>
      <c r="I19" s="114">
        <v>10420</v>
      </c>
      <c r="J19" s="140">
        <v>10344</v>
      </c>
      <c r="K19" s="114">
        <v>98</v>
      </c>
      <c r="L19" s="116">
        <v>0.94740912606341843</v>
      </c>
    </row>
    <row r="20" spans="1:12" s="110" customFormat="1" ht="15" customHeight="1" x14ac:dyDescent="0.2">
      <c r="A20" s="120"/>
      <c r="B20" s="121" t="s">
        <v>110</v>
      </c>
      <c r="C20" s="258"/>
      <c r="E20" s="113">
        <v>21.632640825014239</v>
      </c>
      <c r="F20" s="115">
        <v>7216</v>
      </c>
      <c r="G20" s="114">
        <v>7085</v>
      </c>
      <c r="H20" s="114">
        <v>7064</v>
      </c>
      <c r="I20" s="114">
        <v>6993</v>
      </c>
      <c r="J20" s="140">
        <v>6867</v>
      </c>
      <c r="K20" s="114">
        <v>349</v>
      </c>
      <c r="L20" s="116">
        <v>5.0822775593417795</v>
      </c>
    </row>
    <row r="21" spans="1:12" s="110" customFormat="1" ht="15" customHeight="1" x14ac:dyDescent="0.2">
      <c r="A21" s="120"/>
      <c r="B21" s="119"/>
      <c r="C21" s="258" t="s">
        <v>106</v>
      </c>
      <c r="E21" s="113">
        <v>51.690687361419066</v>
      </c>
      <c r="F21" s="115">
        <v>3730</v>
      </c>
      <c r="G21" s="114">
        <v>3664</v>
      </c>
      <c r="H21" s="114">
        <v>3679</v>
      </c>
      <c r="I21" s="114">
        <v>3653</v>
      </c>
      <c r="J21" s="140">
        <v>3584</v>
      </c>
      <c r="K21" s="114">
        <v>146</v>
      </c>
      <c r="L21" s="116">
        <v>4.0736607142857144</v>
      </c>
    </row>
    <row r="22" spans="1:12" s="110" customFormat="1" ht="15" customHeight="1" x14ac:dyDescent="0.2">
      <c r="A22" s="120"/>
      <c r="B22" s="119"/>
      <c r="C22" s="258" t="s">
        <v>107</v>
      </c>
      <c r="E22" s="113">
        <v>48.309312638580934</v>
      </c>
      <c r="F22" s="115">
        <v>3486</v>
      </c>
      <c r="G22" s="114">
        <v>3421</v>
      </c>
      <c r="H22" s="114">
        <v>3385</v>
      </c>
      <c r="I22" s="114">
        <v>3340</v>
      </c>
      <c r="J22" s="140">
        <v>3283</v>
      </c>
      <c r="K22" s="114">
        <v>203</v>
      </c>
      <c r="L22" s="116">
        <v>6.1833688699360341</v>
      </c>
    </row>
    <row r="23" spans="1:12" s="110" customFormat="1" ht="15" customHeight="1" x14ac:dyDescent="0.2">
      <c r="A23" s="120"/>
      <c r="B23" s="121" t="s">
        <v>111</v>
      </c>
      <c r="C23" s="258"/>
      <c r="E23" s="113">
        <v>0.93233803999160592</v>
      </c>
      <c r="F23" s="115">
        <v>311</v>
      </c>
      <c r="G23" s="114">
        <v>300</v>
      </c>
      <c r="H23" s="114">
        <v>283</v>
      </c>
      <c r="I23" s="114">
        <v>263</v>
      </c>
      <c r="J23" s="140">
        <v>248</v>
      </c>
      <c r="K23" s="114">
        <v>63</v>
      </c>
      <c r="L23" s="116">
        <v>25.403225806451612</v>
      </c>
    </row>
    <row r="24" spans="1:12" s="110" customFormat="1" ht="15" customHeight="1" x14ac:dyDescent="0.2">
      <c r="A24" s="120"/>
      <c r="B24" s="119"/>
      <c r="C24" s="258" t="s">
        <v>106</v>
      </c>
      <c r="E24" s="113">
        <v>59.80707395498392</v>
      </c>
      <c r="F24" s="115">
        <v>186</v>
      </c>
      <c r="G24" s="114">
        <v>171</v>
      </c>
      <c r="H24" s="114">
        <v>162</v>
      </c>
      <c r="I24" s="114">
        <v>154</v>
      </c>
      <c r="J24" s="140">
        <v>147</v>
      </c>
      <c r="K24" s="114">
        <v>39</v>
      </c>
      <c r="L24" s="116">
        <v>26.530612244897959</v>
      </c>
    </row>
    <row r="25" spans="1:12" s="110" customFormat="1" ht="15" customHeight="1" x14ac:dyDescent="0.2">
      <c r="A25" s="120"/>
      <c r="B25" s="119"/>
      <c r="C25" s="258" t="s">
        <v>107</v>
      </c>
      <c r="E25" s="113">
        <v>40.19292604501608</v>
      </c>
      <c r="F25" s="115">
        <v>125</v>
      </c>
      <c r="G25" s="114">
        <v>129</v>
      </c>
      <c r="H25" s="114">
        <v>121</v>
      </c>
      <c r="I25" s="114">
        <v>109</v>
      </c>
      <c r="J25" s="140">
        <v>101</v>
      </c>
      <c r="K25" s="114">
        <v>24</v>
      </c>
      <c r="L25" s="116">
        <v>23.762376237623762</v>
      </c>
    </row>
    <row r="26" spans="1:12" s="110" customFormat="1" ht="15" customHeight="1" x14ac:dyDescent="0.2">
      <c r="A26" s="120"/>
      <c r="C26" s="121" t="s">
        <v>187</v>
      </c>
      <c r="D26" s="110" t="s">
        <v>188</v>
      </c>
      <c r="E26" s="113">
        <v>0.27280630752165963</v>
      </c>
      <c r="F26" s="115">
        <v>91</v>
      </c>
      <c r="G26" s="114">
        <v>83</v>
      </c>
      <c r="H26" s="114">
        <v>90</v>
      </c>
      <c r="I26" s="114">
        <v>76</v>
      </c>
      <c r="J26" s="140">
        <v>74</v>
      </c>
      <c r="K26" s="114">
        <v>17</v>
      </c>
      <c r="L26" s="116">
        <v>22.972972972972972</v>
      </c>
    </row>
    <row r="27" spans="1:12" s="110" customFormat="1" ht="15" customHeight="1" x14ac:dyDescent="0.2">
      <c r="A27" s="120"/>
      <c r="B27" s="119"/>
      <c r="D27" s="259" t="s">
        <v>106</v>
      </c>
      <c r="E27" s="113">
        <v>52.747252747252745</v>
      </c>
      <c r="F27" s="115">
        <v>48</v>
      </c>
      <c r="G27" s="114">
        <v>40</v>
      </c>
      <c r="H27" s="114">
        <v>44</v>
      </c>
      <c r="I27" s="114">
        <v>36</v>
      </c>
      <c r="J27" s="140">
        <v>39</v>
      </c>
      <c r="K27" s="114">
        <v>9</v>
      </c>
      <c r="L27" s="116">
        <v>23.076923076923077</v>
      </c>
    </row>
    <row r="28" spans="1:12" s="110" customFormat="1" ht="15" customHeight="1" x14ac:dyDescent="0.2">
      <c r="A28" s="120"/>
      <c r="B28" s="119"/>
      <c r="D28" s="259" t="s">
        <v>107</v>
      </c>
      <c r="E28" s="113">
        <v>47.252747252747255</v>
      </c>
      <c r="F28" s="115">
        <v>43</v>
      </c>
      <c r="G28" s="114">
        <v>43</v>
      </c>
      <c r="H28" s="114">
        <v>46</v>
      </c>
      <c r="I28" s="114">
        <v>40</v>
      </c>
      <c r="J28" s="140">
        <v>35</v>
      </c>
      <c r="K28" s="114">
        <v>8</v>
      </c>
      <c r="L28" s="116">
        <v>22.857142857142858</v>
      </c>
    </row>
    <row r="29" spans="1:12" s="110" customFormat="1" ht="24.95" customHeight="1" x14ac:dyDescent="0.2">
      <c r="A29" s="604" t="s">
        <v>189</v>
      </c>
      <c r="B29" s="605"/>
      <c r="C29" s="605"/>
      <c r="D29" s="606"/>
      <c r="E29" s="113">
        <v>94.384986659471778</v>
      </c>
      <c r="F29" s="115">
        <v>31484</v>
      </c>
      <c r="G29" s="114">
        <v>31448</v>
      </c>
      <c r="H29" s="114">
        <v>31755</v>
      </c>
      <c r="I29" s="114">
        <v>31278</v>
      </c>
      <c r="J29" s="140">
        <v>31170</v>
      </c>
      <c r="K29" s="114">
        <v>314</v>
      </c>
      <c r="L29" s="116">
        <v>1.0073788899582932</v>
      </c>
    </row>
    <row r="30" spans="1:12" s="110" customFormat="1" ht="15" customHeight="1" x14ac:dyDescent="0.2">
      <c r="A30" s="120"/>
      <c r="B30" s="119"/>
      <c r="C30" s="258" t="s">
        <v>106</v>
      </c>
      <c r="E30" s="113">
        <v>52.442510481514418</v>
      </c>
      <c r="F30" s="115">
        <v>16511</v>
      </c>
      <c r="G30" s="114">
        <v>16466</v>
      </c>
      <c r="H30" s="114">
        <v>16710</v>
      </c>
      <c r="I30" s="114">
        <v>16492</v>
      </c>
      <c r="J30" s="140">
        <v>16446</v>
      </c>
      <c r="K30" s="114">
        <v>65</v>
      </c>
      <c r="L30" s="116">
        <v>0.39523288337589685</v>
      </c>
    </row>
    <row r="31" spans="1:12" s="110" customFormat="1" ht="15" customHeight="1" x14ac:dyDescent="0.2">
      <c r="A31" s="120"/>
      <c r="B31" s="119"/>
      <c r="C31" s="258" t="s">
        <v>107</v>
      </c>
      <c r="E31" s="113">
        <v>47.557489518485582</v>
      </c>
      <c r="F31" s="115">
        <v>14973</v>
      </c>
      <c r="G31" s="114">
        <v>14982</v>
      </c>
      <c r="H31" s="114">
        <v>15045</v>
      </c>
      <c r="I31" s="114">
        <v>14786</v>
      </c>
      <c r="J31" s="140">
        <v>14724</v>
      </c>
      <c r="K31" s="114">
        <v>249</v>
      </c>
      <c r="L31" s="116">
        <v>1.691116544417278</v>
      </c>
    </row>
    <row r="32" spans="1:12" s="110" customFormat="1" ht="15" customHeight="1" x14ac:dyDescent="0.2">
      <c r="A32" s="120"/>
      <c r="B32" s="119" t="s">
        <v>117</v>
      </c>
      <c r="C32" s="258"/>
      <c r="E32" s="113">
        <v>5.6090175975057708</v>
      </c>
      <c r="F32" s="115">
        <v>1871</v>
      </c>
      <c r="G32" s="114">
        <v>1727</v>
      </c>
      <c r="H32" s="114">
        <v>1766</v>
      </c>
      <c r="I32" s="114">
        <v>1681</v>
      </c>
      <c r="J32" s="140">
        <v>1595</v>
      </c>
      <c r="K32" s="114">
        <v>276</v>
      </c>
      <c r="L32" s="116">
        <v>17.304075235109718</v>
      </c>
    </row>
    <row r="33" spans="1:12" s="110" customFormat="1" ht="15" customHeight="1" x14ac:dyDescent="0.2">
      <c r="A33" s="120"/>
      <c r="B33" s="119"/>
      <c r="C33" s="258" t="s">
        <v>106</v>
      </c>
      <c r="E33" s="113">
        <v>67.397113842864783</v>
      </c>
      <c r="F33" s="115">
        <v>1261</v>
      </c>
      <c r="G33" s="114">
        <v>1119</v>
      </c>
      <c r="H33" s="114">
        <v>1159</v>
      </c>
      <c r="I33" s="114">
        <v>1112</v>
      </c>
      <c r="J33" s="140">
        <v>1062</v>
      </c>
      <c r="K33" s="114">
        <v>199</v>
      </c>
      <c r="L33" s="116">
        <v>18.738229755178907</v>
      </c>
    </row>
    <row r="34" spans="1:12" s="110" customFormat="1" ht="15" customHeight="1" x14ac:dyDescent="0.2">
      <c r="A34" s="120"/>
      <c r="B34" s="119"/>
      <c r="C34" s="258" t="s">
        <v>107</v>
      </c>
      <c r="E34" s="113">
        <v>32.602886157135224</v>
      </c>
      <c r="F34" s="115">
        <v>610</v>
      </c>
      <c r="G34" s="114">
        <v>608</v>
      </c>
      <c r="H34" s="114">
        <v>607</v>
      </c>
      <c r="I34" s="114">
        <v>569</v>
      </c>
      <c r="J34" s="140">
        <v>533</v>
      </c>
      <c r="K34" s="114">
        <v>77</v>
      </c>
      <c r="L34" s="116">
        <v>14.446529080675422</v>
      </c>
    </row>
    <row r="35" spans="1:12" s="110" customFormat="1" ht="24.95" customHeight="1" x14ac:dyDescent="0.2">
      <c r="A35" s="604" t="s">
        <v>190</v>
      </c>
      <c r="B35" s="605"/>
      <c r="C35" s="605"/>
      <c r="D35" s="606"/>
      <c r="E35" s="113">
        <v>67.754894025242081</v>
      </c>
      <c r="F35" s="115">
        <v>22601</v>
      </c>
      <c r="G35" s="114">
        <v>22365</v>
      </c>
      <c r="H35" s="114">
        <v>22766</v>
      </c>
      <c r="I35" s="114">
        <v>23308</v>
      </c>
      <c r="J35" s="140">
        <v>23249</v>
      </c>
      <c r="K35" s="114">
        <v>-648</v>
      </c>
      <c r="L35" s="116">
        <v>-2.7872166544797627</v>
      </c>
    </row>
    <row r="36" spans="1:12" s="110" customFormat="1" ht="15" customHeight="1" x14ac:dyDescent="0.2">
      <c r="A36" s="120"/>
      <c r="B36" s="119"/>
      <c r="C36" s="258" t="s">
        <v>106</v>
      </c>
      <c r="E36" s="113">
        <v>69.257997433741863</v>
      </c>
      <c r="F36" s="115">
        <v>15653</v>
      </c>
      <c r="G36" s="114">
        <v>15380</v>
      </c>
      <c r="H36" s="114">
        <v>15692</v>
      </c>
      <c r="I36" s="114">
        <v>16297</v>
      </c>
      <c r="J36" s="140">
        <v>16250</v>
      </c>
      <c r="K36" s="114">
        <v>-597</v>
      </c>
      <c r="L36" s="116">
        <v>-3.6738461538461538</v>
      </c>
    </row>
    <row r="37" spans="1:12" s="110" customFormat="1" ht="15" customHeight="1" x14ac:dyDescent="0.2">
      <c r="A37" s="120"/>
      <c r="B37" s="119"/>
      <c r="C37" s="258" t="s">
        <v>107</v>
      </c>
      <c r="E37" s="113">
        <v>30.74200256625813</v>
      </c>
      <c r="F37" s="115">
        <v>6948</v>
      </c>
      <c r="G37" s="114">
        <v>6985</v>
      </c>
      <c r="H37" s="114">
        <v>7074</v>
      </c>
      <c r="I37" s="114">
        <v>7011</v>
      </c>
      <c r="J37" s="140">
        <v>6999</v>
      </c>
      <c r="K37" s="114">
        <v>-51</v>
      </c>
      <c r="L37" s="116">
        <v>-0.72867552507501077</v>
      </c>
    </row>
    <row r="38" spans="1:12" s="110" customFormat="1" ht="15" customHeight="1" x14ac:dyDescent="0.2">
      <c r="A38" s="120"/>
      <c r="B38" s="119" t="s">
        <v>182</v>
      </c>
      <c r="C38" s="258"/>
      <c r="E38" s="113">
        <v>32.245105974757919</v>
      </c>
      <c r="F38" s="115">
        <v>10756</v>
      </c>
      <c r="G38" s="114">
        <v>10813</v>
      </c>
      <c r="H38" s="114">
        <v>10758</v>
      </c>
      <c r="I38" s="114">
        <v>9655</v>
      </c>
      <c r="J38" s="140">
        <v>9520</v>
      </c>
      <c r="K38" s="114">
        <v>1236</v>
      </c>
      <c r="L38" s="116">
        <v>12.983193277310924</v>
      </c>
    </row>
    <row r="39" spans="1:12" s="110" customFormat="1" ht="15" customHeight="1" x14ac:dyDescent="0.2">
      <c r="A39" s="120"/>
      <c r="B39" s="119"/>
      <c r="C39" s="258" t="s">
        <v>106</v>
      </c>
      <c r="E39" s="113">
        <v>19.7192264782447</v>
      </c>
      <c r="F39" s="115">
        <v>2121</v>
      </c>
      <c r="G39" s="114">
        <v>2207</v>
      </c>
      <c r="H39" s="114">
        <v>2179</v>
      </c>
      <c r="I39" s="114">
        <v>1309</v>
      </c>
      <c r="J39" s="140">
        <v>1260</v>
      </c>
      <c r="K39" s="114">
        <v>861</v>
      </c>
      <c r="L39" s="116">
        <v>68.333333333333329</v>
      </c>
    </row>
    <row r="40" spans="1:12" s="110" customFormat="1" ht="15" customHeight="1" x14ac:dyDescent="0.2">
      <c r="A40" s="120"/>
      <c r="B40" s="119"/>
      <c r="C40" s="258" t="s">
        <v>107</v>
      </c>
      <c r="E40" s="113">
        <v>80.280773521755293</v>
      </c>
      <c r="F40" s="115">
        <v>8635</v>
      </c>
      <c r="G40" s="114">
        <v>8606</v>
      </c>
      <c r="H40" s="114">
        <v>8579</v>
      </c>
      <c r="I40" s="114">
        <v>8346</v>
      </c>
      <c r="J40" s="140">
        <v>8260</v>
      </c>
      <c r="K40" s="114">
        <v>375</v>
      </c>
      <c r="L40" s="116">
        <v>4.539951573849879</v>
      </c>
    </row>
    <row r="41" spans="1:12" s="110" customFormat="1" ht="24.75" customHeight="1" x14ac:dyDescent="0.2">
      <c r="A41" s="604" t="s">
        <v>519</v>
      </c>
      <c r="B41" s="605"/>
      <c r="C41" s="605"/>
      <c r="D41" s="606"/>
      <c r="E41" s="113">
        <v>4.7396348592499322</v>
      </c>
      <c r="F41" s="115">
        <v>1581</v>
      </c>
      <c r="G41" s="114">
        <v>1779</v>
      </c>
      <c r="H41" s="114">
        <v>1787</v>
      </c>
      <c r="I41" s="114">
        <v>1538</v>
      </c>
      <c r="J41" s="140">
        <v>1567</v>
      </c>
      <c r="K41" s="114">
        <v>14</v>
      </c>
      <c r="L41" s="116">
        <v>0.89342693044033183</v>
      </c>
    </row>
    <row r="42" spans="1:12" s="110" customFormat="1" ht="15" customHeight="1" x14ac:dyDescent="0.2">
      <c r="A42" s="120"/>
      <c r="B42" s="119"/>
      <c r="C42" s="258" t="s">
        <v>106</v>
      </c>
      <c r="E42" s="113">
        <v>60.468058191018343</v>
      </c>
      <c r="F42" s="115">
        <v>956</v>
      </c>
      <c r="G42" s="114">
        <v>1109</v>
      </c>
      <c r="H42" s="114">
        <v>1127</v>
      </c>
      <c r="I42" s="114">
        <v>942</v>
      </c>
      <c r="J42" s="140">
        <v>962</v>
      </c>
      <c r="K42" s="114">
        <v>-6</v>
      </c>
      <c r="L42" s="116">
        <v>-0.62370062370062374</v>
      </c>
    </row>
    <row r="43" spans="1:12" s="110" customFormat="1" ht="15" customHeight="1" x14ac:dyDescent="0.2">
      <c r="A43" s="123"/>
      <c r="B43" s="124"/>
      <c r="C43" s="260" t="s">
        <v>107</v>
      </c>
      <c r="D43" s="261"/>
      <c r="E43" s="125">
        <v>39.531941808981657</v>
      </c>
      <c r="F43" s="143">
        <v>625</v>
      </c>
      <c r="G43" s="144">
        <v>670</v>
      </c>
      <c r="H43" s="144">
        <v>660</v>
      </c>
      <c r="I43" s="144">
        <v>596</v>
      </c>
      <c r="J43" s="145">
        <v>605</v>
      </c>
      <c r="K43" s="144">
        <v>20</v>
      </c>
      <c r="L43" s="146">
        <v>3.3057851239669422</v>
      </c>
    </row>
    <row r="44" spans="1:12" s="110" customFormat="1" ht="45.75" customHeight="1" x14ac:dyDescent="0.2">
      <c r="A44" s="604" t="s">
        <v>191</v>
      </c>
      <c r="B44" s="605"/>
      <c r="C44" s="605"/>
      <c r="D44" s="606"/>
      <c r="E44" s="113">
        <v>0.63854663189135719</v>
      </c>
      <c r="F44" s="115">
        <v>213</v>
      </c>
      <c r="G44" s="114">
        <v>217</v>
      </c>
      <c r="H44" s="114">
        <v>225</v>
      </c>
      <c r="I44" s="114">
        <v>216</v>
      </c>
      <c r="J44" s="140">
        <v>215</v>
      </c>
      <c r="K44" s="114">
        <v>-2</v>
      </c>
      <c r="L44" s="116">
        <v>-0.93023255813953487</v>
      </c>
    </row>
    <row r="45" spans="1:12" s="110" customFormat="1" ht="15" customHeight="1" x14ac:dyDescent="0.2">
      <c r="A45" s="120"/>
      <c r="B45" s="119"/>
      <c r="C45" s="258" t="s">
        <v>106</v>
      </c>
      <c r="E45" s="113">
        <v>53.990610328638496</v>
      </c>
      <c r="F45" s="115">
        <v>115</v>
      </c>
      <c r="G45" s="114">
        <v>119</v>
      </c>
      <c r="H45" s="114">
        <v>124</v>
      </c>
      <c r="I45" s="114">
        <v>118</v>
      </c>
      <c r="J45" s="140">
        <v>117</v>
      </c>
      <c r="K45" s="114">
        <v>-2</v>
      </c>
      <c r="L45" s="116">
        <v>-1.7094017094017093</v>
      </c>
    </row>
    <row r="46" spans="1:12" s="110" customFormat="1" ht="15" customHeight="1" x14ac:dyDescent="0.2">
      <c r="A46" s="123"/>
      <c r="B46" s="124"/>
      <c r="C46" s="260" t="s">
        <v>107</v>
      </c>
      <c r="D46" s="261"/>
      <c r="E46" s="125">
        <v>46.009389671361504</v>
      </c>
      <c r="F46" s="143">
        <v>98</v>
      </c>
      <c r="G46" s="144">
        <v>98</v>
      </c>
      <c r="H46" s="144">
        <v>101</v>
      </c>
      <c r="I46" s="144">
        <v>98</v>
      </c>
      <c r="J46" s="145">
        <v>98</v>
      </c>
      <c r="K46" s="144">
        <v>0</v>
      </c>
      <c r="L46" s="146">
        <v>0</v>
      </c>
    </row>
    <row r="47" spans="1:12" s="110" customFormat="1" ht="39" customHeight="1" x14ac:dyDescent="0.2">
      <c r="A47" s="604" t="s">
        <v>520</v>
      </c>
      <c r="B47" s="607"/>
      <c r="C47" s="607"/>
      <c r="D47" s="608"/>
      <c r="E47" s="113">
        <v>9.2934016848037898E-2</v>
      </c>
      <c r="F47" s="115">
        <v>31</v>
      </c>
      <c r="G47" s="114">
        <v>29</v>
      </c>
      <c r="H47" s="114">
        <v>27</v>
      </c>
      <c r="I47" s="114">
        <v>19</v>
      </c>
      <c r="J47" s="140">
        <v>27</v>
      </c>
      <c r="K47" s="114">
        <v>4</v>
      </c>
      <c r="L47" s="116">
        <v>14.814814814814815</v>
      </c>
    </row>
    <row r="48" spans="1:12" s="110" customFormat="1" ht="15" customHeight="1" x14ac:dyDescent="0.2">
      <c r="A48" s="120"/>
      <c r="B48" s="119"/>
      <c r="C48" s="258" t="s">
        <v>106</v>
      </c>
      <c r="E48" s="113">
        <v>41.935483870967744</v>
      </c>
      <c r="F48" s="115">
        <v>13</v>
      </c>
      <c r="G48" s="114">
        <v>14</v>
      </c>
      <c r="H48" s="114">
        <v>13</v>
      </c>
      <c r="I48" s="114">
        <v>7</v>
      </c>
      <c r="J48" s="140">
        <v>7</v>
      </c>
      <c r="K48" s="114">
        <v>6</v>
      </c>
      <c r="L48" s="116">
        <v>85.714285714285708</v>
      </c>
    </row>
    <row r="49" spans="1:12" s="110" customFormat="1" ht="15" customHeight="1" x14ac:dyDescent="0.2">
      <c r="A49" s="123"/>
      <c r="B49" s="124"/>
      <c r="C49" s="260" t="s">
        <v>107</v>
      </c>
      <c r="D49" s="261"/>
      <c r="E49" s="125">
        <v>58.064516129032256</v>
      </c>
      <c r="F49" s="143">
        <v>18</v>
      </c>
      <c r="G49" s="144">
        <v>15</v>
      </c>
      <c r="H49" s="144">
        <v>14</v>
      </c>
      <c r="I49" s="144">
        <v>12</v>
      </c>
      <c r="J49" s="145">
        <v>20</v>
      </c>
      <c r="K49" s="144">
        <v>-2</v>
      </c>
      <c r="L49" s="146">
        <v>-10</v>
      </c>
    </row>
    <row r="50" spans="1:12" s="110" customFormat="1" ht="24.95" customHeight="1" x14ac:dyDescent="0.2">
      <c r="A50" s="609" t="s">
        <v>192</v>
      </c>
      <c r="B50" s="610"/>
      <c r="C50" s="610"/>
      <c r="D50" s="611"/>
      <c r="E50" s="262">
        <v>10.29169289804239</v>
      </c>
      <c r="F50" s="263">
        <v>3433</v>
      </c>
      <c r="G50" s="264">
        <v>3426</v>
      </c>
      <c r="H50" s="264">
        <v>3580</v>
      </c>
      <c r="I50" s="264">
        <v>3264</v>
      </c>
      <c r="J50" s="265">
        <v>3288</v>
      </c>
      <c r="K50" s="263">
        <v>145</v>
      </c>
      <c r="L50" s="266">
        <v>4.4099756690997571</v>
      </c>
    </row>
    <row r="51" spans="1:12" s="110" customFormat="1" ht="15" customHeight="1" x14ac:dyDescent="0.2">
      <c r="A51" s="120"/>
      <c r="B51" s="119"/>
      <c r="C51" s="258" t="s">
        <v>106</v>
      </c>
      <c r="E51" s="113">
        <v>55.461695310224293</v>
      </c>
      <c r="F51" s="115">
        <v>1904</v>
      </c>
      <c r="G51" s="114">
        <v>1831</v>
      </c>
      <c r="H51" s="114">
        <v>1970</v>
      </c>
      <c r="I51" s="114">
        <v>1769</v>
      </c>
      <c r="J51" s="140">
        <v>1793</v>
      </c>
      <c r="K51" s="114">
        <v>111</v>
      </c>
      <c r="L51" s="116">
        <v>6.1907417735638592</v>
      </c>
    </row>
    <row r="52" spans="1:12" s="110" customFormat="1" ht="15" customHeight="1" x14ac:dyDescent="0.2">
      <c r="A52" s="120"/>
      <c r="B52" s="119"/>
      <c r="C52" s="258" t="s">
        <v>107</v>
      </c>
      <c r="E52" s="113">
        <v>44.538304689775707</v>
      </c>
      <c r="F52" s="115">
        <v>1529</v>
      </c>
      <c r="G52" s="114">
        <v>1595</v>
      </c>
      <c r="H52" s="114">
        <v>1610</v>
      </c>
      <c r="I52" s="114">
        <v>1495</v>
      </c>
      <c r="J52" s="140">
        <v>1495</v>
      </c>
      <c r="K52" s="114">
        <v>34</v>
      </c>
      <c r="L52" s="116">
        <v>2.2742474916387958</v>
      </c>
    </row>
    <row r="53" spans="1:12" s="110" customFormat="1" ht="15" customHeight="1" x14ac:dyDescent="0.2">
      <c r="A53" s="120"/>
      <c r="B53" s="119"/>
      <c r="C53" s="258" t="s">
        <v>187</v>
      </c>
      <c r="D53" s="110" t="s">
        <v>193</v>
      </c>
      <c r="E53" s="113">
        <v>32.653655694727647</v>
      </c>
      <c r="F53" s="115">
        <v>1121</v>
      </c>
      <c r="G53" s="114">
        <v>1267</v>
      </c>
      <c r="H53" s="114">
        <v>1349</v>
      </c>
      <c r="I53" s="114">
        <v>1025</v>
      </c>
      <c r="J53" s="140">
        <v>1085</v>
      </c>
      <c r="K53" s="114">
        <v>36</v>
      </c>
      <c r="L53" s="116">
        <v>3.3179723502304146</v>
      </c>
    </row>
    <row r="54" spans="1:12" s="110" customFormat="1" ht="15" customHeight="1" x14ac:dyDescent="0.2">
      <c r="A54" s="120"/>
      <c r="B54" s="119"/>
      <c r="D54" s="267" t="s">
        <v>194</v>
      </c>
      <c r="E54" s="113">
        <v>64.674397859054409</v>
      </c>
      <c r="F54" s="115">
        <v>725</v>
      </c>
      <c r="G54" s="114">
        <v>804</v>
      </c>
      <c r="H54" s="114">
        <v>888</v>
      </c>
      <c r="I54" s="114">
        <v>667</v>
      </c>
      <c r="J54" s="140">
        <v>708</v>
      </c>
      <c r="K54" s="114">
        <v>17</v>
      </c>
      <c r="L54" s="116">
        <v>2.4011299435028248</v>
      </c>
    </row>
    <row r="55" spans="1:12" s="110" customFormat="1" ht="15" customHeight="1" x14ac:dyDescent="0.2">
      <c r="A55" s="120"/>
      <c r="B55" s="119"/>
      <c r="D55" s="267" t="s">
        <v>195</v>
      </c>
      <c r="E55" s="113">
        <v>35.325602140945584</v>
      </c>
      <c r="F55" s="115">
        <v>396</v>
      </c>
      <c r="G55" s="114">
        <v>463</v>
      </c>
      <c r="H55" s="114">
        <v>461</v>
      </c>
      <c r="I55" s="114">
        <v>358</v>
      </c>
      <c r="J55" s="140">
        <v>377</v>
      </c>
      <c r="K55" s="114">
        <v>19</v>
      </c>
      <c r="L55" s="116">
        <v>5.0397877984084882</v>
      </c>
    </row>
    <row r="56" spans="1:12" s="110" customFormat="1" ht="15" customHeight="1" x14ac:dyDescent="0.2">
      <c r="A56" s="120"/>
      <c r="B56" s="119" t="s">
        <v>196</v>
      </c>
      <c r="C56" s="258"/>
      <c r="E56" s="113">
        <v>74.620019785951968</v>
      </c>
      <c r="F56" s="115">
        <v>24891</v>
      </c>
      <c r="G56" s="114">
        <v>24726</v>
      </c>
      <c r="H56" s="114">
        <v>24889</v>
      </c>
      <c r="I56" s="114">
        <v>24697</v>
      </c>
      <c r="J56" s="140">
        <v>24560</v>
      </c>
      <c r="K56" s="114">
        <v>331</v>
      </c>
      <c r="L56" s="116">
        <v>1.3477198697068404</v>
      </c>
    </row>
    <row r="57" spans="1:12" s="110" customFormat="1" ht="15" customHeight="1" x14ac:dyDescent="0.2">
      <c r="A57" s="120"/>
      <c r="B57" s="119"/>
      <c r="C57" s="258" t="s">
        <v>106</v>
      </c>
      <c r="E57" s="113">
        <v>52.038889558474949</v>
      </c>
      <c r="F57" s="115">
        <v>12953</v>
      </c>
      <c r="G57" s="114">
        <v>12846</v>
      </c>
      <c r="H57" s="114">
        <v>12974</v>
      </c>
      <c r="I57" s="114">
        <v>12923</v>
      </c>
      <c r="J57" s="140">
        <v>12849</v>
      </c>
      <c r="K57" s="114">
        <v>104</v>
      </c>
      <c r="L57" s="116">
        <v>0.80940150984512416</v>
      </c>
    </row>
    <row r="58" spans="1:12" s="110" customFormat="1" ht="15" customHeight="1" x14ac:dyDescent="0.2">
      <c r="A58" s="120"/>
      <c r="B58" s="119"/>
      <c r="C58" s="258" t="s">
        <v>107</v>
      </c>
      <c r="E58" s="113">
        <v>47.961110441525051</v>
      </c>
      <c r="F58" s="115">
        <v>11938</v>
      </c>
      <c r="G58" s="114">
        <v>11880</v>
      </c>
      <c r="H58" s="114">
        <v>11915</v>
      </c>
      <c r="I58" s="114">
        <v>11774</v>
      </c>
      <c r="J58" s="140">
        <v>11711</v>
      </c>
      <c r="K58" s="114">
        <v>227</v>
      </c>
      <c r="L58" s="116">
        <v>1.938348561181795</v>
      </c>
    </row>
    <row r="59" spans="1:12" s="110" customFormat="1" ht="15" customHeight="1" x14ac:dyDescent="0.2">
      <c r="A59" s="120"/>
      <c r="B59" s="119"/>
      <c r="C59" s="258" t="s">
        <v>105</v>
      </c>
      <c r="D59" s="110" t="s">
        <v>197</v>
      </c>
      <c r="E59" s="113">
        <v>91.64758346390262</v>
      </c>
      <c r="F59" s="115">
        <v>22812</v>
      </c>
      <c r="G59" s="114">
        <v>22658</v>
      </c>
      <c r="H59" s="114">
        <v>22825</v>
      </c>
      <c r="I59" s="114">
        <v>22676</v>
      </c>
      <c r="J59" s="140">
        <v>22570</v>
      </c>
      <c r="K59" s="114">
        <v>242</v>
      </c>
      <c r="L59" s="116">
        <v>1.0722197607443509</v>
      </c>
    </row>
    <row r="60" spans="1:12" s="110" customFormat="1" ht="15" customHeight="1" x14ac:dyDescent="0.2">
      <c r="A60" s="120"/>
      <c r="B60" s="119"/>
      <c r="C60" s="258"/>
      <c r="D60" s="267" t="s">
        <v>198</v>
      </c>
      <c r="E60" s="113">
        <v>50.254252147992283</v>
      </c>
      <c r="F60" s="115">
        <v>11464</v>
      </c>
      <c r="G60" s="114">
        <v>11355</v>
      </c>
      <c r="H60" s="114">
        <v>11481</v>
      </c>
      <c r="I60" s="114">
        <v>11465</v>
      </c>
      <c r="J60" s="140">
        <v>11406</v>
      </c>
      <c r="K60" s="114">
        <v>58</v>
      </c>
      <c r="L60" s="116">
        <v>0.50850429598456948</v>
      </c>
    </row>
    <row r="61" spans="1:12" s="110" customFormat="1" ht="15" customHeight="1" x14ac:dyDescent="0.2">
      <c r="A61" s="120"/>
      <c r="B61" s="119"/>
      <c r="C61" s="258"/>
      <c r="D61" s="267" t="s">
        <v>199</v>
      </c>
      <c r="E61" s="113">
        <v>49.745747852007717</v>
      </c>
      <c r="F61" s="115">
        <v>11348</v>
      </c>
      <c r="G61" s="114">
        <v>11303</v>
      </c>
      <c r="H61" s="114">
        <v>11344</v>
      </c>
      <c r="I61" s="114">
        <v>11211</v>
      </c>
      <c r="J61" s="140">
        <v>11164</v>
      </c>
      <c r="K61" s="114">
        <v>184</v>
      </c>
      <c r="L61" s="116">
        <v>1.6481547832318166</v>
      </c>
    </row>
    <row r="62" spans="1:12" s="110" customFormat="1" ht="15" customHeight="1" x14ac:dyDescent="0.2">
      <c r="A62" s="120"/>
      <c r="B62" s="119"/>
      <c r="C62" s="258"/>
      <c r="D62" s="258" t="s">
        <v>200</v>
      </c>
      <c r="E62" s="113">
        <v>8.352416536097385</v>
      </c>
      <c r="F62" s="115">
        <v>2079</v>
      </c>
      <c r="G62" s="114">
        <v>2068</v>
      </c>
      <c r="H62" s="114">
        <v>2064</v>
      </c>
      <c r="I62" s="114">
        <v>2021</v>
      </c>
      <c r="J62" s="140">
        <v>1990</v>
      </c>
      <c r="K62" s="114">
        <v>89</v>
      </c>
      <c r="L62" s="116">
        <v>4.4723618090452257</v>
      </c>
    </row>
    <row r="63" spans="1:12" s="110" customFormat="1" ht="15" customHeight="1" x14ac:dyDescent="0.2">
      <c r="A63" s="120"/>
      <c r="B63" s="119"/>
      <c r="C63" s="258"/>
      <c r="D63" s="267" t="s">
        <v>198</v>
      </c>
      <c r="E63" s="113">
        <v>71.620971620971616</v>
      </c>
      <c r="F63" s="115">
        <v>1489</v>
      </c>
      <c r="G63" s="114">
        <v>1491</v>
      </c>
      <c r="H63" s="114">
        <v>1493</v>
      </c>
      <c r="I63" s="114">
        <v>1458</v>
      </c>
      <c r="J63" s="140">
        <v>1443</v>
      </c>
      <c r="K63" s="114">
        <v>46</v>
      </c>
      <c r="L63" s="116">
        <v>3.1878031878031878</v>
      </c>
    </row>
    <row r="64" spans="1:12" s="110" customFormat="1" ht="15" customHeight="1" x14ac:dyDescent="0.2">
      <c r="A64" s="120"/>
      <c r="B64" s="119"/>
      <c r="C64" s="258"/>
      <c r="D64" s="267" t="s">
        <v>199</v>
      </c>
      <c r="E64" s="113">
        <v>28.37902837902838</v>
      </c>
      <c r="F64" s="115">
        <v>590</v>
      </c>
      <c r="G64" s="114">
        <v>577</v>
      </c>
      <c r="H64" s="114">
        <v>571</v>
      </c>
      <c r="I64" s="114">
        <v>563</v>
      </c>
      <c r="J64" s="140">
        <v>547</v>
      </c>
      <c r="K64" s="114">
        <v>43</v>
      </c>
      <c r="L64" s="116">
        <v>7.8610603290676417</v>
      </c>
    </row>
    <row r="65" spans="1:12" s="110" customFormat="1" ht="15" customHeight="1" x14ac:dyDescent="0.2">
      <c r="A65" s="120"/>
      <c r="B65" s="119" t="s">
        <v>201</v>
      </c>
      <c r="C65" s="258"/>
      <c r="E65" s="113">
        <v>10.537518361963006</v>
      </c>
      <c r="F65" s="115">
        <v>3515</v>
      </c>
      <c r="G65" s="114">
        <v>3518</v>
      </c>
      <c r="H65" s="114">
        <v>3501</v>
      </c>
      <c r="I65" s="114">
        <v>3478</v>
      </c>
      <c r="J65" s="140">
        <v>3412</v>
      </c>
      <c r="K65" s="114">
        <v>103</v>
      </c>
      <c r="L65" s="116">
        <v>3.0187573270808912</v>
      </c>
    </row>
    <row r="66" spans="1:12" s="110" customFormat="1" ht="15" customHeight="1" x14ac:dyDescent="0.2">
      <c r="A66" s="120"/>
      <c r="B66" s="119"/>
      <c r="C66" s="258" t="s">
        <v>106</v>
      </c>
      <c r="E66" s="113">
        <v>61.25177809388336</v>
      </c>
      <c r="F66" s="115">
        <v>2153</v>
      </c>
      <c r="G66" s="114">
        <v>2172</v>
      </c>
      <c r="H66" s="114">
        <v>2163</v>
      </c>
      <c r="I66" s="114">
        <v>2163</v>
      </c>
      <c r="J66" s="140">
        <v>2132</v>
      </c>
      <c r="K66" s="114">
        <v>21</v>
      </c>
      <c r="L66" s="116">
        <v>0.98499061913696062</v>
      </c>
    </row>
    <row r="67" spans="1:12" s="110" customFormat="1" ht="15" customHeight="1" x14ac:dyDescent="0.2">
      <c r="A67" s="120"/>
      <c r="B67" s="119"/>
      <c r="C67" s="258" t="s">
        <v>107</v>
      </c>
      <c r="E67" s="113">
        <v>38.74822190611664</v>
      </c>
      <c r="F67" s="115">
        <v>1362</v>
      </c>
      <c r="G67" s="114">
        <v>1346</v>
      </c>
      <c r="H67" s="114">
        <v>1338</v>
      </c>
      <c r="I67" s="114">
        <v>1315</v>
      </c>
      <c r="J67" s="140">
        <v>1280</v>
      </c>
      <c r="K67" s="114">
        <v>82</v>
      </c>
      <c r="L67" s="116">
        <v>6.40625</v>
      </c>
    </row>
    <row r="68" spans="1:12" s="110" customFormat="1" ht="15" customHeight="1" x14ac:dyDescent="0.2">
      <c r="A68" s="120"/>
      <c r="B68" s="119"/>
      <c r="C68" s="258" t="s">
        <v>105</v>
      </c>
      <c r="D68" s="110" t="s">
        <v>202</v>
      </c>
      <c r="E68" s="113">
        <v>17.951635846372689</v>
      </c>
      <c r="F68" s="115">
        <v>631</v>
      </c>
      <c r="G68" s="114">
        <v>630</v>
      </c>
      <c r="H68" s="114">
        <v>627</v>
      </c>
      <c r="I68" s="114">
        <v>603</v>
      </c>
      <c r="J68" s="140">
        <v>564</v>
      </c>
      <c r="K68" s="114">
        <v>67</v>
      </c>
      <c r="L68" s="116">
        <v>11.879432624113475</v>
      </c>
    </row>
    <row r="69" spans="1:12" s="110" customFormat="1" ht="15" customHeight="1" x14ac:dyDescent="0.2">
      <c r="A69" s="120"/>
      <c r="B69" s="119"/>
      <c r="C69" s="258"/>
      <c r="D69" s="267" t="s">
        <v>198</v>
      </c>
      <c r="E69" s="113">
        <v>51.664025356576865</v>
      </c>
      <c r="F69" s="115">
        <v>326</v>
      </c>
      <c r="G69" s="114">
        <v>334</v>
      </c>
      <c r="H69" s="114">
        <v>332</v>
      </c>
      <c r="I69" s="114">
        <v>320</v>
      </c>
      <c r="J69" s="140">
        <v>296</v>
      </c>
      <c r="K69" s="114">
        <v>30</v>
      </c>
      <c r="L69" s="116">
        <v>10.135135135135135</v>
      </c>
    </row>
    <row r="70" spans="1:12" s="110" customFormat="1" ht="15" customHeight="1" x14ac:dyDescent="0.2">
      <c r="A70" s="120"/>
      <c r="B70" s="119"/>
      <c r="C70" s="258"/>
      <c r="D70" s="267" t="s">
        <v>199</v>
      </c>
      <c r="E70" s="113">
        <v>48.335974643423135</v>
      </c>
      <c r="F70" s="115">
        <v>305</v>
      </c>
      <c r="G70" s="114">
        <v>296</v>
      </c>
      <c r="H70" s="114">
        <v>295</v>
      </c>
      <c r="I70" s="114">
        <v>283</v>
      </c>
      <c r="J70" s="140">
        <v>268</v>
      </c>
      <c r="K70" s="114">
        <v>37</v>
      </c>
      <c r="L70" s="116">
        <v>13.805970149253731</v>
      </c>
    </row>
    <row r="71" spans="1:12" s="110" customFormat="1" ht="15" customHeight="1" x14ac:dyDescent="0.2">
      <c r="A71" s="120"/>
      <c r="B71" s="119"/>
      <c r="C71" s="258"/>
      <c r="D71" s="110" t="s">
        <v>203</v>
      </c>
      <c r="E71" s="113">
        <v>74.338549075391185</v>
      </c>
      <c r="F71" s="115">
        <v>2613</v>
      </c>
      <c r="G71" s="114">
        <v>2624</v>
      </c>
      <c r="H71" s="114">
        <v>2623</v>
      </c>
      <c r="I71" s="114">
        <v>2629</v>
      </c>
      <c r="J71" s="140">
        <v>2610</v>
      </c>
      <c r="K71" s="114">
        <v>3</v>
      </c>
      <c r="L71" s="116">
        <v>0.11494252873563218</v>
      </c>
    </row>
    <row r="72" spans="1:12" s="110" customFormat="1" ht="15" customHeight="1" x14ac:dyDescent="0.2">
      <c r="A72" s="120"/>
      <c r="B72" s="119"/>
      <c r="C72" s="258"/>
      <c r="D72" s="267" t="s">
        <v>198</v>
      </c>
      <c r="E72" s="113">
        <v>62.380405663987752</v>
      </c>
      <c r="F72" s="115">
        <v>1630</v>
      </c>
      <c r="G72" s="114">
        <v>1649</v>
      </c>
      <c r="H72" s="114">
        <v>1653</v>
      </c>
      <c r="I72" s="114">
        <v>1669</v>
      </c>
      <c r="J72" s="140">
        <v>1668</v>
      </c>
      <c r="K72" s="114">
        <v>-38</v>
      </c>
      <c r="L72" s="116">
        <v>-2.2781774580335732</v>
      </c>
    </row>
    <row r="73" spans="1:12" s="110" customFormat="1" ht="15" customHeight="1" x14ac:dyDescent="0.2">
      <c r="A73" s="120"/>
      <c r="B73" s="119"/>
      <c r="C73" s="258"/>
      <c r="D73" s="267" t="s">
        <v>199</v>
      </c>
      <c r="E73" s="113">
        <v>37.619594336012248</v>
      </c>
      <c r="F73" s="115">
        <v>983</v>
      </c>
      <c r="G73" s="114">
        <v>975</v>
      </c>
      <c r="H73" s="114">
        <v>970</v>
      </c>
      <c r="I73" s="114">
        <v>960</v>
      </c>
      <c r="J73" s="140">
        <v>942</v>
      </c>
      <c r="K73" s="114">
        <v>41</v>
      </c>
      <c r="L73" s="116">
        <v>4.3524416135881108</v>
      </c>
    </row>
    <row r="74" spans="1:12" s="110" customFormat="1" ht="15" customHeight="1" x14ac:dyDescent="0.2">
      <c r="A74" s="120"/>
      <c r="B74" s="119"/>
      <c r="C74" s="258"/>
      <c r="D74" s="110" t="s">
        <v>204</v>
      </c>
      <c r="E74" s="113">
        <v>7.7098150782361312</v>
      </c>
      <c r="F74" s="115">
        <v>271</v>
      </c>
      <c r="G74" s="114">
        <v>264</v>
      </c>
      <c r="H74" s="114">
        <v>251</v>
      </c>
      <c r="I74" s="114">
        <v>246</v>
      </c>
      <c r="J74" s="140">
        <v>238</v>
      </c>
      <c r="K74" s="114">
        <v>33</v>
      </c>
      <c r="L74" s="116">
        <v>13.865546218487395</v>
      </c>
    </row>
    <row r="75" spans="1:12" s="110" customFormat="1" ht="15" customHeight="1" x14ac:dyDescent="0.2">
      <c r="A75" s="120"/>
      <c r="B75" s="119"/>
      <c r="C75" s="258"/>
      <c r="D75" s="267" t="s">
        <v>198</v>
      </c>
      <c r="E75" s="113">
        <v>72.693726937269375</v>
      </c>
      <c r="F75" s="115">
        <v>197</v>
      </c>
      <c r="G75" s="114">
        <v>189</v>
      </c>
      <c r="H75" s="114">
        <v>178</v>
      </c>
      <c r="I75" s="114">
        <v>174</v>
      </c>
      <c r="J75" s="140">
        <v>168</v>
      </c>
      <c r="K75" s="114">
        <v>29</v>
      </c>
      <c r="L75" s="116">
        <v>17.261904761904763</v>
      </c>
    </row>
    <row r="76" spans="1:12" s="110" customFormat="1" ht="15" customHeight="1" x14ac:dyDescent="0.2">
      <c r="A76" s="120"/>
      <c r="B76" s="119"/>
      <c r="C76" s="258"/>
      <c r="D76" s="267" t="s">
        <v>199</v>
      </c>
      <c r="E76" s="113">
        <v>27.306273062730629</v>
      </c>
      <c r="F76" s="115">
        <v>74</v>
      </c>
      <c r="G76" s="114">
        <v>75</v>
      </c>
      <c r="H76" s="114">
        <v>73</v>
      </c>
      <c r="I76" s="114">
        <v>72</v>
      </c>
      <c r="J76" s="140">
        <v>70</v>
      </c>
      <c r="K76" s="114">
        <v>4</v>
      </c>
      <c r="L76" s="116">
        <v>5.7142857142857144</v>
      </c>
    </row>
    <row r="77" spans="1:12" s="110" customFormat="1" ht="15" customHeight="1" x14ac:dyDescent="0.2">
      <c r="A77" s="534"/>
      <c r="B77" s="119" t="s">
        <v>205</v>
      </c>
      <c r="C77" s="268"/>
      <c r="D77" s="182"/>
      <c r="E77" s="113">
        <v>4.5507689540426295</v>
      </c>
      <c r="F77" s="115">
        <v>1518</v>
      </c>
      <c r="G77" s="114">
        <v>1508</v>
      </c>
      <c r="H77" s="114">
        <v>1554</v>
      </c>
      <c r="I77" s="114">
        <v>1524</v>
      </c>
      <c r="J77" s="140">
        <v>1509</v>
      </c>
      <c r="K77" s="114">
        <v>9</v>
      </c>
      <c r="L77" s="116">
        <v>0.59642147117296218</v>
      </c>
    </row>
    <row r="78" spans="1:12" s="110" customFormat="1" ht="15" customHeight="1" x14ac:dyDescent="0.2">
      <c r="A78" s="120"/>
      <c r="B78" s="119"/>
      <c r="C78" s="268" t="s">
        <v>106</v>
      </c>
      <c r="D78" s="182"/>
      <c r="E78" s="113">
        <v>50.329380764163375</v>
      </c>
      <c r="F78" s="115">
        <v>764</v>
      </c>
      <c r="G78" s="114">
        <v>738</v>
      </c>
      <c r="H78" s="114">
        <v>764</v>
      </c>
      <c r="I78" s="114">
        <v>751</v>
      </c>
      <c r="J78" s="140">
        <v>736</v>
      </c>
      <c r="K78" s="114">
        <v>28</v>
      </c>
      <c r="L78" s="116">
        <v>3.8043478260869565</v>
      </c>
    </row>
    <row r="79" spans="1:12" s="110" customFormat="1" ht="15" customHeight="1" x14ac:dyDescent="0.2">
      <c r="A79" s="123"/>
      <c r="B79" s="124"/>
      <c r="C79" s="260" t="s">
        <v>107</v>
      </c>
      <c r="D79" s="261"/>
      <c r="E79" s="125">
        <v>49.670619235836625</v>
      </c>
      <c r="F79" s="143">
        <v>754</v>
      </c>
      <c r="G79" s="144">
        <v>770</v>
      </c>
      <c r="H79" s="144">
        <v>790</v>
      </c>
      <c r="I79" s="144">
        <v>773</v>
      </c>
      <c r="J79" s="145">
        <v>773</v>
      </c>
      <c r="K79" s="144">
        <v>-19</v>
      </c>
      <c r="L79" s="146">
        <v>-2.4579560155239326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33357</v>
      </c>
      <c r="E11" s="114">
        <v>33178</v>
      </c>
      <c r="F11" s="114">
        <v>33524</v>
      </c>
      <c r="G11" s="114">
        <v>32963</v>
      </c>
      <c r="H11" s="140">
        <v>32769</v>
      </c>
      <c r="I11" s="115">
        <v>588</v>
      </c>
      <c r="J11" s="116">
        <v>1.7943788336537581</v>
      </c>
    </row>
    <row r="12" spans="1:15" s="110" customFormat="1" ht="24.95" customHeight="1" x14ac:dyDescent="0.2">
      <c r="A12" s="193" t="s">
        <v>132</v>
      </c>
      <c r="B12" s="194" t="s">
        <v>133</v>
      </c>
      <c r="C12" s="113">
        <v>0.77944659291902751</v>
      </c>
      <c r="D12" s="115">
        <v>260</v>
      </c>
      <c r="E12" s="114">
        <v>241</v>
      </c>
      <c r="F12" s="114">
        <v>265</v>
      </c>
      <c r="G12" s="114">
        <v>244</v>
      </c>
      <c r="H12" s="140">
        <v>235</v>
      </c>
      <c r="I12" s="115">
        <v>25</v>
      </c>
      <c r="J12" s="116">
        <v>10.638297872340425</v>
      </c>
    </row>
    <row r="13" spans="1:15" s="110" customFormat="1" ht="24.95" customHeight="1" x14ac:dyDescent="0.2">
      <c r="A13" s="193" t="s">
        <v>134</v>
      </c>
      <c r="B13" s="199" t="s">
        <v>214</v>
      </c>
      <c r="C13" s="113">
        <v>1.3370506940072548</v>
      </c>
      <c r="D13" s="115">
        <v>446</v>
      </c>
      <c r="E13" s="114">
        <v>454</v>
      </c>
      <c r="F13" s="114">
        <v>461</v>
      </c>
      <c r="G13" s="114">
        <v>445</v>
      </c>
      <c r="H13" s="140">
        <v>439</v>
      </c>
      <c r="I13" s="115">
        <v>7</v>
      </c>
      <c r="J13" s="116">
        <v>1.5945330296127562</v>
      </c>
    </row>
    <row r="14" spans="1:15" s="287" customFormat="1" ht="24" customHeight="1" x14ac:dyDescent="0.2">
      <c r="A14" s="193" t="s">
        <v>215</v>
      </c>
      <c r="B14" s="199" t="s">
        <v>137</v>
      </c>
      <c r="C14" s="113">
        <v>34.622418083160959</v>
      </c>
      <c r="D14" s="115">
        <v>11549</v>
      </c>
      <c r="E14" s="114">
        <v>11823</v>
      </c>
      <c r="F14" s="114">
        <v>11964</v>
      </c>
      <c r="G14" s="114">
        <v>11853</v>
      </c>
      <c r="H14" s="140">
        <v>11888</v>
      </c>
      <c r="I14" s="115">
        <v>-339</v>
      </c>
      <c r="J14" s="116">
        <v>-2.8516150740242261</v>
      </c>
      <c r="K14" s="110"/>
      <c r="L14" s="110"/>
      <c r="M14" s="110"/>
      <c r="N14" s="110"/>
      <c r="O14" s="110"/>
    </row>
    <row r="15" spans="1:15" s="110" customFormat="1" ht="24.75" customHeight="1" x14ac:dyDescent="0.2">
      <c r="A15" s="193" t="s">
        <v>216</v>
      </c>
      <c r="B15" s="199" t="s">
        <v>217</v>
      </c>
      <c r="C15" s="113">
        <v>3.033845969361753</v>
      </c>
      <c r="D15" s="115">
        <v>1012</v>
      </c>
      <c r="E15" s="114">
        <v>1028</v>
      </c>
      <c r="F15" s="114">
        <v>1051</v>
      </c>
      <c r="G15" s="114">
        <v>1038</v>
      </c>
      <c r="H15" s="140">
        <v>1029</v>
      </c>
      <c r="I15" s="115">
        <v>-17</v>
      </c>
      <c r="J15" s="116">
        <v>-1.652089407191448</v>
      </c>
    </row>
    <row r="16" spans="1:15" s="287" customFormat="1" ht="24.95" customHeight="1" x14ac:dyDescent="0.2">
      <c r="A16" s="193" t="s">
        <v>218</v>
      </c>
      <c r="B16" s="199" t="s">
        <v>141</v>
      </c>
      <c r="C16" s="113">
        <v>26.926881913841171</v>
      </c>
      <c r="D16" s="115">
        <v>8982</v>
      </c>
      <c r="E16" s="114">
        <v>9240</v>
      </c>
      <c r="F16" s="114">
        <v>9360</v>
      </c>
      <c r="G16" s="114">
        <v>9295</v>
      </c>
      <c r="H16" s="140">
        <v>9328</v>
      </c>
      <c r="I16" s="115">
        <v>-346</v>
      </c>
      <c r="J16" s="116">
        <v>-3.7092624356775299</v>
      </c>
      <c r="K16" s="110"/>
      <c r="L16" s="110"/>
      <c r="M16" s="110"/>
      <c r="N16" s="110"/>
      <c r="O16" s="110"/>
    </row>
    <row r="17" spans="1:15" s="110" customFormat="1" ht="24.95" customHeight="1" x14ac:dyDescent="0.2">
      <c r="A17" s="193" t="s">
        <v>219</v>
      </c>
      <c r="B17" s="199" t="s">
        <v>220</v>
      </c>
      <c r="C17" s="113">
        <v>4.6616901999580298</v>
      </c>
      <c r="D17" s="115">
        <v>1555</v>
      </c>
      <c r="E17" s="114">
        <v>1555</v>
      </c>
      <c r="F17" s="114">
        <v>1553</v>
      </c>
      <c r="G17" s="114">
        <v>1520</v>
      </c>
      <c r="H17" s="140">
        <v>1531</v>
      </c>
      <c r="I17" s="115">
        <v>24</v>
      </c>
      <c r="J17" s="116">
        <v>1.5676028739386023</v>
      </c>
    </row>
    <row r="18" spans="1:15" s="287" customFormat="1" ht="24.95" customHeight="1" x14ac:dyDescent="0.2">
      <c r="A18" s="201" t="s">
        <v>144</v>
      </c>
      <c r="B18" s="202" t="s">
        <v>145</v>
      </c>
      <c r="C18" s="113">
        <v>6.8021704589741283</v>
      </c>
      <c r="D18" s="115">
        <v>2269</v>
      </c>
      <c r="E18" s="114">
        <v>2224</v>
      </c>
      <c r="F18" s="114">
        <v>2308</v>
      </c>
      <c r="G18" s="114">
        <v>2269</v>
      </c>
      <c r="H18" s="140">
        <v>2230</v>
      </c>
      <c r="I18" s="115">
        <v>39</v>
      </c>
      <c r="J18" s="116">
        <v>1.7488789237668161</v>
      </c>
      <c r="K18" s="110"/>
      <c r="L18" s="110"/>
      <c r="M18" s="110"/>
      <c r="N18" s="110"/>
      <c r="O18" s="110"/>
    </row>
    <row r="19" spans="1:15" s="110" customFormat="1" ht="24.95" customHeight="1" x14ac:dyDescent="0.2">
      <c r="A19" s="193" t="s">
        <v>146</v>
      </c>
      <c r="B19" s="199" t="s">
        <v>147</v>
      </c>
      <c r="C19" s="113">
        <v>11.469856401954612</v>
      </c>
      <c r="D19" s="115">
        <v>3826</v>
      </c>
      <c r="E19" s="114">
        <v>3831</v>
      </c>
      <c r="F19" s="114">
        <v>3822</v>
      </c>
      <c r="G19" s="114">
        <v>3728</v>
      </c>
      <c r="H19" s="140">
        <v>3721</v>
      </c>
      <c r="I19" s="115">
        <v>105</v>
      </c>
      <c r="J19" s="116">
        <v>2.8218220908357967</v>
      </c>
    </row>
    <row r="20" spans="1:15" s="287" customFormat="1" ht="24.95" customHeight="1" x14ac:dyDescent="0.2">
      <c r="A20" s="193" t="s">
        <v>148</v>
      </c>
      <c r="B20" s="199" t="s">
        <v>149</v>
      </c>
      <c r="C20" s="113">
        <v>3.4265671373324937</v>
      </c>
      <c r="D20" s="115">
        <v>1143</v>
      </c>
      <c r="E20" s="114">
        <v>1178</v>
      </c>
      <c r="F20" s="114">
        <v>1202</v>
      </c>
      <c r="G20" s="114">
        <v>1182</v>
      </c>
      <c r="H20" s="140">
        <v>1171</v>
      </c>
      <c r="I20" s="115">
        <v>-28</v>
      </c>
      <c r="J20" s="116">
        <v>-2.3911187019641331</v>
      </c>
      <c r="K20" s="110"/>
      <c r="L20" s="110"/>
      <c r="M20" s="110"/>
      <c r="N20" s="110"/>
      <c r="O20" s="110"/>
    </row>
    <row r="21" spans="1:15" s="110" customFormat="1" ht="24.95" customHeight="1" x14ac:dyDescent="0.2">
      <c r="A21" s="201" t="s">
        <v>150</v>
      </c>
      <c r="B21" s="202" t="s">
        <v>151</v>
      </c>
      <c r="C21" s="113">
        <v>3.141769343765926</v>
      </c>
      <c r="D21" s="115">
        <v>1048</v>
      </c>
      <c r="E21" s="114">
        <v>1096</v>
      </c>
      <c r="F21" s="114">
        <v>1128</v>
      </c>
      <c r="G21" s="114">
        <v>1112</v>
      </c>
      <c r="H21" s="140">
        <v>1060</v>
      </c>
      <c r="I21" s="115">
        <v>-12</v>
      </c>
      <c r="J21" s="116">
        <v>-1.1320754716981132</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2.3293461642234012</v>
      </c>
      <c r="D23" s="115">
        <v>777</v>
      </c>
      <c r="E23" s="114">
        <v>697</v>
      </c>
      <c r="F23" s="114">
        <v>696</v>
      </c>
      <c r="G23" s="114">
        <v>690</v>
      </c>
      <c r="H23" s="140">
        <v>702</v>
      </c>
      <c r="I23" s="115">
        <v>75</v>
      </c>
      <c r="J23" s="116">
        <v>10.683760683760683</v>
      </c>
    </row>
    <row r="24" spans="1:15" s="110" customFormat="1" ht="24.95" customHeight="1" x14ac:dyDescent="0.2">
      <c r="A24" s="193" t="s">
        <v>156</v>
      </c>
      <c r="B24" s="199" t="s">
        <v>221</v>
      </c>
      <c r="C24" s="113">
        <v>2.9768864106484396</v>
      </c>
      <c r="D24" s="115">
        <v>993</v>
      </c>
      <c r="E24" s="114">
        <v>993</v>
      </c>
      <c r="F24" s="114">
        <v>1003</v>
      </c>
      <c r="G24" s="114">
        <v>993</v>
      </c>
      <c r="H24" s="140">
        <v>986</v>
      </c>
      <c r="I24" s="115">
        <v>7</v>
      </c>
      <c r="J24" s="116">
        <v>0.70993914807302227</v>
      </c>
    </row>
    <row r="25" spans="1:15" s="110" customFormat="1" ht="24.95" customHeight="1" x14ac:dyDescent="0.2">
      <c r="A25" s="193" t="s">
        <v>222</v>
      </c>
      <c r="B25" s="204" t="s">
        <v>159</v>
      </c>
      <c r="C25" s="113">
        <v>3.624426657073478</v>
      </c>
      <c r="D25" s="115">
        <v>1209</v>
      </c>
      <c r="E25" s="114">
        <v>874</v>
      </c>
      <c r="F25" s="114">
        <v>907</v>
      </c>
      <c r="G25" s="114">
        <v>914</v>
      </c>
      <c r="H25" s="140">
        <v>875</v>
      </c>
      <c r="I25" s="115">
        <v>334</v>
      </c>
      <c r="J25" s="116">
        <v>38.171428571428571</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4.3019456186107865</v>
      </c>
      <c r="D27" s="115">
        <v>1435</v>
      </c>
      <c r="E27" s="114">
        <v>1422</v>
      </c>
      <c r="F27" s="114">
        <v>1442</v>
      </c>
      <c r="G27" s="114">
        <v>1399</v>
      </c>
      <c r="H27" s="140">
        <v>1365</v>
      </c>
      <c r="I27" s="115">
        <v>70</v>
      </c>
      <c r="J27" s="116">
        <v>5.1282051282051286</v>
      </c>
    </row>
    <row r="28" spans="1:15" s="110" customFormat="1" ht="24.95" customHeight="1" x14ac:dyDescent="0.2">
      <c r="A28" s="193" t="s">
        <v>163</v>
      </c>
      <c r="B28" s="199" t="s">
        <v>164</v>
      </c>
      <c r="C28" s="113">
        <v>2.9439098240249422</v>
      </c>
      <c r="D28" s="115">
        <v>982</v>
      </c>
      <c r="E28" s="114">
        <v>976</v>
      </c>
      <c r="F28" s="114">
        <v>953</v>
      </c>
      <c r="G28" s="114">
        <v>952</v>
      </c>
      <c r="H28" s="140">
        <v>942</v>
      </c>
      <c r="I28" s="115">
        <v>40</v>
      </c>
      <c r="J28" s="116">
        <v>4.2462845010615711</v>
      </c>
    </row>
    <row r="29" spans="1:15" s="110" customFormat="1" ht="24.95" customHeight="1" x14ac:dyDescent="0.2">
      <c r="A29" s="193">
        <v>86</v>
      </c>
      <c r="B29" s="199" t="s">
        <v>165</v>
      </c>
      <c r="C29" s="113">
        <v>12.899841112809906</v>
      </c>
      <c r="D29" s="115">
        <v>4303</v>
      </c>
      <c r="E29" s="114">
        <v>4305</v>
      </c>
      <c r="F29" s="114">
        <v>4251</v>
      </c>
      <c r="G29" s="114">
        <v>4139</v>
      </c>
      <c r="H29" s="140">
        <v>4131</v>
      </c>
      <c r="I29" s="115">
        <v>172</v>
      </c>
      <c r="J29" s="116">
        <v>4.1636407649479548</v>
      </c>
    </row>
    <row r="30" spans="1:15" s="110" customFormat="1" ht="24.95" customHeight="1" x14ac:dyDescent="0.2">
      <c r="A30" s="193">
        <v>87.88</v>
      </c>
      <c r="B30" s="204" t="s">
        <v>166</v>
      </c>
      <c r="C30" s="113">
        <v>6.1846089276613601</v>
      </c>
      <c r="D30" s="115">
        <v>2063</v>
      </c>
      <c r="E30" s="114">
        <v>2020</v>
      </c>
      <c r="F30" s="114">
        <v>2027</v>
      </c>
      <c r="G30" s="114">
        <v>1974</v>
      </c>
      <c r="H30" s="140">
        <v>1950</v>
      </c>
      <c r="I30" s="115">
        <v>113</v>
      </c>
      <c r="J30" s="116">
        <v>5.7948717948717947</v>
      </c>
    </row>
    <row r="31" spans="1:15" s="110" customFormat="1" ht="24.95" customHeight="1" x14ac:dyDescent="0.2">
      <c r="A31" s="193" t="s">
        <v>167</v>
      </c>
      <c r="B31" s="199" t="s">
        <v>168</v>
      </c>
      <c r="C31" s="113">
        <v>2.6531162874359207</v>
      </c>
      <c r="D31" s="115">
        <v>885</v>
      </c>
      <c r="E31" s="114">
        <v>877</v>
      </c>
      <c r="F31" s="114">
        <v>925</v>
      </c>
      <c r="G31" s="114">
        <v>912</v>
      </c>
      <c r="H31" s="140">
        <v>922</v>
      </c>
      <c r="I31" s="115">
        <v>-37</v>
      </c>
      <c r="J31" s="116">
        <v>-4.0130151843817785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0.77944659291902751</v>
      </c>
      <c r="D34" s="115">
        <v>260</v>
      </c>
      <c r="E34" s="114">
        <v>241</v>
      </c>
      <c r="F34" s="114">
        <v>265</v>
      </c>
      <c r="G34" s="114">
        <v>244</v>
      </c>
      <c r="H34" s="140">
        <v>235</v>
      </c>
      <c r="I34" s="115">
        <v>25</v>
      </c>
      <c r="J34" s="116">
        <v>10.638297872340425</v>
      </c>
    </row>
    <row r="35" spans="1:10" s="110" customFormat="1" ht="24.95" customHeight="1" x14ac:dyDescent="0.2">
      <c r="A35" s="292" t="s">
        <v>171</v>
      </c>
      <c r="B35" s="293" t="s">
        <v>172</v>
      </c>
      <c r="C35" s="113">
        <v>42.761639236142337</v>
      </c>
      <c r="D35" s="115">
        <v>14264</v>
      </c>
      <c r="E35" s="114">
        <v>14501</v>
      </c>
      <c r="F35" s="114">
        <v>14733</v>
      </c>
      <c r="G35" s="114">
        <v>14567</v>
      </c>
      <c r="H35" s="140">
        <v>14557</v>
      </c>
      <c r="I35" s="115">
        <v>-293</v>
      </c>
      <c r="J35" s="116">
        <v>-2.0127773579721095</v>
      </c>
    </row>
    <row r="36" spans="1:10" s="110" customFormat="1" ht="24.95" customHeight="1" x14ac:dyDescent="0.2">
      <c r="A36" s="294" t="s">
        <v>173</v>
      </c>
      <c r="B36" s="295" t="s">
        <v>174</v>
      </c>
      <c r="C36" s="125">
        <v>56.458914170938634</v>
      </c>
      <c r="D36" s="143">
        <v>18833</v>
      </c>
      <c r="E36" s="144">
        <v>18436</v>
      </c>
      <c r="F36" s="144">
        <v>18526</v>
      </c>
      <c r="G36" s="144">
        <v>18152</v>
      </c>
      <c r="H36" s="145">
        <v>17977</v>
      </c>
      <c r="I36" s="143">
        <v>856</v>
      </c>
      <c r="J36" s="146">
        <v>4.7616398731712746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2020-09-25T11:58:52Z</dcterms:created>
  <dcterms:modified xsi:type="dcterms:W3CDTF">2020-09-28T08:12:03Z</dcterms:modified>
</cp:coreProperties>
</file>