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C44" i="24"/>
  <c r="M44" i="24" s="1"/>
  <c r="B44" i="24"/>
  <c r="D44" i="24" s="1"/>
  <c r="K43" i="24"/>
  <c r="H43" i="24"/>
  <c r="F43" i="24"/>
  <c r="C43" i="24"/>
  <c r="M43" i="24" s="1"/>
  <c r="B43" i="24"/>
  <c r="D43" i="24" s="1"/>
  <c r="I42" i="24"/>
  <c r="G42" i="24"/>
  <c r="C42" i="24"/>
  <c r="M42" i="24" s="1"/>
  <c r="B42" i="24"/>
  <c r="D42" i="24" s="1"/>
  <c r="M41" i="24"/>
  <c r="K41" i="24"/>
  <c r="H41" i="24"/>
  <c r="F41" i="24"/>
  <c r="E41" i="24"/>
  <c r="C41" i="24"/>
  <c r="B41" i="24"/>
  <c r="D41" i="24" s="1"/>
  <c r="I40" i="24"/>
  <c r="G40" i="24"/>
  <c r="C40" i="24"/>
  <c r="M40" i="24" s="1"/>
  <c r="B40" i="24"/>
  <c r="D40" i="24" s="1"/>
  <c r="M36" i="24"/>
  <c r="L36" i="24"/>
  <c r="K36" i="24"/>
  <c r="J36" i="24"/>
  <c r="I36" i="24"/>
  <c r="H36" i="24"/>
  <c r="G36" i="24"/>
  <c r="F36" i="24"/>
  <c r="E36" i="24"/>
  <c r="D36" i="24"/>
  <c r="I31" i="24"/>
  <c r="L57" i="15"/>
  <c r="K57" i="15"/>
  <c r="C38" i="24"/>
  <c r="C37" i="24"/>
  <c r="C35" i="24"/>
  <c r="C34" i="24"/>
  <c r="E34" i="24" s="1"/>
  <c r="C33" i="24"/>
  <c r="C32" i="24"/>
  <c r="C31" i="24"/>
  <c r="C30" i="24"/>
  <c r="C29" i="24"/>
  <c r="C28" i="24"/>
  <c r="M28" i="24" s="1"/>
  <c r="C27" i="24"/>
  <c r="C26" i="24"/>
  <c r="C25" i="24"/>
  <c r="C24" i="24"/>
  <c r="C23" i="24"/>
  <c r="C22" i="24"/>
  <c r="C21" i="24"/>
  <c r="C20" i="24"/>
  <c r="C19" i="24"/>
  <c r="C18" i="24"/>
  <c r="C17" i="24"/>
  <c r="C16" i="24"/>
  <c r="C15" i="24"/>
  <c r="I15" i="24" s="1"/>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I37" i="24"/>
  <c r="G37" i="24"/>
  <c r="L37" i="24"/>
  <c r="M37" i="24"/>
  <c r="E37" i="24"/>
  <c r="F7" i="24"/>
  <c r="D7" i="24"/>
  <c r="J7" i="24"/>
  <c r="H7" i="24"/>
  <c r="K7" i="24"/>
  <c r="F15" i="24"/>
  <c r="D15" i="24"/>
  <c r="J15" i="24"/>
  <c r="H15" i="24"/>
  <c r="K15" i="24"/>
  <c r="K28" i="24"/>
  <c r="J28" i="24"/>
  <c r="H28" i="24"/>
  <c r="F28" i="24"/>
  <c r="D28" i="24"/>
  <c r="F31" i="24"/>
  <c r="D31" i="24"/>
  <c r="J31" i="24"/>
  <c r="H31" i="24"/>
  <c r="K31" i="24"/>
  <c r="I26" i="24"/>
  <c r="L26" i="24"/>
  <c r="M26" i="24"/>
  <c r="G26" i="24"/>
  <c r="G29" i="24"/>
  <c r="M29" i="24"/>
  <c r="E29" i="24"/>
  <c r="L29" i="24"/>
  <c r="I29" i="24"/>
  <c r="K66" i="24"/>
  <c r="I66" i="24"/>
  <c r="J66" i="24"/>
  <c r="B45" i="24"/>
  <c r="B39" i="24"/>
  <c r="K16" i="24"/>
  <c r="J16" i="24"/>
  <c r="H16" i="24"/>
  <c r="F16" i="24"/>
  <c r="D16" i="24"/>
  <c r="F19" i="24"/>
  <c r="D19" i="24"/>
  <c r="J19" i="24"/>
  <c r="H19" i="24"/>
  <c r="K19" i="24"/>
  <c r="K32" i="24"/>
  <c r="J32" i="24"/>
  <c r="H32" i="24"/>
  <c r="F32" i="24"/>
  <c r="D32" i="24"/>
  <c r="F35" i="24"/>
  <c r="D35" i="24"/>
  <c r="J35" i="24"/>
  <c r="H35" i="24"/>
  <c r="K35" i="24"/>
  <c r="I8" i="24"/>
  <c r="L8" i="24"/>
  <c r="E8" i="24"/>
  <c r="G8" i="24"/>
  <c r="C14" i="24"/>
  <c r="C6" i="24"/>
  <c r="G17" i="24"/>
  <c r="M17" i="24"/>
  <c r="E17" i="24"/>
  <c r="L17" i="24"/>
  <c r="I17" i="24"/>
  <c r="I30" i="24"/>
  <c r="L30" i="24"/>
  <c r="M30" i="24"/>
  <c r="G30" i="24"/>
  <c r="E30" i="24"/>
  <c r="G33" i="24"/>
  <c r="M33" i="24"/>
  <c r="E33" i="24"/>
  <c r="L33" i="24"/>
  <c r="I33" i="24"/>
  <c r="M8" i="24"/>
  <c r="K26" i="24"/>
  <c r="J26" i="24"/>
  <c r="H26" i="24"/>
  <c r="F26" i="24"/>
  <c r="D26" i="24"/>
  <c r="F29" i="24"/>
  <c r="D29" i="24"/>
  <c r="J29" i="24"/>
  <c r="H29" i="24"/>
  <c r="K29" i="24"/>
  <c r="G7" i="24"/>
  <c r="M7" i="24"/>
  <c r="E7" i="24"/>
  <c r="L7" i="24"/>
  <c r="I7" i="24"/>
  <c r="G9" i="24"/>
  <c r="M9" i="24"/>
  <c r="E9" i="24"/>
  <c r="L9" i="24"/>
  <c r="I9" i="24"/>
  <c r="I24" i="24"/>
  <c r="L24" i="24"/>
  <c r="M24" i="24"/>
  <c r="G24" i="24"/>
  <c r="E24" i="24"/>
  <c r="G27" i="24"/>
  <c r="M27" i="24"/>
  <c r="E27" i="24"/>
  <c r="L27" i="24"/>
  <c r="I27" i="24"/>
  <c r="K74" i="24"/>
  <c r="I74" i="24"/>
  <c r="J74" i="24"/>
  <c r="J77" i="24" s="1"/>
  <c r="I20" i="24"/>
  <c r="L20" i="24"/>
  <c r="E20" i="24"/>
  <c r="G20" i="24"/>
  <c r="K20" i="24"/>
  <c r="J20" i="24"/>
  <c r="H20" i="24"/>
  <c r="F20" i="24"/>
  <c r="D20" i="24"/>
  <c r="F23" i="24"/>
  <c r="D23" i="24"/>
  <c r="J23" i="24"/>
  <c r="H23" i="24"/>
  <c r="K23" i="24"/>
  <c r="H37" i="24"/>
  <c r="F37" i="24"/>
  <c r="D37" i="24"/>
  <c r="J37" i="24"/>
  <c r="K37" i="24"/>
  <c r="I18" i="24"/>
  <c r="L18" i="24"/>
  <c r="M18" i="24"/>
  <c r="G18" i="24"/>
  <c r="G21" i="24"/>
  <c r="M21" i="24"/>
  <c r="E21" i="24"/>
  <c r="L21" i="24"/>
  <c r="I21" i="24"/>
  <c r="I34" i="24"/>
  <c r="L34" i="24"/>
  <c r="M34" i="24"/>
  <c r="G34" i="24"/>
  <c r="E18" i="24"/>
  <c r="K58" i="24"/>
  <c r="I58" i="24"/>
  <c r="J58" i="24"/>
  <c r="F25" i="24"/>
  <c r="D25" i="24"/>
  <c r="J25" i="24"/>
  <c r="H25" i="24"/>
  <c r="K25" i="24"/>
  <c r="B14" i="24"/>
  <c r="B6" i="24"/>
  <c r="F17" i="24"/>
  <c r="D17" i="24"/>
  <c r="J17" i="24"/>
  <c r="H17" i="24"/>
  <c r="K17" i="24"/>
  <c r="K30" i="24"/>
  <c r="J30" i="24"/>
  <c r="H30" i="24"/>
  <c r="F30" i="24"/>
  <c r="D30" i="24"/>
  <c r="F33" i="24"/>
  <c r="D33" i="24"/>
  <c r="J33" i="24"/>
  <c r="H33" i="24"/>
  <c r="K33" i="24"/>
  <c r="G15" i="24"/>
  <c r="M15" i="24"/>
  <c r="E15" i="24"/>
  <c r="L15" i="24"/>
  <c r="I28" i="24"/>
  <c r="L28" i="24"/>
  <c r="E28" i="24"/>
  <c r="G28" i="24"/>
  <c r="G31" i="24"/>
  <c r="M31" i="24"/>
  <c r="E31" i="24"/>
  <c r="L31" i="24"/>
  <c r="M20" i="24"/>
  <c r="K22" i="24"/>
  <c r="J22" i="24"/>
  <c r="H22" i="24"/>
  <c r="F22" i="24"/>
  <c r="D22" i="24"/>
  <c r="G23" i="24"/>
  <c r="M23" i="24"/>
  <c r="E23" i="24"/>
  <c r="L23" i="24"/>
  <c r="F9" i="24"/>
  <c r="D9" i="24"/>
  <c r="J9" i="24"/>
  <c r="H9" i="24"/>
  <c r="K9" i="24"/>
  <c r="K24" i="24"/>
  <c r="J24" i="24"/>
  <c r="H24" i="24"/>
  <c r="F24" i="24"/>
  <c r="D24" i="24"/>
  <c r="F27" i="24"/>
  <c r="D27" i="24"/>
  <c r="J27" i="24"/>
  <c r="H27" i="24"/>
  <c r="K27" i="24"/>
  <c r="I22" i="24"/>
  <c r="L22" i="24"/>
  <c r="M22" i="24"/>
  <c r="G22" i="24"/>
  <c r="E22" i="24"/>
  <c r="G25" i="24"/>
  <c r="M25" i="24"/>
  <c r="E25" i="24"/>
  <c r="L25" i="24"/>
  <c r="I25" i="24"/>
  <c r="C39" i="24"/>
  <c r="C45" i="24"/>
  <c r="I23" i="24"/>
  <c r="K18" i="24"/>
  <c r="J18" i="24"/>
  <c r="H18" i="24"/>
  <c r="F18" i="24"/>
  <c r="D18" i="24"/>
  <c r="F21" i="24"/>
  <c r="D21" i="24"/>
  <c r="J21" i="24"/>
  <c r="H21" i="24"/>
  <c r="K21" i="24"/>
  <c r="K34" i="24"/>
  <c r="J34" i="24"/>
  <c r="H34" i="24"/>
  <c r="F34" i="24"/>
  <c r="D34" i="24"/>
  <c r="D38" i="24"/>
  <c r="K38" i="24"/>
  <c r="J38" i="24"/>
  <c r="H38" i="24"/>
  <c r="F38" i="24"/>
  <c r="I16" i="24"/>
  <c r="L16" i="24"/>
  <c r="M16" i="24"/>
  <c r="G16" i="24"/>
  <c r="E16" i="24"/>
  <c r="G19" i="24"/>
  <c r="M19" i="24"/>
  <c r="E19" i="24"/>
  <c r="L19" i="24"/>
  <c r="I19" i="24"/>
  <c r="I32" i="24"/>
  <c r="L32" i="24"/>
  <c r="M32" i="24"/>
  <c r="G32" i="24"/>
  <c r="E32" i="24"/>
  <c r="G35" i="24"/>
  <c r="M35" i="24"/>
  <c r="E35" i="24"/>
  <c r="L35" i="24"/>
  <c r="I35" i="24"/>
  <c r="E26" i="24"/>
  <c r="I41" i="24"/>
  <c r="G41" i="24"/>
  <c r="L41" i="24"/>
  <c r="K53" i="24"/>
  <c r="I53" i="24"/>
  <c r="K61" i="24"/>
  <c r="I61" i="24"/>
  <c r="K69" i="24"/>
  <c r="I69" i="24"/>
  <c r="K55" i="24"/>
  <c r="I55" i="24"/>
  <c r="K63" i="24"/>
  <c r="I63" i="24"/>
  <c r="K71" i="24"/>
  <c r="I71" i="24"/>
  <c r="I43" i="24"/>
  <c r="G43" i="24"/>
  <c r="L43" i="24"/>
  <c r="K52" i="24"/>
  <c r="I52" i="24"/>
  <c r="K60" i="24"/>
  <c r="I60" i="24"/>
  <c r="K68" i="24"/>
  <c r="I68" i="24"/>
  <c r="E43" i="24"/>
  <c r="K57" i="24"/>
  <c r="I57" i="24"/>
  <c r="K65" i="24"/>
  <c r="I65" i="24"/>
  <c r="K73" i="24"/>
  <c r="I73" i="24"/>
  <c r="M38" i="24"/>
  <c r="E38" i="24"/>
  <c r="L38" i="24"/>
  <c r="G38" i="24"/>
  <c r="K54" i="24"/>
  <c r="I54" i="24"/>
  <c r="K62" i="24"/>
  <c r="I62" i="24"/>
  <c r="K70" i="24"/>
  <c r="I70" i="24"/>
  <c r="I38"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K40" i="24"/>
  <c r="K42" i="24"/>
  <c r="L40" i="24"/>
  <c r="L42" i="24"/>
  <c r="L44" i="24"/>
  <c r="E40" i="24"/>
  <c r="E42" i="24"/>
  <c r="E44" i="24"/>
  <c r="J79" i="24" l="1"/>
  <c r="J78" i="24"/>
  <c r="I39" i="24"/>
  <c r="G39" i="24"/>
  <c r="L39" i="24"/>
  <c r="M39" i="24"/>
  <c r="E39" i="24"/>
  <c r="K79" i="24"/>
  <c r="K78" i="24"/>
  <c r="I6" i="24"/>
  <c r="L6" i="24"/>
  <c r="M6" i="24"/>
  <c r="G6" i="24"/>
  <c r="E6" i="24"/>
  <c r="I14" i="24"/>
  <c r="L14" i="24"/>
  <c r="M14" i="24"/>
  <c r="G14" i="24"/>
  <c r="E14" i="24"/>
  <c r="H39" i="24"/>
  <c r="F39" i="24"/>
  <c r="D39" i="24"/>
  <c r="J39" i="24"/>
  <c r="K39" i="24"/>
  <c r="H45" i="24"/>
  <c r="F45" i="24"/>
  <c r="D45" i="24"/>
  <c r="J45" i="24"/>
  <c r="K45" i="24"/>
  <c r="I45" i="24"/>
  <c r="G45" i="24"/>
  <c r="L45" i="24"/>
  <c r="E45" i="24"/>
  <c r="M45" i="24"/>
  <c r="K6" i="24"/>
  <c r="J6" i="24"/>
  <c r="H6" i="24"/>
  <c r="F6" i="24"/>
  <c r="D6" i="24"/>
  <c r="I78" i="24"/>
  <c r="I79" i="24"/>
  <c r="K14" i="24"/>
  <c r="J14" i="24"/>
  <c r="H14" i="24"/>
  <c r="F14" i="24"/>
  <c r="D14" i="24"/>
  <c r="I83" i="24" l="1"/>
  <c r="I82" i="24"/>
  <c r="I81" i="24"/>
</calcChain>
</file>

<file path=xl/sharedStrings.xml><?xml version="1.0" encoding="utf-8"?>
<sst xmlns="http://schemas.openxmlformats.org/spreadsheetml/2006/main" count="1770" uniqueCount="521">
  <si>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</si>
  <si>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</si>
  <si>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</si>
  <si>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</si>
  <si>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</si>
  <si>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</si>
  <si>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</si>
  <si>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</si>
  <si>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</si>
  <si>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</si>
  <si>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</si>
  <si>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</si>
  <si>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</si>
  <si>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Haßberge (09674)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</si>
  <si>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</si>
  <si>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</si>
  <si>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</si>
  <si>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</si>
  <si>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</si>
  <si>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</si>
  <si>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</si>
  <si>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</si>
  <si>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</si>
  <si>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</si>
  <si>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</si>
  <si>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</si>
  <si>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</si>
  <si>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</si>
  <si>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</si>
  <si>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</si>
  <si>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</si>
  <si>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</si>
  <si>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</si>
  <si>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</si>
  <si>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</si>
  <si>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</si>
  <si>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</si>
  <si>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</si>
  <si>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</si>
  <si>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</si>
  <si>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</si>
  <si>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</si>
  <si>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</si>
  <si>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</si>
  <si>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</si>
  <si>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</si>
  <si>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</si>
  <si>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</si>
  <si>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</si>
  <si>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</si>
  <si>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</si>
  <si>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</si>
  <si>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</si>
  <si>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</si>
  <si>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</si>
  <si>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</si>
  <si>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</si>
  <si>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</si>
  <si>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</si>
  <si>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</si>
  <si>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</si>
  <si>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</si>
  <si>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</si>
  <si>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</si>
  <si>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</si>
  <si>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</si>
  <si>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</si>
  <si>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</si>
  <si>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</si>
  <si>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</si>
  <si>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</si>
  <si>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</si>
  <si>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</si>
  <si>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</si>
  <si>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</si>
  <si>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</si>
  <si>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</si>
  <si>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</si>
  <si>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</si>
  <si>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</si>
  <si>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</si>
  <si>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</si>
  <si>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</si>
  <si>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</si>
  <si>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</si>
  <si>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</si>
  <si>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</si>
  <si>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</si>
  <si>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</si>
  <si>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</si>
  <si>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</si>
  <si>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</si>
  <si>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Haßberge (09674);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</si>
  <si>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</si>
  <si>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</si>
  <si>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</si>
  <si>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</si>
  <si>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</si>
  <si>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</si>
  <si>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</si>
  <si>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</si>
  <si>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</si>
  <si>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</si>
  <si>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</si>
  <si>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</si>
  <si>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</si>
  <si>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</si>
  <si>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</si>
  <si>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</si>
  <si>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</si>
  <si>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</si>
  <si>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</si>
  <si>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</si>
  <si>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</si>
  <si>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</si>
  <si>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</si>
  <si>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</si>
  <si>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</si>
  <si>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</si>
  <si>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</si>
  <si>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</si>
  <si>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</si>
  <si>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</si>
  <si>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</si>
  <si>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</si>
  <si>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</si>
  <si>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</si>
  <si>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</si>
  <si>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</si>
  <si>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</si>
  <si>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</si>
  <si>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</si>
  <si>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</si>
  <si>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</si>
  <si>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</si>
  <si>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</si>
  <si>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</si>
  <si>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</si>
  <si>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</si>
  <si>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</si>
  <si>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</si>
  <si>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</si>
  <si>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</si>
  <si>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</si>
  <si>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</si>
  <si>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</si>
  <si>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</si>
  <si>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</si>
  <si>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</si>
  <si>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</si>
  <si>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</si>
  <si>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</si>
  <si>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</si>
  <si>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</si>
  <si>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</si>
  <si>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</si>
  <si>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</si>
  <si>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</si>
  <si>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</si>
  <si>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</si>
  <si>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</si>
  <si>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</si>
  <si>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</si>
  <si>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</si>
  <si>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</si>
  <si>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</si>
  <si>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</si>
  <si>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</si>
  <si>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</si>
  <si>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</si>
  <si>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</si>
  <si>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</si>
  <si>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</si>
  <si>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</si>
  <si>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</si>
  <si>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</si>
  <si>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</si>
  <si>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</si>
  <si>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</si>
  <si>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</si>
  <si>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</si>
  <si>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</si>
  <si>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</si>
  <si>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Haßberge (09674)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</si>
  <si>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</si>
  <si>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</si>
  <si>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</si>
  <si>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</si>
  <si>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</si>
  <si>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</si>
  <si>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</si>
  <si>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</si>
  <si>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</si>
  <si>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</si>
  <si>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</si>
  <si>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</si>
  <si>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</si>
  <si>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</si>
  <si>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</si>
  <si>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</si>
  <si>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</si>
  <si>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</si>
  <si>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</si>
  <si>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</si>
  <si>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</si>
  <si>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</si>
  <si>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</si>
  <si>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</si>
  <si>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</si>
  <si>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</si>
  <si>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</si>
  <si>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</si>
  <si>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</si>
  <si>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</si>
  <si>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</si>
  <si>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</si>
  <si>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</si>
  <si>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</si>
  <si>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</si>
  <si>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</si>
  <si>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</si>
  <si>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</si>
  <si>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</si>
  <si>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</si>
  <si>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</si>
  <si>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</si>
  <si>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</si>
  <si>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</si>
  <si>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</si>
  <si>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</si>
  <si>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</si>
  <si>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</si>
  <si>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</si>
  <si>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</si>
  <si>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</si>
  <si>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</si>
  <si>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</si>
  <si>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</si>
  <si>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</si>
  <si>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</si>
  <si>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</si>
  <si>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</si>
  <si>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</si>
  <si>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</si>
  <si>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</si>
  <si>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</si>
  <si>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</si>
  <si>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</si>
  <si>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</si>
  <si>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</si>
  <si>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</si>
  <si>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</si>
  <si>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</si>
  <si>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</si>
  <si>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</si>
  <si>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</si>
  <si>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</si>
  <si>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</si>
  <si>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</si>
  <si>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</si>
  <si>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</si>
  <si>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</si>
  <si>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</si>
  <si>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</si>
  <si>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</si>
  <si>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</si>
  <si>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</si>
  <si>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</si>
  <si>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</si>
  <si>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</si>
  <si>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</si>
  <si>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</si>
  <si>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</si>
  <si>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</si>
  <si>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</si>
  <si>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</si>
  <si>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</si>
  <si>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</si>
  <si>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</si>
  <si>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</si>
  <si>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</si>
  <si>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</si>
  <si>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</si>
  <si>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</si>
  <si>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</si>
  <si>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</si>
  <si>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</si>
  <si>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</si>
  <si>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</si>
  <si>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</si>
  <si>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</si>
  <si>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</si>
  <si>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</si>
  <si>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</si>
  <si>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</si>
  <si>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</si>
  <si>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</si>
  <si>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</si>
  <si>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</si>
  <si>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</si>
  <si>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</si>
  <si>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</si>
  <si>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</si>
  <si>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</si>
  <si>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</si>
  <si>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</si>
  <si>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</si>
  <si>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</si>
  <si>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</si>
  <si>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</si>
  <si>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</si>
  <si>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</si>
  <si>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</si>
  <si>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</si>
  <si>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</si>
  <si>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</si>
  <si>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</si>
  <si>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</si>
  <si>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</si>
  <si>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</si>
  <si>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</si>
  <si>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</si>
  <si>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</si>
  <si>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</si>
  <si>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</si>
  <si>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</si>
  <si>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</si>
  <si>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</si>
  <si>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</si>
  <si>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</si>
  <si>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</si>
  <si>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</si>
  <si>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</si>
  <si>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</si>
  <si>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</si>
  <si>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</si>
  <si>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</si>
  <si>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</si>
  <si>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</si>
  <si>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</si>
  <si>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</si>
  <si>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</si>
  <si>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</si>
  <si>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</si>
  <si>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</si>
  <si>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</si>
  <si>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</si>
  <si>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</si>
  <si>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</si>
  <si>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</si>
  <si>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</si>
  <si>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</si>
  <si>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</si>
  <si>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</si>
  <si>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</si>
  <si>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</si>
  <si>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</si>
  <si>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</si>
  <si>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</si>
  <si>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</si>
  <si>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</si>
  <si>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</si>
  <si>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</si>
  <si>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</si>
  <si>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</si>
  <si>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</si>
  <si>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</si>
  <si>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</si>
  <si>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</si>
  <si>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</si>
  <si>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</si>
  <si>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</si>
  <si>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</si>
  <si>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Haßberge (09674);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</si>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</sst>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{BB8F6A88-B3AE-4EC6-AFC4-342E447FACED}</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6EB2-4B14-BD3A-C73326DEC97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{8D6EB68B-732C-4E48-9D56-A08B88B53668}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6EB2-4B14-BD3A-C73326DEC97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{74216F70-B5FB-4C7A-96B9-4A1B402A7ECD}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EB2-4B14-BD3A-C73326DEC97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{FBC932F2-65F8-45CC-99C2-64B5C200DC30}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EB2-4B14-BD3A-C73326DEC97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0.51824431517715497</c:v>
                </c:pt>
                <c:pt idx="1">
                  <c:v>1.0013227114154917</c:v>
                </c:pt>
                <c:pt idx="2">
                  <c:v>1.1186464311118853</c:v>
                </c:pt>
                <c:pt idx="3">
                  <c:v>1.0875687030768</c:v>
                </c:pt>
              </c:numCache>
            </c:numRef>
          </c:val>
          <c:extLst>
            <c:ext xmlns:c16="http://schemas.microsoft.com/office/drawing/2014/chart" uri="{C3380CC4-5D6E-409C-BE32-E72D297353CC}">
              <c16:uniqueId val="{00000004-6EB2-4B14-BD3A-C73326DEC97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{5783160F-A453-40B2-B74D-F07C7AF56792}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EB2-4B14-BD3A-C73326DEC97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{981F678B-7528-43F3-8A0B-1B961CAA3F4D}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EB2-4B14-BD3A-C73326DEC97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{3A579D6A-D2EA-4246-AC82-B09AC4CC061B}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EB2-4B14-BD3A-C73326DEC97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{726FF2E5-0136-4C43-A076-4207CA2379FC}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EB2-4B14-BD3A-C73326DEC9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EB2-4B14-BD3A-C73326DEC97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EB2-4B14-BD3A-C73326DEC97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{1519E130-9C43-4CB6-B30A-6075D7D1A79B}</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99AE-4DC0-B779-1FA429836156}"/>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{D11A8F52-CE31-4216-A4D2-C9D5A57966A2}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9AE-4DC0-B779-1FA42983615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{13CB4040-8394-4734-A8B5-61E0FDFF6A4F}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9AE-4DC0-B779-1FA42983615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{B931C3C0-58D3-433D-90B8-28A37F68060E}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9AE-4DC0-B779-1FA4298361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0.95207183814778751</c:v>
                </c:pt>
                <c:pt idx="1">
                  <c:v>-1.8915068707011207</c:v>
                </c:pt>
                <c:pt idx="2">
                  <c:v>-2.7637010795899166</c:v>
                </c:pt>
                <c:pt idx="3">
                  <c:v>-2.8655893304673015</c:v>
                </c:pt>
              </c:numCache>
            </c:numRef>
          </c:val>
          <c:extLst>
            <c:ext xmlns:c16="http://schemas.microsoft.com/office/drawing/2014/chart" uri="{C3380CC4-5D6E-409C-BE32-E72D297353CC}">
              <c16:uniqueId val="{00000004-99AE-4DC0-B779-1FA42983615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{B6063530-BE93-484B-B075-B8BE88ECF14E}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9AE-4DC0-B779-1FA42983615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{1ABCC4D7-D384-4D90-A771-0EBB10FD163B}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9AE-4DC0-B779-1FA42983615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{51D9C297-5CA1-4068-A516-6B9E7F9EB727}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9AE-4DC0-B779-1FA42983615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{388CD4BF-494D-440A-B530-3C04568A548F}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9AE-4DC0-B779-1FA4298361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9AE-4DC0-B779-1FA42983615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9AE-4DC0-B779-1FA42983615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{39C1D463-8BCA-46C9-B156-98C950C672E7}</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327E-43B1-9979-A048F531A69E}"/>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{414D022C-7271-4630-8A7B-B7A664265512}</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327E-43B1-9979-A048F531A69E}"/>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{E639287D-DB7B-45D1-8326-959652932EEE}</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327E-43B1-9979-A048F531A69E}"/>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{CDACD729-852C-42B8-8AF8-314A6F052FF8}</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327E-43B1-9979-A048F531A69E}"/>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{3D8455EC-9F97-4FD5-873E-16A35FB79B40}</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327E-43B1-9979-A048F531A69E}"/>
                </c:ext>
              </c:extLst>
            </c:dLbl>
            <c:dLbl>
              <c:idx val="5"/>
              <c:tx>
                <c:strRef>
                  <c:f>Daten_Diagramme!$D$19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{0ABCDC27-9D3B-48CB-97EA-36DCC991A85D}</c15:txfldGUID>
                      <c15:f>Daten_Diagramme!$D$19</c15:f>
                      <c15:dlblFieldTableCache>
                        <c:ptCount val="1"/>
                        <c:pt idx="0">
                          <c:v>-3.3</c:v>
                        </c:pt>
                      </c15:dlblFieldTableCache>
                    </c15:dlblFTEntry>
                  </c15:dlblFieldTable>
                  <c15:showDataLabelsRange val="0"/>
                </c:ext>
                <c:ext xmlns:c16="http://schemas.microsoft.com/office/drawing/2014/chart" uri="{C3380CC4-5D6E-409C-BE32-E72D297353CC}">
                  <c16:uniqueId val="{00000005-327E-43B1-9979-A048F531A69E}"/>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{8067F21F-CFC5-4E4D-A201-A999D29754C9}</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327E-43B1-9979-A048F531A69E}"/>
                </c:ext>
              </c:extLst>
            </c:dLbl>
            <c:dLbl>
              <c:idx val="7"/>
              <c:tx>
                <c:strRef>
                  <c:f>Daten_Diagramme!$D$21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{3B9C1550-EFF1-441E-9D36-456339F7920C}</c15:txfldGUID>
                      <c15:f>Daten_Diagramme!$D$21</c15:f>
                      <c15:dlblFieldTableCache>
                        <c:ptCount val="1"/>
                        <c:pt idx="0">
                          <c:v>-0.1</c:v>
                        </c:pt>
                      </c15:dlblFieldTableCache>
                    </c15:dlblFTEntry>
                  </c15:dlblFieldTable>
                  <c15:showDataLabelsRange val="0"/>
                </c:ext>
                <c:ext xmlns:c16="http://schemas.microsoft.com/office/drawing/2014/chart" uri="{C3380CC4-5D6E-409C-BE32-E72D297353CC}">
                  <c16:uniqueId val="{00000007-327E-43B1-9979-A048F531A69E}"/>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{2ED8A6F5-A901-4B60-B2F2-CF0BD94902A3}</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327E-43B1-9979-A048F531A69E}"/>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{02DD68A6-96BC-4A13-A06A-FF2DBB857460}</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327E-43B1-9979-A048F531A69E}"/>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{71109549-F2EB-411B-B747-9C2AB89CF545}</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327E-43B1-9979-A048F531A69E}"/>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{2DDE2C8B-A883-4634-8AED-BEFF446D1602}</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327E-43B1-9979-A048F531A69E}"/>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{538493C3-357A-47CC-BFF6-BA8E7ED9F202}</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327E-43B1-9979-A048F531A69E}"/>
                </c:ext>
              </c:extLst>
            </c:dLbl>
            <c:dLbl>
              <c:idx val="13"/>
              <c:tx>
                <c:strRef>
                  <c:f>Daten_Diagramme!$D$27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{813A3323-ED14-43B0-8B62-08FF96BFCDB9}</c15:txfldGUID>
                      <c15:f>Daten_Diagramme!$D$27</c15:f>
                      <c15:dlblFieldTableCache>
                        <c:ptCount val="1"/>
                        <c:pt idx="0">
                          <c:v>5.7</c:v>
                        </c:pt>
                      </c15:dlblFieldTableCache>
                    </c15:dlblFTEntry>
                  </c15:dlblFieldTable>
                  <c15:showDataLabelsRange val="0"/>
                </c:ext>
                <c:ext xmlns:c16="http://schemas.microsoft.com/office/drawing/2014/chart" uri="{C3380CC4-5D6E-409C-BE32-E72D297353CC}">
                  <c16:uniqueId val="{0000000D-327E-43B1-9979-A048F531A69E}"/>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{0708B0E1-D06F-4FCE-9824-7CC99ECFEC1A}</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327E-43B1-9979-A048F531A69E}"/>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{3BBFAAD8-3212-4FAB-B3A3-5C0CDA309833}</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327E-43B1-9979-A048F531A69E}"/>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{F3E33C62-E1E0-40FB-8273-37A353FE6575}</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327E-43B1-9979-A048F531A69E}"/>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{8DCCF3FB-E5CA-4BC5-85BE-85249FF40710}</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327E-43B1-9979-A048F531A69E}"/>
                </c:ext>
              </c:extLst>
            </c:dLbl>
            <c:dLbl>
              <c:idx val="18"/>
              <c:tx>
                <c:strRef>
                  <c:f>Daten_Diagramme!$D$32</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{9305399D-E98A-40D6-84D4-212BE8D1FAE5}</c15:txfldGUID>
                      <c15:f>Daten_Diagramme!$D$32</c15:f>
                      <c15:dlblFieldTableCache>
                        <c:ptCount val="1"/>
                        <c:pt idx="0">
                          <c:v>6.0</c:v>
                        </c:pt>
                      </c15:dlblFieldTableCache>
                    </c15:dlblFTEntry>
                  </c15:dlblFieldTable>
                  <c15:showDataLabelsRange val="0"/>
                </c:ext>
                <c:ext xmlns:c16="http://schemas.microsoft.com/office/drawing/2014/chart" uri="{C3380CC4-5D6E-409C-BE32-E72D297353CC}">
                  <c16:uniqueId val="{00000012-327E-43B1-9979-A048F531A69E}"/>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{78DBCE91-B2B7-42C0-BC0A-3E11B42970A6}</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327E-43B1-9979-A048F531A69E}"/>
                </c:ext>
              </c:extLst>
            </c:dLbl>
            <c:dLbl>
              <c:idx val="20"/>
              <c:tx>
                <c:strRef>
                  <c:f>Daten_Diagramme!$D$34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{40491F50-1E97-440D-B2E7-0C320E567F73}</c15:txfldGUID>
                      <c15:f>Daten_Diagramme!$D$34</c15:f>
                      <c15:dlblFieldTableCache>
                        <c:ptCount val="1"/>
                        <c:pt idx="0">
                          <c:v>2.6</c:v>
                        </c:pt>
                      </c15:dlblFieldTableCache>
                    </c15:dlblFTEntry>
                  </c15:dlblFieldTable>
                  <c15:showDataLabelsRange val="0"/>
                </c:ext>
                <c:ext xmlns:c16="http://schemas.microsoft.com/office/drawing/2014/chart" uri="{C3380CC4-5D6E-409C-BE32-E72D297353CC}">
                  <c16:uniqueId val="{00000014-327E-43B1-9979-A048F531A69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{5C8BC12B-A80C-4D7B-A630-34AF4A07F0FA}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27E-43B1-9979-A048F531A69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{1CF424D6-4A0F-4442-B4D6-9876D1CF826C}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27E-43B1-9979-A048F531A69E}"/>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{6F0B33E6-8DAA-4ACD-A16E-FD40746DE09E}</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327E-43B1-9979-A048F531A69E}"/>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{C965FD15-3E09-4D73-AE10-5649E2324249}</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327E-43B1-9979-A048F531A69E}"/>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{37531D75-40CF-4278-9175-11D993F66916}</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327E-43B1-9979-A048F531A69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{C5A0B3BE-845F-43CA-8A86-211130C8460F}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27E-43B1-9979-A048F531A69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{6FA5F2BA-D3CA-494E-9861-001FE1A2CEEA}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27E-43B1-9979-A048F531A69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{4A4C4280-A3ED-4A92-9556-9312527FF9E3}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27E-43B1-9979-A048F531A69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{1EE4A2B4-A842-4A0C-9460-CA656F055F02}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27E-43B1-9979-A048F531A69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{FEBD6CEF-EDEE-4664-AA62-8F67BDF345B5}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27E-43B1-9979-A048F531A69E}"/>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{3D9B2A7A-A940-4031-B607-6F484D06C471}</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327E-43B1-9979-A048F531A6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0.51824431517715497</c:v>
                </c:pt>
                <c:pt idx="1">
                  <c:v>3.8277511961722488</c:v>
                </c:pt>
                <c:pt idx="2">
                  <c:v>2.2944550669216062</c:v>
                </c:pt>
                <c:pt idx="3">
                  <c:v>-1.5462691301244944</c:v>
                </c:pt>
                <c:pt idx="4">
                  <c:v>-1.5128006206361519</c:v>
                </c:pt>
                <c:pt idx="5">
                  <c:v>-3.3180619186450091</c:v>
                </c:pt>
                <c:pt idx="6">
                  <c:v>2.9328621908127208</c:v>
                </c:pt>
                <c:pt idx="7">
                  <c:v>-6.0168471720818288E-2</c:v>
                </c:pt>
                <c:pt idx="8">
                  <c:v>1.2361331220285261</c:v>
                </c:pt>
                <c:pt idx="9">
                  <c:v>-2.9871977240398291</c:v>
                </c:pt>
                <c:pt idx="10">
                  <c:v>-2.9761904761904763</c:v>
                </c:pt>
                <c:pt idx="11">
                  <c:v>0</c:v>
                </c:pt>
                <c:pt idx="12">
                  <c:v>-0.56603773584905659</c:v>
                </c:pt>
                <c:pt idx="13">
                  <c:v>5.6902985074626864</c:v>
                </c:pt>
                <c:pt idx="14">
                  <c:v>-1.5850144092219021</c:v>
                </c:pt>
                <c:pt idx="15">
                  <c:v>0</c:v>
                </c:pt>
                <c:pt idx="16">
                  <c:v>2.5773195876288661</c:v>
                </c:pt>
                <c:pt idx="17">
                  <c:v>3.2085561497326203</c:v>
                </c:pt>
                <c:pt idx="18">
                  <c:v>5.9933407325194228</c:v>
                </c:pt>
                <c:pt idx="19">
                  <c:v>3.1690140845070425</c:v>
                </c:pt>
                <c:pt idx="20">
                  <c:v>2.5641025641025643</c:v>
                </c:pt>
                <c:pt idx="21">
                  <c:v>0</c:v>
                </c:pt>
                <c:pt idx="23">
                  <c:v>3.8277511961722488</c:v>
                </c:pt>
                <c:pt idx="24">
                  <c:v>-1.2435793457691269</c:v>
                </c:pt>
                <c:pt idx="25">
                  <c:v>2.4176646706586826</c:v>
                </c:pt>
              </c:numCache>
            </c:numRef>
          </c:val>
          <c:extLst>
            <c:ext xmlns:c16="http://schemas.microsoft.com/office/drawing/2014/chart" uri="{C3380CC4-5D6E-409C-BE32-E72D297353CC}">
              <c16:uniqueId val="{00000020-327E-43B1-9979-A048F531A69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{7A197DF2-377F-46F1-90FA-2CE9E297E79C}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27E-43B1-9979-A048F531A69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{EDBEB031-9C81-42FD-B1D5-D67BACC5BB28}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27E-43B1-9979-A048F531A69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{7592A17A-43E1-4DC2-B353-CC678AA632D6}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27E-43B1-9979-A048F531A69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{6399C770-B0BC-4C6D-BF26-8C902F03AE01}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27E-43B1-9979-A048F531A69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{D6EE6B89-27DB-42B9-997A-77131F27F569}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27E-43B1-9979-A048F531A69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{C98FE303-CAD4-466C-AF7B-0DE327AE6FEE}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27E-43B1-9979-A048F531A69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{96835C51-E2AE-4ED8-9EB5-52F7C614E609}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27E-43B1-9979-A048F531A69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{59998110-69FF-4ED9-9E8A-EA4D4503FE62}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27E-43B1-9979-A048F531A69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{632E2399-5BEE-42D2-B608-B63E4299EBC8}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27E-43B1-9979-A048F531A69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{C38F7A56-5F7C-4CA6-A56E-A7C0BB0DD924}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27E-43B1-9979-A048F531A69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{5BF93C34-173C-4F2A-9E63-8B6E402D0BCE}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27E-43B1-9979-A048F531A69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{3DD684CD-A882-425E-9D9F-0D4CFFA8799F}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27E-43B1-9979-A048F531A69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{E2F70C7A-2702-4B04-A2AE-2C81A6DE73A9}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27E-43B1-9979-A048F531A69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{81D92891-9B05-4825-8B33-3AA71155B9BA}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27E-43B1-9979-A048F531A69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{0F1BB99D-A2F3-4010-A676-DD97B42EEDE7}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27E-43B1-9979-A048F531A69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{36F5BACD-7881-4666-AE2E-78646207D4A6}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27E-43B1-9979-A048F531A69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{A9DBEE22-D5C2-4F41-9C00-D97806B7D0D7}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27E-43B1-9979-A048F531A69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{0D353BE2-73DE-4AA0-970C-9CD40A408695}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27E-43B1-9979-A048F531A69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{B08075DE-D27D-44C6-920D-0DF95F4D3CB3}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27E-43B1-9979-A048F531A69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{65211310-4817-47EC-939C-E5C74EB5C58C}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27E-43B1-9979-A048F531A69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{7190ED8C-C984-4BF7-917D-A82B3313D5D9}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27E-43B1-9979-A048F531A69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{4552901B-7970-46EE-83E7-E5A0C001B1E9}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27E-43B1-9979-A048F531A69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{550CA938-C713-4D7A-BE84-9E4661BCB7C1}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27E-43B1-9979-A048F531A69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{402316A8-8210-4A6D-93FC-14EB414D68B4}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27E-43B1-9979-A048F531A69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{ABE40DC9-B1CA-4E2B-AB45-591A91427DCB}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27E-43B1-9979-A048F531A69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{AF889CA1-4562-449E-8115-17CE919779EE}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27E-43B1-9979-A048F531A69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{4C17AA19-9C41-4495-8AA3-EF50DD41692D}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27E-43B1-9979-A048F531A69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{1B0F0ADF-35C1-4E43-B42A-A8C22FDC253F}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27E-43B1-9979-A048F531A69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{81E67AAE-3E96-4BF5-99FE-5BA934E81DAA}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27E-43B1-9979-A048F531A69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{F37F6409-821A-4A00-9548-DB59BC125647}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27E-43B1-9979-A048F531A69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{285FD1E2-49C8-4072-A4D2-6213F584988F}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27E-43B1-9979-A048F531A69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{02D78769-ABDD-4CB4-B761-32A745EA19DD}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27E-43B1-9979-A048F531A6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27E-43B1-9979-A048F531A69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27E-43B1-9979-A048F531A69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{C75508F9-1032-49D4-8332-2863FDAEB373}</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95FB-43E8-908B-07B4C505A527}"/>
                </c:ext>
              </c:extLst>
            </c:dLbl>
            <c:dLbl>
              <c:idx val="1"/>
              <c:tx>
                <c:strRef>
                  <c:f>Daten_Diagramme!$E$15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{1D5A0FEF-899F-4179-8DC6-704F5D98CF43}</c15:txfldGUID>
                      <c15:f>Daten_Diagramme!$E$15</c15:f>
                      <c15:dlblFieldTableCache>
                        <c:ptCount val="1"/>
                        <c:pt idx="0">
                          <c:v>1.5</c:v>
                        </c:pt>
                      </c15:dlblFieldTableCache>
                    </c15:dlblFTEntry>
                  </c15:dlblFieldTable>
                  <c15:showDataLabelsRange val="0"/>
                </c:ext>
                <c:ext xmlns:c16="http://schemas.microsoft.com/office/drawing/2014/chart" uri="{C3380CC4-5D6E-409C-BE32-E72D297353CC}">
                  <c16:uniqueId val="{00000001-95FB-43E8-908B-07B4C505A527}"/>
                </c:ext>
              </c:extLst>
            </c:dLbl>
            <c:dLbl>
              <c:idx val="2"/>
              <c:tx>
                <c:strRef>
                  <c:f>Daten_Diagramme!$E$16</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{3B87DA30-8C85-4EF8-851F-D982A3A8A437}</c15:txfldGUID>
                      <c15:f>Daten_Diagramme!$E$16</c15:f>
                      <c15:dlblFieldTableCache>
                        <c:ptCount val="1"/>
                        <c:pt idx="0">
                          <c:v>-15.6</c:v>
                        </c:pt>
                      </c15:dlblFieldTableCache>
                    </c15:dlblFTEntry>
                  </c15:dlblFieldTable>
                  <c15:showDataLabelsRange val="0"/>
                </c:ext>
                <c:ext xmlns:c16="http://schemas.microsoft.com/office/drawing/2014/chart" uri="{C3380CC4-5D6E-409C-BE32-E72D297353CC}">
                  <c16:uniqueId val="{00000002-95FB-43E8-908B-07B4C505A527}"/>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{1703D4C1-1525-4CED-8AA4-1D1802BA430C}</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95FB-43E8-908B-07B4C505A527}"/>
                </c:ext>
              </c:extLst>
            </c:dLbl>
            <c:dLbl>
              <c:idx val="4"/>
              <c:tx>
                <c:strRef>
                  <c:f>Daten_Diagramme!$E$18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{EF65B0D0-3941-407B-ABD3-51F5C877EE78}</c15:txfldGUID>
                      <c15:f>Daten_Diagramme!$E$18</c15:f>
                      <c15:dlblFieldTableCache>
                        <c:ptCount val="1"/>
                        <c:pt idx="0">
                          <c:v>6.3</c:v>
                        </c:pt>
                      </c15:dlblFieldTableCache>
                    </c15:dlblFTEntry>
                  </c15:dlblFieldTable>
                  <c15:showDataLabelsRange val="0"/>
                </c:ext>
                <c:ext xmlns:c16="http://schemas.microsoft.com/office/drawing/2014/chart" uri="{C3380CC4-5D6E-409C-BE32-E72D297353CC}">
                  <c16:uniqueId val="{00000004-95FB-43E8-908B-07B4C505A527}"/>
                </c:ext>
              </c:extLst>
            </c:dLbl>
            <c:dLbl>
              <c:idx val="5"/>
              <c:tx>
                <c:strRef>
                  <c:f>Daten_Diagramme!$E$19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{1559E809-2A99-4C45-9CB9-C6BE016DE977}</c15:txfldGUID>
                      <c15:f>Daten_Diagramme!$E$19</c15:f>
                      <c15:dlblFieldTableCache>
                        <c:ptCount val="1"/>
                        <c:pt idx="0">
                          <c:v>-5.2</c:v>
                        </c:pt>
                      </c15:dlblFieldTableCache>
                    </c15:dlblFTEntry>
                  </c15:dlblFieldTable>
                  <c15:showDataLabelsRange val="0"/>
                </c:ext>
                <c:ext xmlns:c16="http://schemas.microsoft.com/office/drawing/2014/chart" uri="{C3380CC4-5D6E-409C-BE32-E72D297353CC}">
                  <c16:uniqueId val="{00000005-95FB-43E8-908B-07B4C505A527}"/>
                </c:ext>
              </c:extLst>
            </c:dLbl>
            <c:dLbl>
              <c:idx val="6"/>
              <c:tx>
                <c:strRef>
                  <c:f>Daten_Diagramme!$E$20</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{563EA9D3-06AA-4429-93D8-BFE30D301456}</c15:txfldGUID>
                      <c15:f>Daten_Diagramme!$E$20</c15:f>
                      <c15:dlblFieldTableCache>
                        <c:ptCount val="1"/>
                        <c:pt idx="0">
                          <c:v>5.7</c:v>
                        </c:pt>
                      </c15:dlblFieldTableCache>
                    </c15:dlblFTEntry>
                  </c15:dlblFieldTable>
                  <c15:showDataLabelsRange val="0"/>
                </c:ext>
                <c:ext xmlns:c16="http://schemas.microsoft.com/office/drawing/2014/chart" uri="{C3380CC4-5D6E-409C-BE32-E72D297353CC}">
                  <c16:uniqueId val="{00000006-95FB-43E8-908B-07B4C505A527}"/>
                </c:ext>
              </c:extLst>
            </c:dLbl>
            <c:dLbl>
              <c:idx val="7"/>
              <c:tx>
                <c:strRef>
                  <c:f>Daten_Diagramme!$E$21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{BF777C22-1EA5-42F0-BBED-FD3A1D5FA252}</c15:txfldGUID>
                      <c15:f>Daten_Diagramme!$E$21</c15:f>
                      <c15:dlblFieldTableCache>
                        <c:ptCount val="1"/>
                        <c:pt idx="0">
                          <c:v>5.5</c:v>
                        </c:pt>
                      </c15:dlblFieldTableCache>
                    </c15:dlblFTEntry>
                  </c15:dlblFieldTable>
                  <c15:showDataLabelsRange val="0"/>
                </c:ext>
                <c:ext xmlns:c16="http://schemas.microsoft.com/office/drawing/2014/chart" uri="{C3380CC4-5D6E-409C-BE32-E72D297353CC}">
                  <c16:uniqueId val="{00000007-95FB-43E8-908B-07B4C505A527}"/>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{790CED3B-34EF-4112-A15A-BCA686B9138B}</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95FB-43E8-908B-07B4C505A527}"/>
                </c:ext>
              </c:extLst>
            </c:dLbl>
            <c:dLbl>
              <c:idx val="9"/>
              <c:tx>
                <c:strRef>
                  <c:f>Daten_Diagramme!$E$23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{34E74C2F-0BD0-4731-B1B6-3DD89A8206B6}</c15:txfldGUID>
                      <c15:f>Daten_Diagramme!$E$23</c15:f>
                      <c15:dlblFieldTableCache>
                        <c:ptCount val="1"/>
                        <c:pt idx="0">
                          <c:v>0.2</c:v>
                        </c:pt>
                      </c15:dlblFieldTableCache>
                    </c15:dlblFTEntry>
                  </c15:dlblFieldTable>
                  <c15:showDataLabelsRange val="0"/>
                </c:ext>
                <c:ext xmlns:c16="http://schemas.microsoft.com/office/drawing/2014/chart" uri="{C3380CC4-5D6E-409C-BE32-E72D297353CC}">
                  <c16:uniqueId val="{00000009-95FB-43E8-908B-07B4C505A527}"/>
                </c:ext>
              </c:extLst>
            </c:dLbl>
            <c:dLbl>
              <c:idx val="10"/>
              <c:tx>
                <c:strRef>
                  <c:f>Daten_Diagramme!$E$24</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{4178ADA9-768A-4590-9DCB-CD2AF6D556F8}</c15:txfldGUID>
                      <c15:f>Daten_Diagramme!$E$24</c15:f>
                      <c15:dlblFieldTableCache>
                        <c:ptCount val="1"/>
                        <c:pt idx="0">
                          <c:v>-11.5</c:v>
                        </c:pt>
                      </c15:dlblFieldTableCache>
                    </c15:dlblFTEntry>
                  </c15:dlblFieldTable>
                  <c15:showDataLabelsRange val="0"/>
                </c:ext>
                <c:ext xmlns:c16="http://schemas.microsoft.com/office/drawing/2014/chart" uri="{C3380CC4-5D6E-409C-BE32-E72D297353CC}">
                  <c16:uniqueId val="{0000000A-95FB-43E8-908B-07B4C505A527}"/>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{2C710E51-3E9E-4565-A944-ED8FA65C0AAC}</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95FB-43E8-908B-07B4C505A527}"/>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{8858482C-BED0-43AE-964C-843B6CEDA1C6}</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95FB-43E8-908B-07B4C505A527}"/>
                </c:ext>
              </c:extLst>
            </c:dLbl>
            <c:dLbl>
              <c:idx val="13"/>
              <c:tx>
                <c:strRef>
                  <c:f>Daten_Diagramme!$E$27</c:f>
                  <c:strCache>
                    <c:ptCount val="1"/>
                    <c:pt idx="0">
                      <c:v>32.5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{DA8BFBDB-8473-419F-BC1B-DF742D80B8D5}</c15:txfldGUID>
                      <c15:f>Daten_Diagramme!$E$27</c15:f>
                      <c15:dlblFieldTableCache>
                        <c:ptCount val="1"/>
                        <c:pt idx="0">
                          <c:v>32.5</c:v>
                        </c:pt>
                      </c15:dlblFieldTableCache>
                    </c15:dlblFTEntry>
                  </c15:dlblFieldTable>
                  <c15:showDataLabelsRange val="0"/>
                </c:ext>
                <c:ext xmlns:c16="http://schemas.microsoft.com/office/drawing/2014/chart" uri="{C3380CC4-5D6E-409C-BE32-E72D297353CC}">
                  <c16:uniqueId val="{0000000D-95FB-43E8-908B-07B4C505A527}"/>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{C2000D28-1952-4CEB-8BF1-A2E571B956FC}</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95FB-43E8-908B-07B4C505A52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{23177FB1-1CC6-43CF-AE8B-B17233D04842}</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95FB-43E8-908B-07B4C505A527}"/>
                </c:ext>
              </c:extLst>
            </c:dLbl>
            <c:dLbl>
              <c:idx val="16"/>
              <c:tx>
                <c:strRef>
                  <c:f>Daten_Diagramme!$E$30</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{3D4395AD-A384-41FE-B069-D3E1522B986D}</c15:txfldGUID>
                      <c15:f>Daten_Diagramme!$E$30</c15:f>
                      <c15:dlblFieldTableCache>
                        <c:ptCount val="1"/>
                        <c:pt idx="0">
                          <c:v>-7.5</c:v>
                        </c:pt>
                      </c15:dlblFieldTableCache>
                    </c15:dlblFTEntry>
                  </c15:dlblFieldTable>
                  <c15:showDataLabelsRange val="0"/>
                </c:ext>
                <c:ext xmlns:c16="http://schemas.microsoft.com/office/drawing/2014/chart" uri="{C3380CC4-5D6E-409C-BE32-E72D297353CC}">
                  <c16:uniqueId val="{00000010-95FB-43E8-908B-07B4C505A527}"/>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{FE715441-E093-413C-A84E-0CD5113F3420}</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95FB-43E8-908B-07B4C505A527}"/>
                </c:ext>
              </c:extLst>
            </c:dLbl>
            <c:dLbl>
              <c:idx val="18"/>
              <c:tx>
                <c:strRef>
                  <c:f>Daten_Diagramme!$E$32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{8F3CEB7C-2C4E-43D9-A5D8-37B7FCC3DBF3}</c15:txfldGUID>
                      <c15:f>Daten_Diagramme!$E$32</c15:f>
                      <c15:dlblFieldTableCache>
                        <c:ptCount val="1"/>
                        <c:pt idx="0">
                          <c:v>4.7</c:v>
                        </c:pt>
                      </c15:dlblFieldTableCache>
                    </c15:dlblFTEntry>
                  </c15:dlblFieldTable>
                  <c15:showDataLabelsRange val="0"/>
                </c:ext>
                <c:ext xmlns:c16="http://schemas.microsoft.com/office/drawing/2014/chart" uri="{C3380CC4-5D6E-409C-BE32-E72D297353CC}">
                  <c16:uniqueId val="{00000012-95FB-43E8-908B-07B4C505A527}"/>
                </c:ext>
              </c:extLst>
            </c:dLbl>
            <c:dLbl>
              <c:idx val="19"/>
              <c:tx>
                <c:strRef>
                  <c:f>Daten_Diagramme!$E$33</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{8698441A-250E-47BF-A659-9F1D18E0ADAD}</c15:txfldGUID>
                      <c15:f>Daten_Diagramme!$E$33</c15:f>
                      <c15:dlblFieldTableCache>
                        <c:ptCount val="1"/>
                        <c:pt idx="0">
                          <c:v>-13.0</c:v>
                        </c:pt>
                      </c15:dlblFieldTableCache>
                    </c15:dlblFTEntry>
                  </c15:dlblFieldTable>
                  <c15:showDataLabelsRange val="0"/>
                </c:ext>
                <c:ext xmlns:c16="http://schemas.microsoft.com/office/drawing/2014/chart" uri="{C3380CC4-5D6E-409C-BE32-E72D297353CC}">
                  <c16:uniqueId val="{00000013-95FB-43E8-908B-07B4C505A527}"/>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{97D0ADFC-ADE0-4C64-9194-21BCC81C1BCB}</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95FB-43E8-908B-07B4C505A52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{57B8DBB1-F4F1-43F6-8E9F-9DF8748D6566}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5FB-43E8-908B-07B4C505A52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{8E3FE818-6DB7-4441-A9DF-F6BD9FA92C56}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5FB-43E8-908B-07B4C505A527}"/>
                </c:ext>
              </c:extLst>
            </c:dLbl>
            <c:dLbl>
              <c:idx val="23"/>
              <c:tx>
                <c:strRef>
                  <c:f>Daten_Diagramme!$E$37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{B70A74FA-BD1E-43B0-9047-4843411E9869}</c15:txfldGUID>
                      <c15:f>Daten_Diagramme!$E$37</c15:f>
                      <c15:dlblFieldTableCache>
                        <c:ptCount val="1"/>
                        <c:pt idx="0">
                          <c:v>1.5</c:v>
                        </c:pt>
                      </c15:dlblFieldTableCache>
                    </c15:dlblFTEntry>
                  </c15:dlblFieldTable>
                  <c15:showDataLabelsRange val="0"/>
                </c:ext>
                <c:ext xmlns:c16="http://schemas.microsoft.com/office/drawing/2014/chart" uri="{C3380CC4-5D6E-409C-BE32-E72D297353CC}">
                  <c16:uniqueId val="{00000017-95FB-43E8-908B-07B4C505A527}"/>
                </c:ext>
              </c:extLst>
            </c:dLbl>
            <c:dLbl>
              <c:idx val="24"/>
              <c:tx>
                <c:strRef>
                  <c:f>Daten_Diagramme!$E$38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{CABFBE4F-D448-48AC-8337-78BD30BFCA93}</c15:txfldGUID>
                      <c15:f>Daten_Diagramme!$E$38</c15:f>
                      <c15:dlblFieldTableCache>
                        <c:ptCount val="1"/>
                        <c:pt idx="0">
                          <c:v>2.9</c:v>
                        </c:pt>
                      </c15:dlblFieldTableCache>
                    </c15:dlblFTEntry>
                  </c15:dlblFieldTable>
                  <c15:showDataLabelsRange val="0"/>
                </c:ext>
                <c:ext xmlns:c16="http://schemas.microsoft.com/office/drawing/2014/chart" uri="{C3380CC4-5D6E-409C-BE32-E72D297353CC}">
                  <c16:uniqueId val="{00000018-95FB-43E8-908B-07B4C505A527}"/>
                </c:ext>
              </c:extLst>
            </c:dLbl>
            <c:dLbl>
              <c:idx val="25"/>
              <c:tx>
                <c:strRef>
                  <c:f>Daten_Diagramme!$E$39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{B3A812B4-48B6-40F8-9C68-193ADBC7DEEB}</c15:txfldGUID>
                      <c15:f>Daten_Diagramme!$E$39</c15:f>
                      <c15:dlblFieldTableCache>
                        <c:ptCount val="1"/>
                        <c:pt idx="0">
                          <c:v>0.1</c:v>
                        </c:pt>
                      </c15:dlblFieldTableCache>
                    </c15:dlblFTEntry>
                  </c15:dlblFieldTable>
                  <c15:showDataLabelsRange val="0"/>
                </c:ext>
                <c:ext xmlns:c16="http://schemas.microsoft.com/office/drawing/2014/chart" uri="{C3380CC4-5D6E-409C-BE32-E72D297353CC}">
                  <c16:uniqueId val="{00000019-95FB-43E8-908B-07B4C505A52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{E04C8BAE-8A95-4A08-9A5D-4937B086570D}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5FB-43E8-908B-07B4C505A52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{E7043D9C-A148-43E8-947B-BF30B5C58C32}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5FB-43E8-908B-07B4C505A52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{AC6B6D00-467C-4E3E-BA39-DCD07B61428F}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5FB-43E8-908B-07B4C505A52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{669FEB31-7AB7-446F-B406-A0BE643FFC59}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5FB-43E8-908B-07B4C505A52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{4C4E5007-826C-4025-BA23-8ADD279B821C}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5FB-43E8-908B-07B4C505A527}"/>
                </c:ext>
              </c:extLst>
            </c:dLbl>
            <c:dLbl>
              <c:idx val="31"/>
              <c:tx>
                <c:strRef>
                  <c:f>Daten_Diagramme!$E$45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{E180ABBF-6967-4AF0-90E9-0DE16A566C4B}</c15:txfldGUID>
                      <c15:f>Daten_Diagramme!$E$45</c15:f>
                      <c15:dlblFieldTableCache>
                        <c:ptCount val="1"/>
                        <c:pt idx="0">
                          <c:v>0.1</c:v>
                        </c:pt>
                      </c15:dlblFieldTableCache>
                    </c15:dlblFTEntry>
                  </c15:dlblFieldTable>
                  <c15:showDataLabelsRange val="0"/>
                </c:ext>
                <c:ext xmlns:c16="http://schemas.microsoft.com/office/drawing/2014/chart" uri="{C3380CC4-5D6E-409C-BE32-E72D297353CC}">
                  <c16:uniqueId val="{0000001F-95FB-43E8-908B-07B4C505A5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0.95207183814778751</c:v>
                </c:pt>
                <c:pt idx="1">
                  <c:v>1.4925373134328359</c:v>
                </c:pt>
                <c:pt idx="2">
                  <c:v>-15.577889447236181</c:v>
                </c:pt>
                <c:pt idx="3">
                  <c:v>4.0082219938335042</c:v>
                </c:pt>
                <c:pt idx="4">
                  <c:v>6.3400576368876083</c:v>
                </c:pt>
                <c:pt idx="5">
                  <c:v>-5.2219321148825069</c:v>
                </c:pt>
                <c:pt idx="6">
                  <c:v>5.7142857142857144</c:v>
                </c:pt>
                <c:pt idx="7">
                  <c:v>5.4744525547445253</c:v>
                </c:pt>
                <c:pt idx="8">
                  <c:v>-1.1354420113544201</c:v>
                </c:pt>
                <c:pt idx="9">
                  <c:v>0.1736111111111111</c:v>
                </c:pt>
                <c:pt idx="10">
                  <c:v>-11.46551724137931</c:v>
                </c:pt>
                <c:pt idx="11">
                  <c:v>0</c:v>
                </c:pt>
                <c:pt idx="12">
                  <c:v>2.4390243902439024</c:v>
                </c:pt>
                <c:pt idx="13">
                  <c:v>32.478632478632477</c:v>
                </c:pt>
                <c:pt idx="14">
                  <c:v>-3.6945812807881775</c:v>
                </c:pt>
                <c:pt idx="15">
                  <c:v>0</c:v>
                </c:pt>
                <c:pt idx="16">
                  <c:v>-7.518796992481203</c:v>
                </c:pt>
                <c:pt idx="17">
                  <c:v>-1.4218009478672986</c:v>
                </c:pt>
                <c:pt idx="18">
                  <c:v>4.716981132075472</c:v>
                </c:pt>
                <c:pt idx="19">
                  <c:v>-12.987012987012987</c:v>
                </c:pt>
                <c:pt idx="20">
                  <c:v>-1.9792648444863337</c:v>
                </c:pt>
                <c:pt idx="21">
                  <c:v>0</c:v>
                </c:pt>
                <c:pt idx="23">
                  <c:v>1.4925373134328359</c:v>
                </c:pt>
                <c:pt idx="24">
                  <c:v>2.8592647604901598</c:v>
                </c:pt>
                <c:pt idx="25">
                  <c:v>0.11142948105698822</c:v>
                </c:pt>
              </c:numCache>
            </c:numRef>
          </c:val>
          <c:extLst>
            <c:ext xmlns:c16="http://schemas.microsoft.com/office/drawing/2014/chart" uri="{C3380CC4-5D6E-409C-BE32-E72D297353CC}">
              <c16:uniqueId val="{00000020-95FB-43E8-908B-07B4C505A52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{53BD5A92-3641-474C-8889-3B4B8BCE0D42}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5FB-43E8-908B-07B4C505A52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{7992C455-2E83-4179-AC99-7FE9C6E8B9A5}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5FB-43E8-908B-07B4C505A52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{31395C06-6D0D-47A9-8AB0-FB3214E94859}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5FB-43E8-908B-07B4C505A52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{CF0D2AA8-FD03-49B8-A879-76DF0B582DBB}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5FB-43E8-908B-07B4C505A52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{F3B998D2-FD9C-4E24-ADB2-17AA367E2CBF}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5FB-43E8-908B-07B4C505A52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{A747EE52-FA66-45C6-8245-664906A4DA23}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5FB-43E8-908B-07B4C505A52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{9229E902-5223-40B9-A42D-C7B3A045BD52}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5FB-43E8-908B-07B4C505A52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{2822CEC1-2FA1-4FEA-9DF3-B5DCB909E528}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5FB-43E8-908B-07B4C505A52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{588E0796-5B3E-41F3-ABB4-9591FB5B2445}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5FB-43E8-908B-07B4C505A52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{CBB5336B-59AD-42C4-944A-784ABCEB1C74}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5FB-43E8-908B-07B4C505A52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{AADB3767-85F0-4B20-B05E-34BE53D6B120}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5FB-43E8-908B-07B4C505A52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{4B1DFFFC-5F0B-4A2F-A146-AA22813DA77B}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5FB-43E8-908B-07B4C505A52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{EC652E0E-F510-403E-8AF5-95366160E4F8}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5FB-43E8-908B-07B4C505A52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{3E3804D8-57C8-4268-AD27-313E63D94A66}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5FB-43E8-908B-07B4C505A52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{40BE1627-7EDA-4960-B326-916A6900115F}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5FB-43E8-908B-07B4C505A52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{4FB50AB1-BBB1-4FB0-8233-DB5F80C527C0}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5FB-43E8-908B-07B4C505A52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{27868552-C088-43DA-A914-4E1BBFADAC07}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5FB-43E8-908B-07B4C505A52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{FDD33652-97FD-4C7C-A6C1-828DB52B07EB}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5FB-43E8-908B-07B4C505A52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{AA61D5F4-E65C-4B93-B260-D2337F0ECFA7}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5FB-43E8-908B-07B4C505A52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{9C2630E0-73F8-42CC-8B9F-DC19F4A79E01}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5FB-43E8-908B-07B4C505A52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{60A38014-68A1-4F8F-926B-234BB9C68B03}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5FB-43E8-908B-07B4C505A52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{3CAECB6F-48BA-4FC9-8E08-FE963B30FEAE}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5FB-43E8-908B-07B4C505A52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{E58C055E-67EA-4517-9C18-581780C7EDAC}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5FB-43E8-908B-07B4C505A52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{772D4EB8-03C8-452B-8DDD-7A78F47D63C7}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5FB-43E8-908B-07B4C505A52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{999BF3E7-4691-449F-9294-F2FAAA1D2722}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5FB-43E8-908B-07B4C505A52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{770787E5-EFFC-4DBB-A634-1691B8BF7302}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5FB-43E8-908B-07B4C505A52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{5FECE394-34E0-4365-8646-C5FF5B2FBAD0}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5FB-43E8-908B-07B4C505A52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{80F79B58-36FD-41BE-B1BF-55BC752C5D0D}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5FB-43E8-908B-07B4C505A52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{2BCDE563-A9DA-4781-A9E3-0FD05C855661}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5FB-43E8-908B-07B4C505A52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{A35F48A8-488A-471E-877B-53FF542681E4}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5FB-43E8-908B-07B4C505A52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{D1066165-F907-4959-97FF-732CDA36E738}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5FB-43E8-908B-07B4C505A52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{AAF4EF43-4DC5-431B-BD89-2A152F2268CA}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5FB-43E8-908B-07B4C505A5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5FB-43E8-908B-07B4C505A52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5FB-43E8-908B-07B4C505A52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{75B5E1B4-DC85-4905-BC97-FCE8550F249D}</c15:txfldGUID>
                      <c15:f>Diagramm!$I$46</c15:f>
                      <c15:dlblFieldTableCache>
                        <c:ptCount val="1"/>
                      </c15:dlblFieldTableCache>
                    </c15:dlblFTEntry>
                  </c15:dlblFieldTable>
                  <c15:showDataLabelsRange val="0"/>
                </c:ext>
                <c:ext xmlns:c16="http://schemas.microsoft.com/office/drawing/2014/chart" uri="{C3380CC4-5D6E-409C-BE32-E72D297353CC}">
                  <c16:uniqueId val="{00000000-F729-4222-A94C-CBE56299966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{FB8E522F-4C18-460A-88F1-02C49353ECA3}</c15:txfldGUID>
                      <c15:f>Diagramm!$I$47</c15:f>
                      <c15:dlblFieldTableCache>
                        <c:ptCount val="1"/>
                      </c15:dlblFieldTableCache>
                    </c15:dlblFTEntry>
                  </c15:dlblFieldTable>
                  <c15:showDataLabelsRange val="0"/>
                </c:ext>
                <c:ext xmlns:c16="http://schemas.microsoft.com/office/drawing/2014/chart" uri="{C3380CC4-5D6E-409C-BE32-E72D297353CC}">
                  <c16:uniqueId val="{00000001-F729-4222-A94C-CBE56299966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{01243474-E4E6-4AC3-85A2-DB8362E01250}</c15:txfldGUID>
                      <c15:f>Diagramm!$I$48</c15:f>
                      <c15:dlblFieldTableCache>
                        <c:ptCount val="1"/>
                      </c15:dlblFieldTableCache>
                    </c15:dlblFTEntry>
                  </c15:dlblFieldTable>
                  <c15:showDataLabelsRange val="0"/>
                </c:ext>
                <c:ext xmlns:c16="http://schemas.microsoft.com/office/drawing/2014/chart" uri="{C3380CC4-5D6E-409C-BE32-E72D297353CC}">
                  <c16:uniqueId val="{00000002-F729-4222-A94C-CBE56299966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{4EC8B876-51EF-4C83-AE65-445F8A0B98AC}</c15:txfldGUID>
                      <c15:f>Diagramm!$I$49</c15:f>
                      <c15:dlblFieldTableCache>
                        <c:ptCount val="1"/>
                      </c15:dlblFieldTableCache>
                    </c15:dlblFTEntry>
                  </c15:dlblFieldTable>
                  <c15:showDataLabelsRange val="0"/>
                </c:ext>
                <c:ext xmlns:c16="http://schemas.microsoft.com/office/drawing/2014/chart" uri="{C3380CC4-5D6E-409C-BE32-E72D297353CC}">
                  <c16:uniqueId val="{00000003-F729-4222-A94C-CBE56299966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{361A2EDC-4FA7-4E73-BA99-9B6BDDA34E79}</c15:txfldGUID>
                      <c15:f>Diagramm!$I$50</c15:f>
                      <c15:dlblFieldTableCache>
                        <c:ptCount val="1"/>
                      </c15:dlblFieldTableCache>
                    </c15:dlblFTEntry>
                  </c15:dlblFieldTable>
                  <c15:showDataLabelsRange val="0"/>
                </c:ext>
                <c:ext xmlns:c16="http://schemas.microsoft.com/office/drawing/2014/chart" uri="{C3380CC4-5D6E-409C-BE32-E72D297353CC}">
                  <c16:uniqueId val="{00000004-F729-4222-A94C-CBE56299966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{58FEBB74-9723-483B-8FEB-B58BA5B84E1C}</c15:txfldGUID>
                      <c15:f>Diagramm!$I$51</c15:f>
                      <c15:dlblFieldTableCache>
                        <c:ptCount val="1"/>
                      </c15:dlblFieldTableCache>
                    </c15:dlblFTEntry>
                  </c15:dlblFieldTable>
                  <c15:showDataLabelsRange val="0"/>
                </c:ext>
                <c:ext xmlns:c16="http://schemas.microsoft.com/office/drawing/2014/chart" uri="{C3380CC4-5D6E-409C-BE32-E72D297353CC}">
                  <c16:uniqueId val="{00000005-F729-4222-A94C-CBE56299966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{6BAD0CA2-5916-41ED-B000-44ECE6AA53DE}</c15:txfldGUID>
                      <c15:f>Diagramm!$I$52</c15:f>
                      <c15:dlblFieldTableCache>
                        <c:ptCount val="1"/>
                      </c15:dlblFieldTableCache>
                    </c15:dlblFTEntry>
                  </c15:dlblFieldTable>
                  <c15:showDataLabelsRange val="0"/>
                </c:ext>
                <c:ext xmlns:c16="http://schemas.microsoft.com/office/drawing/2014/chart" uri="{C3380CC4-5D6E-409C-BE32-E72D297353CC}">
                  <c16:uniqueId val="{00000006-F729-4222-A94C-CBE56299966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{F205EDC6-6BA7-4BB1-9662-01E57B46D474}</c15:txfldGUID>
                      <c15:f>Diagramm!$I$53</c15:f>
                      <c15:dlblFieldTableCache>
                        <c:ptCount val="1"/>
                      </c15:dlblFieldTableCache>
                    </c15:dlblFTEntry>
                  </c15:dlblFieldTable>
                  <c15:showDataLabelsRange val="0"/>
                </c:ext>
                <c:ext xmlns:c16="http://schemas.microsoft.com/office/drawing/2014/chart" uri="{C3380CC4-5D6E-409C-BE32-E72D297353CC}">
                  <c16:uniqueId val="{00000007-F729-4222-A94C-CBE56299966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{D84D4B9A-C3DC-48DA-A011-8032A8A39942}</c15:txfldGUID>
                      <c15:f>Diagramm!$I$54</c15:f>
                      <c15:dlblFieldTableCache>
                        <c:ptCount val="1"/>
                      </c15:dlblFieldTableCache>
                    </c15:dlblFTEntry>
                  </c15:dlblFieldTable>
                  <c15:showDataLabelsRange val="0"/>
                </c:ext>
                <c:ext xmlns:c16="http://schemas.microsoft.com/office/drawing/2014/chart" uri="{C3380CC4-5D6E-409C-BE32-E72D297353CC}">
                  <c16:uniqueId val="{00000008-F729-4222-A94C-CBE56299966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{9E8E239E-442D-49B2-B789-F8EABCC71ED1}</c15:txfldGUID>
                      <c15:f>Diagramm!$I$55</c15:f>
                      <c15:dlblFieldTableCache>
                        <c:ptCount val="1"/>
                      </c15:dlblFieldTableCache>
                    </c15:dlblFTEntry>
                  </c15:dlblFieldTable>
                  <c15:showDataLabelsRange val="0"/>
                </c:ext>
                <c:ext xmlns:c16="http://schemas.microsoft.com/office/drawing/2014/chart" uri="{C3380CC4-5D6E-409C-BE32-E72D297353CC}">
                  <c16:uniqueId val="{00000009-F729-4222-A94C-CBE56299966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{AF3B30C5-D38D-4F7C-A689-4721C8F3F084}</c15:txfldGUID>
                      <c15:f>Diagramm!$I$56</c15:f>
                      <c15:dlblFieldTableCache>
                        <c:ptCount val="1"/>
                      </c15:dlblFieldTableCache>
                    </c15:dlblFTEntry>
                  </c15:dlblFieldTable>
                  <c15:showDataLabelsRange val="0"/>
                </c:ext>
                <c:ext xmlns:c16="http://schemas.microsoft.com/office/drawing/2014/chart" uri="{C3380CC4-5D6E-409C-BE32-E72D297353CC}">
                  <c16:uniqueId val="{0000000A-F729-4222-A94C-CBE56299966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{227E0FAD-1574-4BC3-B346-4071F4ACC271}</c15:txfldGUID>
                      <c15:f>Diagramm!$I$57</c15:f>
                      <c15:dlblFieldTableCache>
                        <c:ptCount val="1"/>
                      </c15:dlblFieldTableCache>
                    </c15:dlblFTEntry>
                  </c15:dlblFieldTable>
                  <c15:showDataLabelsRange val="0"/>
                </c:ext>
                <c:ext xmlns:c16="http://schemas.microsoft.com/office/drawing/2014/chart" uri="{C3380CC4-5D6E-409C-BE32-E72D297353CC}">
                  <c16:uniqueId val="{0000000B-F729-4222-A94C-CBE56299966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{17ACF90F-6742-47E6-80DC-343CF2AF8038}</c15:txfldGUID>
                      <c15:f>Diagramm!$I$58</c15:f>
                      <c15:dlblFieldTableCache>
                        <c:ptCount val="1"/>
                      </c15:dlblFieldTableCache>
                    </c15:dlblFTEntry>
                  </c15:dlblFieldTable>
                  <c15:showDataLabelsRange val="0"/>
                </c:ext>
                <c:ext xmlns:c16="http://schemas.microsoft.com/office/drawing/2014/chart" uri="{C3380CC4-5D6E-409C-BE32-E72D297353CC}">
                  <c16:uniqueId val="{0000000C-F729-4222-A94C-CBE56299966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{D89EE2ED-A3D7-47DD-A93E-8FBCF246D7E6}</c15:txfldGUID>
                      <c15:f>Diagramm!$I$59</c15:f>
                      <c15:dlblFieldTableCache>
                        <c:ptCount val="1"/>
                      </c15:dlblFieldTableCache>
                    </c15:dlblFTEntry>
                  </c15:dlblFieldTable>
                  <c15:showDataLabelsRange val="0"/>
                </c:ext>
                <c:ext xmlns:c16="http://schemas.microsoft.com/office/drawing/2014/chart" uri="{C3380CC4-5D6E-409C-BE32-E72D297353CC}">
                  <c16:uniqueId val="{0000000D-F729-4222-A94C-CBE56299966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{F7C0904F-F15E-4B5F-B1C8-463BFCA65A44}</c15:txfldGUID>
                      <c15:f>Diagramm!$I$60</c15:f>
                      <c15:dlblFieldTableCache>
                        <c:ptCount val="1"/>
                      </c15:dlblFieldTableCache>
                    </c15:dlblFTEntry>
                  </c15:dlblFieldTable>
                  <c15:showDataLabelsRange val="0"/>
                </c:ext>
                <c:ext xmlns:c16="http://schemas.microsoft.com/office/drawing/2014/chart" uri="{C3380CC4-5D6E-409C-BE32-E72D297353CC}">
                  <c16:uniqueId val="{0000000E-F729-4222-A94C-CBE56299966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{C740FC48-DBCB-402B-B5B3-C34EC7E2BD9B}</c15:txfldGUID>
                      <c15:f>Diagramm!$I$61</c15:f>
                      <c15:dlblFieldTableCache>
                        <c:ptCount val="1"/>
                      </c15:dlblFieldTableCache>
                    </c15:dlblFTEntry>
                  </c15:dlblFieldTable>
                  <c15:showDataLabelsRange val="0"/>
                </c:ext>
                <c:ext xmlns:c16="http://schemas.microsoft.com/office/drawing/2014/chart" uri="{C3380CC4-5D6E-409C-BE32-E72D297353CC}">
                  <c16:uniqueId val="{0000000F-F729-4222-A94C-CBE56299966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{A15E5897-2B70-42BB-81FB-7B78177F5918}</c15:txfldGUID>
                      <c15:f>Diagramm!$I$62</c15:f>
                      <c15:dlblFieldTableCache>
                        <c:ptCount val="1"/>
                      </c15:dlblFieldTableCache>
                    </c15:dlblFTEntry>
                  </c15:dlblFieldTable>
                  <c15:showDataLabelsRange val="0"/>
                </c:ext>
                <c:ext xmlns:c16="http://schemas.microsoft.com/office/drawing/2014/chart" uri="{C3380CC4-5D6E-409C-BE32-E72D297353CC}">
                  <c16:uniqueId val="{00000010-F729-4222-A94C-CBE56299966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{5AFEF166-C0DF-49E0-AFD5-8B9B820A214F}</c15:txfldGUID>
                      <c15:f>Diagramm!$I$63</c15:f>
                      <c15:dlblFieldTableCache>
                        <c:ptCount val="1"/>
                      </c15:dlblFieldTableCache>
                    </c15:dlblFTEntry>
                  </c15:dlblFieldTable>
                  <c15:showDataLabelsRange val="0"/>
                </c:ext>
                <c:ext xmlns:c16="http://schemas.microsoft.com/office/drawing/2014/chart" uri="{C3380CC4-5D6E-409C-BE32-E72D297353CC}">
                  <c16:uniqueId val="{00000011-F729-4222-A94C-CBE56299966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{2051EA9B-7B95-424F-9041-B3CD0EB1E76E}</c15:txfldGUID>
                      <c15:f>Diagramm!$I$64</c15:f>
                      <c15:dlblFieldTableCache>
                        <c:ptCount val="1"/>
                      </c15:dlblFieldTableCache>
                    </c15:dlblFTEntry>
                  </c15:dlblFieldTable>
                  <c15:showDataLabelsRange val="0"/>
                </c:ext>
                <c:ext xmlns:c16="http://schemas.microsoft.com/office/drawing/2014/chart" uri="{C3380CC4-5D6E-409C-BE32-E72D297353CC}">
                  <c16:uniqueId val="{00000012-F729-4222-A94C-CBE56299966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{26CE1EC4-9DB6-4D40-BB75-DEC04E2F3D01}</c15:txfldGUID>
                      <c15:f>Diagramm!$I$65</c15:f>
                      <c15:dlblFieldTableCache>
                        <c:ptCount val="1"/>
                      </c15:dlblFieldTableCache>
                    </c15:dlblFTEntry>
                  </c15:dlblFieldTable>
                  <c15:showDataLabelsRange val="0"/>
                </c:ext>
                <c:ext xmlns:c16="http://schemas.microsoft.com/office/drawing/2014/chart" uri="{C3380CC4-5D6E-409C-BE32-E72D297353CC}">
                  <c16:uniqueId val="{00000013-F729-4222-A94C-CBE56299966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{4F7DF3F5-08E8-49A1-BBB0-A5388426F25A}</c15:txfldGUID>
                      <c15:f>Diagramm!$I$66</c15:f>
                      <c15:dlblFieldTableCache>
                        <c:ptCount val="1"/>
                      </c15:dlblFieldTableCache>
                    </c15:dlblFTEntry>
                  </c15:dlblFieldTable>
                  <c15:showDataLabelsRange val="0"/>
                </c:ext>
                <c:ext xmlns:c16="http://schemas.microsoft.com/office/drawing/2014/chart" uri="{C3380CC4-5D6E-409C-BE32-E72D297353CC}">
                  <c16:uniqueId val="{00000014-F729-4222-A94C-CBE56299966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{3B94B4C1-9C8E-469B-9754-C0D1F2424485}</c15:txfldGUID>
                      <c15:f>Diagramm!$I$67</c15:f>
                      <c15:dlblFieldTableCache>
                        <c:ptCount val="1"/>
                      </c15:dlblFieldTableCache>
                    </c15:dlblFTEntry>
                  </c15:dlblFieldTable>
                  <c15:showDataLabelsRange val="0"/>
                </c:ext>
                <c:ext xmlns:c16="http://schemas.microsoft.com/office/drawing/2014/chart" uri="{C3380CC4-5D6E-409C-BE32-E72D297353CC}">
                  <c16:uniqueId val="{00000015-F729-4222-A94C-CBE5629996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29-4222-A94C-CBE56299966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{63ADB6F0-57C5-4FFA-B96D-1EB18484BFD0}</c15:txfldGUID>
                      <c15:f>Diagramm!$K$46</c15:f>
                      <c15:dlblFieldTableCache>
                        <c:ptCount val="1"/>
                      </c15:dlblFieldTableCache>
                    </c15:dlblFTEntry>
                  </c15:dlblFieldTable>
                  <c15:showDataLabelsRange val="0"/>
                </c:ext>
                <c:ext xmlns:c16="http://schemas.microsoft.com/office/drawing/2014/chart" uri="{C3380CC4-5D6E-409C-BE32-E72D297353CC}">
                  <c16:uniqueId val="{00000017-F729-4222-A94C-CBE56299966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{0A5FF718-E2A6-4F42-9A89-F28412D0F952}</c15:txfldGUID>
                      <c15:f>Diagramm!$K$47</c15:f>
                      <c15:dlblFieldTableCache>
                        <c:ptCount val="1"/>
                      </c15:dlblFieldTableCache>
                    </c15:dlblFTEntry>
                  </c15:dlblFieldTable>
                  <c15:showDataLabelsRange val="0"/>
                </c:ext>
                <c:ext xmlns:c16="http://schemas.microsoft.com/office/drawing/2014/chart" uri="{C3380CC4-5D6E-409C-BE32-E72D297353CC}">
                  <c16:uniqueId val="{00000018-F729-4222-A94C-CBE56299966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{3248F1F1-A48C-4387-9FD4-0C3693176601}</c15:txfldGUID>
                      <c15:f>Diagramm!$K$48</c15:f>
                      <c15:dlblFieldTableCache>
                        <c:ptCount val="1"/>
                      </c15:dlblFieldTableCache>
                    </c15:dlblFTEntry>
                  </c15:dlblFieldTable>
                  <c15:showDataLabelsRange val="0"/>
                </c:ext>
                <c:ext xmlns:c16="http://schemas.microsoft.com/office/drawing/2014/chart" uri="{C3380CC4-5D6E-409C-BE32-E72D297353CC}">
                  <c16:uniqueId val="{00000019-F729-4222-A94C-CBE56299966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{CE01CA00-EB3F-418C-B083-49BB831A27FF}</c15:txfldGUID>
                      <c15:f>Diagramm!$K$49</c15:f>
                      <c15:dlblFieldTableCache>
                        <c:ptCount val="1"/>
                      </c15:dlblFieldTableCache>
                    </c15:dlblFTEntry>
                  </c15:dlblFieldTable>
                  <c15:showDataLabelsRange val="0"/>
                </c:ext>
                <c:ext xmlns:c16="http://schemas.microsoft.com/office/drawing/2014/chart" uri="{C3380CC4-5D6E-409C-BE32-E72D297353CC}">
                  <c16:uniqueId val="{0000001A-F729-4222-A94C-CBE56299966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{1E039778-0E20-4F89-B996-499806D7C896}</c15:txfldGUID>
                      <c15:f>Diagramm!$K$50</c15:f>
                      <c15:dlblFieldTableCache>
                        <c:ptCount val="1"/>
                      </c15:dlblFieldTableCache>
                    </c15:dlblFTEntry>
                  </c15:dlblFieldTable>
                  <c15:showDataLabelsRange val="0"/>
                </c:ext>
                <c:ext xmlns:c16="http://schemas.microsoft.com/office/drawing/2014/chart" uri="{C3380CC4-5D6E-409C-BE32-E72D297353CC}">
                  <c16:uniqueId val="{0000001B-F729-4222-A94C-CBE56299966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{06B72DEE-DE2D-4E23-B34E-E62944F75631}</c15:txfldGUID>
                      <c15:f>Diagramm!$K$51</c15:f>
                      <c15:dlblFieldTableCache>
                        <c:ptCount val="1"/>
                      </c15:dlblFieldTableCache>
                    </c15:dlblFTEntry>
                  </c15:dlblFieldTable>
                  <c15:showDataLabelsRange val="0"/>
                </c:ext>
                <c:ext xmlns:c16="http://schemas.microsoft.com/office/drawing/2014/chart" uri="{C3380CC4-5D6E-409C-BE32-E72D297353CC}">
                  <c16:uniqueId val="{0000001C-F729-4222-A94C-CBE56299966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{E58013AA-57CC-49E2-ABC4-E3E3190A43CC}</c15:txfldGUID>
                      <c15:f>Diagramm!$K$52</c15:f>
                      <c15:dlblFieldTableCache>
                        <c:ptCount val="1"/>
                      </c15:dlblFieldTableCache>
                    </c15:dlblFTEntry>
                  </c15:dlblFieldTable>
                  <c15:showDataLabelsRange val="0"/>
                </c:ext>
                <c:ext xmlns:c16="http://schemas.microsoft.com/office/drawing/2014/chart" uri="{C3380CC4-5D6E-409C-BE32-E72D297353CC}">
                  <c16:uniqueId val="{0000001D-F729-4222-A94C-CBE56299966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{A5A0C3ED-CC58-4CFE-9328-BB2ED687FA94}</c15:txfldGUID>
                      <c15:f>Diagramm!$K$53</c15:f>
                      <c15:dlblFieldTableCache>
                        <c:ptCount val="1"/>
                      </c15:dlblFieldTableCache>
                    </c15:dlblFTEntry>
                  </c15:dlblFieldTable>
                  <c15:showDataLabelsRange val="0"/>
                </c:ext>
                <c:ext xmlns:c16="http://schemas.microsoft.com/office/drawing/2014/chart" uri="{C3380CC4-5D6E-409C-BE32-E72D297353CC}">
                  <c16:uniqueId val="{0000001E-F729-4222-A94C-CBE56299966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{62F0B38B-2808-45C1-91C4-97930B1EA706}</c15:txfldGUID>
                      <c15:f>Diagramm!$K$54</c15:f>
                      <c15:dlblFieldTableCache>
                        <c:ptCount val="1"/>
                      </c15:dlblFieldTableCache>
                    </c15:dlblFTEntry>
                  </c15:dlblFieldTable>
                  <c15:showDataLabelsRange val="0"/>
                </c:ext>
                <c:ext xmlns:c16="http://schemas.microsoft.com/office/drawing/2014/chart" uri="{C3380CC4-5D6E-409C-BE32-E72D297353CC}">
                  <c16:uniqueId val="{0000001F-F729-4222-A94C-CBE56299966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{BC2CE607-3F0F-4185-88DE-9D1C8C740B6B}</c15:txfldGUID>
                      <c15:f>Diagramm!$K$55</c15:f>
                      <c15:dlblFieldTableCache>
                        <c:ptCount val="1"/>
                      </c15:dlblFieldTableCache>
                    </c15:dlblFTEntry>
                  </c15:dlblFieldTable>
                  <c15:showDataLabelsRange val="0"/>
                </c:ext>
                <c:ext xmlns:c16="http://schemas.microsoft.com/office/drawing/2014/chart" uri="{C3380CC4-5D6E-409C-BE32-E72D297353CC}">
                  <c16:uniqueId val="{00000020-F729-4222-A94C-CBE56299966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{48315765-B0CA-4D5F-9167-D75F534FF438}</c15:txfldGUID>
                      <c15:f>Diagramm!$K$56</c15:f>
                      <c15:dlblFieldTableCache>
                        <c:ptCount val="1"/>
                      </c15:dlblFieldTableCache>
                    </c15:dlblFTEntry>
                  </c15:dlblFieldTable>
                  <c15:showDataLabelsRange val="0"/>
                </c:ext>
                <c:ext xmlns:c16="http://schemas.microsoft.com/office/drawing/2014/chart" uri="{C3380CC4-5D6E-409C-BE32-E72D297353CC}">
                  <c16:uniqueId val="{00000021-F729-4222-A94C-CBE56299966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{FB652C3C-AE7C-4BD6-BA2E-D3F5BC057077}</c15:txfldGUID>
                      <c15:f>Diagramm!$K$57</c15:f>
                      <c15:dlblFieldTableCache>
                        <c:ptCount val="1"/>
                      </c15:dlblFieldTableCache>
                    </c15:dlblFTEntry>
                  </c15:dlblFieldTable>
                  <c15:showDataLabelsRange val="0"/>
                </c:ext>
                <c:ext xmlns:c16="http://schemas.microsoft.com/office/drawing/2014/chart" uri="{C3380CC4-5D6E-409C-BE32-E72D297353CC}">
                  <c16:uniqueId val="{00000022-F729-4222-A94C-CBE56299966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{2B6FB31B-C3F8-4E9B-A710-2C0A906FD75C}</c15:txfldGUID>
                      <c15:f>Diagramm!$K$58</c15:f>
                      <c15:dlblFieldTableCache>
                        <c:ptCount val="1"/>
                      </c15:dlblFieldTableCache>
                    </c15:dlblFTEntry>
                  </c15:dlblFieldTable>
                  <c15:showDataLabelsRange val="0"/>
                </c:ext>
                <c:ext xmlns:c16="http://schemas.microsoft.com/office/drawing/2014/chart" uri="{C3380CC4-5D6E-409C-BE32-E72D297353CC}">
                  <c16:uniqueId val="{00000023-F729-4222-A94C-CBE56299966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{7DBA2AC9-5456-49C4-9EC8-F3304E646355}</c15:txfldGUID>
                      <c15:f>Diagramm!$K$59</c15:f>
                      <c15:dlblFieldTableCache>
                        <c:ptCount val="1"/>
                      </c15:dlblFieldTableCache>
                    </c15:dlblFTEntry>
                  </c15:dlblFieldTable>
                  <c15:showDataLabelsRange val="0"/>
                </c:ext>
                <c:ext xmlns:c16="http://schemas.microsoft.com/office/drawing/2014/chart" uri="{C3380CC4-5D6E-409C-BE32-E72D297353CC}">
                  <c16:uniqueId val="{00000024-F729-4222-A94C-CBE56299966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{DFA1C091-7456-4273-A1E3-6F1524B80170}</c15:txfldGUID>
                      <c15:f>Diagramm!$K$60</c15:f>
                      <c15:dlblFieldTableCache>
                        <c:ptCount val="1"/>
                      </c15:dlblFieldTableCache>
                    </c15:dlblFTEntry>
                  </c15:dlblFieldTable>
                  <c15:showDataLabelsRange val="0"/>
                </c:ext>
                <c:ext xmlns:c16="http://schemas.microsoft.com/office/drawing/2014/chart" uri="{C3380CC4-5D6E-409C-BE32-E72D297353CC}">
                  <c16:uniqueId val="{00000025-F729-4222-A94C-CBE56299966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{E2A82E20-E6FD-451D-80A1-BD6B1D857EE9}</c15:txfldGUID>
                      <c15:f>Diagramm!$K$61</c15:f>
                      <c15:dlblFieldTableCache>
                        <c:ptCount val="1"/>
                      </c15:dlblFieldTableCache>
                    </c15:dlblFTEntry>
                  </c15:dlblFieldTable>
                  <c15:showDataLabelsRange val="0"/>
                </c:ext>
                <c:ext xmlns:c16="http://schemas.microsoft.com/office/drawing/2014/chart" uri="{C3380CC4-5D6E-409C-BE32-E72D297353CC}">
                  <c16:uniqueId val="{00000026-F729-4222-A94C-CBE56299966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{560B9137-E6CE-42BE-8675-2DA391BA6E3E}</c15:txfldGUID>
                      <c15:f>Diagramm!$K$62</c15:f>
                      <c15:dlblFieldTableCache>
                        <c:ptCount val="1"/>
                      </c15:dlblFieldTableCache>
                    </c15:dlblFTEntry>
                  </c15:dlblFieldTable>
                  <c15:showDataLabelsRange val="0"/>
                </c:ext>
                <c:ext xmlns:c16="http://schemas.microsoft.com/office/drawing/2014/chart" uri="{C3380CC4-5D6E-409C-BE32-E72D297353CC}">
                  <c16:uniqueId val="{00000027-F729-4222-A94C-CBE56299966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{1367A8B3-B908-4990-A7AB-1C1855BDB64D}</c15:txfldGUID>
                      <c15:f>Diagramm!$K$63</c15:f>
                      <c15:dlblFieldTableCache>
                        <c:ptCount val="1"/>
                      </c15:dlblFieldTableCache>
                    </c15:dlblFTEntry>
                  </c15:dlblFieldTable>
                  <c15:showDataLabelsRange val="0"/>
                </c:ext>
                <c:ext xmlns:c16="http://schemas.microsoft.com/office/drawing/2014/chart" uri="{C3380CC4-5D6E-409C-BE32-E72D297353CC}">
                  <c16:uniqueId val="{00000028-F729-4222-A94C-CBE56299966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{840A2F6A-6BE1-4A8A-ADE9-934472A2C65D}</c15:txfldGUID>
                      <c15:f>Diagramm!$K$64</c15:f>
                      <c15:dlblFieldTableCache>
                        <c:ptCount val="1"/>
                      </c15:dlblFieldTableCache>
                    </c15:dlblFTEntry>
                  </c15:dlblFieldTable>
                  <c15:showDataLabelsRange val="0"/>
                </c:ext>
                <c:ext xmlns:c16="http://schemas.microsoft.com/office/drawing/2014/chart" uri="{C3380CC4-5D6E-409C-BE32-E72D297353CC}">
                  <c16:uniqueId val="{00000029-F729-4222-A94C-CBE56299966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{DA11E784-9E6C-492E-B891-8E0A0FEEE004}</c15:txfldGUID>
                      <c15:f>Diagramm!$K$65</c15:f>
                      <c15:dlblFieldTableCache>
                        <c:ptCount val="1"/>
                      </c15:dlblFieldTableCache>
                    </c15:dlblFTEntry>
                  </c15:dlblFieldTable>
                  <c15:showDataLabelsRange val="0"/>
                </c:ext>
                <c:ext xmlns:c16="http://schemas.microsoft.com/office/drawing/2014/chart" uri="{C3380CC4-5D6E-409C-BE32-E72D297353CC}">
                  <c16:uniqueId val="{0000002A-F729-4222-A94C-CBE56299966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{053AE68E-8281-4FC3-9138-07463843251C}</c15:txfldGUID>
                      <c15:f>Diagramm!$K$66</c15:f>
                      <c15:dlblFieldTableCache>
                        <c:ptCount val="1"/>
                      </c15:dlblFieldTableCache>
                    </c15:dlblFTEntry>
                  </c15:dlblFieldTable>
                  <c15:showDataLabelsRange val="0"/>
                </c:ext>
                <c:ext xmlns:c16="http://schemas.microsoft.com/office/drawing/2014/chart" uri="{C3380CC4-5D6E-409C-BE32-E72D297353CC}">
                  <c16:uniqueId val="{0000002B-F729-4222-A94C-CBE56299966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{C9683C4F-D095-4941-8CCF-1A42EE983680}</c15:txfldGUID>
                      <c15:f>Diagramm!$K$67</c15:f>
                      <c15:dlblFieldTableCache>
                        <c:ptCount val="1"/>
                      </c15:dlblFieldTableCache>
                    </c15:dlblFTEntry>
                  </c15:dlblFieldTable>
                  <c15:showDataLabelsRange val="0"/>
                </c:ext>
                <c:ext xmlns:c16="http://schemas.microsoft.com/office/drawing/2014/chart" uri="{C3380CC4-5D6E-409C-BE32-E72D297353CC}">
                  <c16:uniqueId val="{0000002C-F729-4222-A94C-CBE56299966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29-4222-A94C-CBE56299966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{58E1C727-31E6-44A5-99C7-C90B49508DDE}</c15:txfldGUID>
                      <c15:f>Diagramm!$J$46</c15:f>
                      <c15:dlblFieldTableCache>
                        <c:ptCount val="1"/>
                      </c15:dlblFieldTableCache>
                    </c15:dlblFTEntry>
                  </c15:dlblFieldTable>
                  <c15:showDataLabelsRange val="0"/>
                </c:ext>
                <c:ext xmlns:c16="http://schemas.microsoft.com/office/drawing/2014/chart" uri="{C3380CC4-5D6E-409C-BE32-E72D297353CC}">
                  <c16:uniqueId val="{0000002E-F729-4222-A94C-CBE56299966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{F1858D5C-929A-4211-B4B9-49A8173FC243}</c15:txfldGUID>
                      <c15:f>Diagramm!$J$47</c15:f>
                      <c15:dlblFieldTableCache>
                        <c:ptCount val="1"/>
                      </c15:dlblFieldTableCache>
                    </c15:dlblFTEntry>
                  </c15:dlblFieldTable>
                  <c15:showDataLabelsRange val="0"/>
                </c:ext>
                <c:ext xmlns:c16="http://schemas.microsoft.com/office/drawing/2014/chart" uri="{C3380CC4-5D6E-409C-BE32-E72D297353CC}">
                  <c16:uniqueId val="{0000002F-F729-4222-A94C-CBE56299966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{3482C2B6-EF5E-4F3C-9907-AD0454671093}</c15:txfldGUID>
                      <c15:f>Diagramm!$J$48</c15:f>
                      <c15:dlblFieldTableCache>
                        <c:ptCount val="1"/>
                      </c15:dlblFieldTableCache>
                    </c15:dlblFTEntry>
                  </c15:dlblFieldTable>
                  <c15:showDataLabelsRange val="0"/>
                </c:ext>
                <c:ext xmlns:c16="http://schemas.microsoft.com/office/drawing/2014/chart" uri="{C3380CC4-5D6E-409C-BE32-E72D297353CC}">
                  <c16:uniqueId val="{00000030-F729-4222-A94C-CBE56299966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{B9FC4D50-EB31-4383-BDDC-89E266E2308C}</c15:txfldGUID>
                      <c15:f>Diagramm!$J$49</c15:f>
                      <c15:dlblFieldTableCache>
                        <c:ptCount val="1"/>
                      </c15:dlblFieldTableCache>
                    </c15:dlblFTEntry>
                  </c15:dlblFieldTable>
                  <c15:showDataLabelsRange val="0"/>
                </c:ext>
                <c:ext xmlns:c16="http://schemas.microsoft.com/office/drawing/2014/chart" uri="{C3380CC4-5D6E-409C-BE32-E72D297353CC}">
                  <c16:uniqueId val="{00000031-F729-4222-A94C-CBE56299966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{34CD1E59-0E3F-4D7F-A0C7-DB233F2702E7}</c15:txfldGUID>
                      <c15:f>Diagramm!$J$50</c15:f>
                      <c15:dlblFieldTableCache>
                        <c:ptCount val="1"/>
                      </c15:dlblFieldTableCache>
                    </c15:dlblFTEntry>
                  </c15:dlblFieldTable>
                  <c15:showDataLabelsRange val="0"/>
                </c:ext>
                <c:ext xmlns:c16="http://schemas.microsoft.com/office/drawing/2014/chart" uri="{C3380CC4-5D6E-409C-BE32-E72D297353CC}">
                  <c16:uniqueId val="{00000032-F729-4222-A94C-CBE56299966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{CD52CF01-4871-49E9-AE5D-5BEF054CC92E}</c15:txfldGUID>
                      <c15:f>Diagramm!$J$51</c15:f>
                      <c15:dlblFieldTableCache>
                        <c:ptCount val="1"/>
                      </c15:dlblFieldTableCache>
                    </c15:dlblFTEntry>
                  </c15:dlblFieldTable>
                  <c15:showDataLabelsRange val="0"/>
                </c:ext>
                <c:ext xmlns:c16="http://schemas.microsoft.com/office/drawing/2014/chart" uri="{C3380CC4-5D6E-409C-BE32-E72D297353CC}">
                  <c16:uniqueId val="{00000033-F729-4222-A94C-CBE56299966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{8BCC344B-B7AD-4FC7-BE00-987A3AF35D25}</c15:txfldGUID>
                      <c15:f>Diagramm!$J$52</c15:f>
                      <c15:dlblFieldTableCache>
                        <c:ptCount val="1"/>
                      </c15:dlblFieldTableCache>
                    </c15:dlblFTEntry>
                  </c15:dlblFieldTable>
                  <c15:showDataLabelsRange val="0"/>
                </c:ext>
                <c:ext xmlns:c16="http://schemas.microsoft.com/office/drawing/2014/chart" uri="{C3380CC4-5D6E-409C-BE32-E72D297353CC}">
                  <c16:uniqueId val="{00000034-F729-4222-A94C-CBE56299966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{59BA1E2D-E3D6-4ECA-9F39-0FF4D1ACE23D}</c15:txfldGUID>
                      <c15:f>Diagramm!$J$53</c15:f>
                      <c15:dlblFieldTableCache>
                        <c:ptCount val="1"/>
                      </c15:dlblFieldTableCache>
                    </c15:dlblFTEntry>
                  </c15:dlblFieldTable>
                  <c15:showDataLabelsRange val="0"/>
                </c:ext>
                <c:ext xmlns:c16="http://schemas.microsoft.com/office/drawing/2014/chart" uri="{C3380CC4-5D6E-409C-BE32-E72D297353CC}">
                  <c16:uniqueId val="{00000035-F729-4222-A94C-CBE56299966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{120F1DA7-B620-4FA4-8A15-C320F8319E94}</c15:txfldGUID>
                      <c15:f>Diagramm!$J$54</c15:f>
                      <c15:dlblFieldTableCache>
                        <c:ptCount val="1"/>
                      </c15:dlblFieldTableCache>
                    </c15:dlblFTEntry>
                  </c15:dlblFieldTable>
                  <c15:showDataLabelsRange val="0"/>
                </c:ext>
                <c:ext xmlns:c16="http://schemas.microsoft.com/office/drawing/2014/chart" uri="{C3380CC4-5D6E-409C-BE32-E72D297353CC}">
                  <c16:uniqueId val="{00000036-F729-4222-A94C-CBE56299966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{91DD1A41-8985-452D-A2E4-FB1BE8F29297}</c15:txfldGUID>
                      <c15:f>Diagramm!$J$55</c15:f>
                      <c15:dlblFieldTableCache>
                        <c:ptCount val="1"/>
                      </c15:dlblFieldTableCache>
                    </c15:dlblFTEntry>
                  </c15:dlblFieldTable>
                  <c15:showDataLabelsRange val="0"/>
                </c:ext>
                <c:ext xmlns:c16="http://schemas.microsoft.com/office/drawing/2014/chart" uri="{C3380CC4-5D6E-409C-BE32-E72D297353CC}">
                  <c16:uniqueId val="{00000037-F729-4222-A94C-CBE56299966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{3A028E9D-755E-4ECE-93FB-9AB5A03F604E}</c15:txfldGUID>
                      <c15:f>Diagramm!$J$56</c15:f>
                      <c15:dlblFieldTableCache>
                        <c:ptCount val="1"/>
                      </c15:dlblFieldTableCache>
                    </c15:dlblFTEntry>
                  </c15:dlblFieldTable>
                  <c15:showDataLabelsRange val="0"/>
                </c:ext>
                <c:ext xmlns:c16="http://schemas.microsoft.com/office/drawing/2014/chart" uri="{C3380CC4-5D6E-409C-BE32-E72D297353CC}">
                  <c16:uniqueId val="{00000038-F729-4222-A94C-CBE56299966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{6202543B-B959-4CFC-AE55-0CBBD0F9D54A}</c15:txfldGUID>
                      <c15:f>Diagramm!$J$57</c15:f>
                      <c15:dlblFieldTableCache>
                        <c:ptCount val="1"/>
                      </c15:dlblFieldTableCache>
                    </c15:dlblFTEntry>
                  </c15:dlblFieldTable>
                  <c15:showDataLabelsRange val="0"/>
                </c:ext>
                <c:ext xmlns:c16="http://schemas.microsoft.com/office/drawing/2014/chart" uri="{C3380CC4-5D6E-409C-BE32-E72D297353CC}">
                  <c16:uniqueId val="{00000039-F729-4222-A94C-CBE56299966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{FCD5E8EB-ECA5-4262-B991-ACBD39FBF728}</c15:txfldGUID>
                      <c15:f>Diagramm!$J$58</c15:f>
                      <c15:dlblFieldTableCache>
                        <c:ptCount val="1"/>
                      </c15:dlblFieldTableCache>
                    </c15:dlblFTEntry>
                  </c15:dlblFieldTable>
                  <c15:showDataLabelsRange val="0"/>
                </c:ext>
                <c:ext xmlns:c16="http://schemas.microsoft.com/office/drawing/2014/chart" uri="{C3380CC4-5D6E-409C-BE32-E72D297353CC}">
                  <c16:uniqueId val="{0000003A-F729-4222-A94C-CBE56299966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{72A542BA-82BC-47CD-BF87-FB285B291F08}</c15:txfldGUID>
                      <c15:f>Diagramm!$J$59</c15:f>
                      <c15:dlblFieldTableCache>
                        <c:ptCount val="1"/>
                      </c15:dlblFieldTableCache>
                    </c15:dlblFTEntry>
                  </c15:dlblFieldTable>
                  <c15:showDataLabelsRange val="0"/>
                </c:ext>
                <c:ext xmlns:c16="http://schemas.microsoft.com/office/drawing/2014/chart" uri="{C3380CC4-5D6E-409C-BE32-E72D297353CC}">
                  <c16:uniqueId val="{0000003B-F729-4222-A94C-CBE56299966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{A055C6D6-CBFA-44D5-8411-D7C1D985DAC7}</c15:txfldGUID>
                      <c15:f>Diagramm!$J$60</c15:f>
                      <c15:dlblFieldTableCache>
                        <c:ptCount val="1"/>
                      </c15:dlblFieldTableCache>
                    </c15:dlblFTEntry>
                  </c15:dlblFieldTable>
                  <c15:showDataLabelsRange val="0"/>
                </c:ext>
                <c:ext xmlns:c16="http://schemas.microsoft.com/office/drawing/2014/chart" uri="{C3380CC4-5D6E-409C-BE32-E72D297353CC}">
                  <c16:uniqueId val="{0000003C-F729-4222-A94C-CBE56299966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{5294DFB7-21B1-4A32-8ACA-034CE67C93F4}</c15:txfldGUID>
                      <c15:f>Diagramm!$J$61</c15:f>
                      <c15:dlblFieldTableCache>
                        <c:ptCount val="1"/>
                      </c15:dlblFieldTableCache>
                    </c15:dlblFTEntry>
                  </c15:dlblFieldTable>
                  <c15:showDataLabelsRange val="0"/>
                </c:ext>
                <c:ext xmlns:c16="http://schemas.microsoft.com/office/drawing/2014/chart" uri="{C3380CC4-5D6E-409C-BE32-E72D297353CC}">
                  <c16:uniqueId val="{0000003D-F729-4222-A94C-CBE56299966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{76C787D0-80ED-4D85-AF30-B1985014849F}</c15:txfldGUID>
                      <c15:f>Diagramm!$J$62</c15:f>
                      <c15:dlblFieldTableCache>
                        <c:ptCount val="1"/>
                      </c15:dlblFieldTableCache>
                    </c15:dlblFTEntry>
                  </c15:dlblFieldTable>
                  <c15:showDataLabelsRange val="0"/>
                </c:ext>
                <c:ext xmlns:c16="http://schemas.microsoft.com/office/drawing/2014/chart" uri="{C3380CC4-5D6E-409C-BE32-E72D297353CC}">
                  <c16:uniqueId val="{0000003E-F729-4222-A94C-CBE56299966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{334894BB-B0DC-419F-97CA-E047AD00DB86}</c15:txfldGUID>
                      <c15:f>Diagramm!$J$63</c15:f>
                      <c15:dlblFieldTableCache>
                        <c:ptCount val="1"/>
                      </c15:dlblFieldTableCache>
                    </c15:dlblFTEntry>
                  </c15:dlblFieldTable>
                  <c15:showDataLabelsRange val="0"/>
                </c:ext>
                <c:ext xmlns:c16="http://schemas.microsoft.com/office/drawing/2014/chart" uri="{C3380CC4-5D6E-409C-BE32-E72D297353CC}">
                  <c16:uniqueId val="{0000003F-F729-4222-A94C-CBE56299966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{5BDF3F6B-BB40-423E-BA88-4704ACEE2EC1}</c15:txfldGUID>
                      <c15:f>Diagramm!$J$64</c15:f>
                      <c15:dlblFieldTableCache>
                        <c:ptCount val="1"/>
                      </c15:dlblFieldTableCache>
                    </c15:dlblFTEntry>
                  </c15:dlblFieldTable>
                  <c15:showDataLabelsRange val="0"/>
                </c:ext>
                <c:ext xmlns:c16="http://schemas.microsoft.com/office/drawing/2014/chart" uri="{C3380CC4-5D6E-409C-BE32-E72D297353CC}">
                  <c16:uniqueId val="{00000040-F729-4222-A94C-CBE56299966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{388AE801-5C21-4748-8231-0433C329433B}</c15:txfldGUID>
                      <c15:f>Diagramm!$J$65</c15:f>
                      <c15:dlblFieldTableCache>
                        <c:ptCount val="1"/>
                      </c15:dlblFieldTableCache>
                    </c15:dlblFTEntry>
                  </c15:dlblFieldTable>
                  <c15:showDataLabelsRange val="0"/>
                </c:ext>
                <c:ext xmlns:c16="http://schemas.microsoft.com/office/drawing/2014/chart" uri="{C3380CC4-5D6E-409C-BE32-E72D297353CC}">
                  <c16:uniqueId val="{00000041-F729-4222-A94C-CBE56299966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{6ED69269-B583-4803-A3CE-A6366BD9083C}</c15:txfldGUID>
                      <c15:f>Diagramm!$J$66</c15:f>
                      <c15:dlblFieldTableCache>
                        <c:ptCount val="1"/>
                      </c15:dlblFieldTableCache>
                    </c15:dlblFTEntry>
                  </c15:dlblFieldTable>
                  <c15:showDataLabelsRange val="0"/>
                </c:ext>
                <c:ext xmlns:c16="http://schemas.microsoft.com/office/drawing/2014/chart" uri="{C3380CC4-5D6E-409C-BE32-E72D297353CC}">
                  <c16:uniqueId val="{00000042-F729-4222-A94C-CBE56299966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{7BE2A3FB-3664-4B76-AAFF-7C2704CFD5CA}</c15:txfldGUID>
                      <c15:f>Diagramm!$J$67</c15:f>
                      <c15:dlblFieldTableCache>
                        <c:ptCount val="1"/>
                      </c15:dlblFieldTableCache>
                    </c15:dlblFTEntry>
                  </c15:dlblFieldTable>
                  <c15:showDataLabelsRange val="0"/>
                </c:ext>
                <c:ext xmlns:c16="http://schemas.microsoft.com/office/drawing/2014/chart" uri="{C3380CC4-5D6E-409C-BE32-E72D297353CC}">
                  <c16:uniqueId val="{00000043-F729-4222-A94C-CBE56299966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29-4222-A94C-CBE56299966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BE-41C5-B268-82CA58F9F6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BE-41C5-B268-82CA58F9F6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BE-41C5-B268-82CA58F9F6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BE-41C5-B268-82CA58F9F6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BE-41C5-B268-82CA58F9F6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BE-41C5-B268-82CA58F9F6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BE-41C5-B268-82CA58F9F6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BE-41C5-B268-82CA58F9F6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5BE-41C5-B268-82CA58F9F6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5BE-41C5-B268-82CA58F9F6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BE-41C5-B268-82CA58F9F6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BE-41C5-B268-82CA58F9F6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5BE-41C5-B268-82CA58F9F6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5BE-41C5-B268-82CA58F9F6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5BE-41C5-B268-82CA58F9F6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5BE-41C5-B268-82CA58F9F6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BE-41C5-B268-82CA58F9F6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5BE-41C5-B268-82CA58F9F6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5BE-41C5-B268-82CA58F9F6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5BE-41C5-B268-82CA58F9F6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5BE-41C5-B268-82CA58F9F6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5BE-41C5-B268-82CA58F9F6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5BE-41C5-B268-82CA58F9F65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5BE-41C5-B268-82CA58F9F6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5BE-41C5-B268-82CA58F9F6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5BE-41C5-B268-82CA58F9F6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5BE-41C5-B268-82CA58F9F6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5BE-41C5-B268-82CA58F9F6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5BE-41C5-B268-82CA58F9F6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5BE-41C5-B268-82CA58F9F6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5BE-41C5-B268-82CA58F9F6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5BE-41C5-B268-82CA58F9F6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5BE-41C5-B268-82CA58F9F6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5BE-41C5-B268-82CA58F9F6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5BE-41C5-B268-82CA58F9F6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5BE-41C5-B268-82CA58F9F6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5BE-41C5-B268-82CA58F9F6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5BE-41C5-B268-82CA58F9F6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5BE-41C5-B268-82CA58F9F6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5BE-41C5-B268-82CA58F9F6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5BE-41C5-B268-82CA58F9F6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5BE-41C5-B268-82CA58F9F6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5BE-41C5-B268-82CA58F9F6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5BE-41C5-B268-82CA58F9F6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5BE-41C5-B268-82CA58F9F65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5BE-41C5-B268-82CA58F9F65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5BE-41C5-B268-82CA58F9F6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5BE-41C5-B268-82CA58F9F6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5BE-41C5-B268-82CA58F9F6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5BE-41C5-B268-82CA58F9F6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5BE-41C5-B268-82CA58F9F6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5BE-41C5-B268-82CA58F9F6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5BE-41C5-B268-82CA58F9F6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5BE-41C5-B268-82CA58F9F6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5BE-41C5-B268-82CA58F9F6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5BE-41C5-B268-82CA58F9F6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5BE-41C5-B268-82CA58F9F6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5BE-41C5-B268-82CA58F9F6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5BE-41C5-B268-82CA58F9F6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5BE-41C5-B268-82CA58F9F6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5BE-41C5-B268-82CA58F9F6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5BE-41C5-B268-82CA58F9F6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5BE-41C5-B268-82CA58F9F6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5BE-41C5-B268-82CA58F9F6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5BE-41C5-B268-82CA58F9F6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5BE-41C5-B268-82CA58F9F6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5BE-41C5-B268-82CA58F9F6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5BE-41C5-B268-82CA58F9F6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5BE-41C5-B268-82CA58F9F65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100.79961998258253</c:v>
                </c:pt>
                <c:pt idx="2">
                  <c:v>102.71554112896841</c:v>
                </c:pt>
                <c:pt idx="3">
                  <c:v>101.71799540812287</c:v>
                </c:pt>
                <c:pt idx="4">
                  <c:v>102.27218747525927</c:v>
                </c:pt>
                <c:pt idx="5">
                  <c:v>102.94513498535349</c:v>
                </c:pt>
                <c:pt idx="6">
                  <c:v>105.02335523711504</c:v>
                </c:pt>
                <c:pt idx="7">
                  <c:v>103.87142744042434</c:v>
                </c:pt>
                <c:pt idx="8">
                  <c:v>104.69479851159844</c:v>
                </c:pt>
                <c:pt idx="9">
                  <c:v>105.51816958277254</c:v>
                </c:pt>
                <c:pt idx="10">
                  <c:v>107.75077191037923</c:v>
                </c:pt>
                <c:pt idx="11">
                  <c:v>106.83635499960415</c:v>
                </c:pt>
                <c:pt idx="12">
                  <c:v>107.13720212176392</c:v>
                </c:pt>
                <c:pt idx="13">
                  <c:v>107.79035705803182</c:v>
                </c:pt>
                <c:pt idx="14">
                  <c:v>110.23671918296256</c:v>
                </c:pt>
                <c:pt idx="15">
                  <c:v>109.29459266883066</c:v>
                </c:pt>
                <c:pt idx="16">
                  <c:v>110.1535903728921</c:v>
                </c:pt>
                <c:pt idx="17">
                  <c:v>111.004671047423</c:v>
                </c:pt>
                <c:pt idx="18">
                  <c:v>112.32681497901986</c:v>
                </c:pt>
                <c:pt idx="19">
                  <c:v>111.63407489509936</c:v>
                </c:pt>
                <c:pt idx="20">
                  <c:v>112.28327131660201</c:v>
                </c:pt>
                <c:pt idx="21">
                  <c:v>112.93642625286992</c:v>
                </c:pt>
                <c:pt idx="22">
                  <c:v>114.71775789723695</c:v>
                </c:pt>
                <c:pt idx="23">
                  <c:v>113.62520782202519</c:v>
                </c:pt>
                <c:pt idx="24">
                  <c:v>112.86517298709524</c:v>
                </c:pt>
              </c:numCache>
            </c:numRef>
          </c:val>
          <c:smooth val="0"/>
          <c:extLst>
            <c:ext xmlns:c16="http://schemas.microsoft.com/office/drawing/2014/chart" uri="{C3380CC4-5D6E-409C-BE32-E72D297353CC}">
              <c16:uniqueId val="{00000000-5DB2-4910-80A3-84A9B085145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99.448656099241902</c:v>
                </c:pt>
                <c:pt idx="2">
                  <c:v>102.20537560303239</c:v>
                </c:pt>
                <c:pt idx="3">
                  <c:v>102.13645761543764</c:v>
                </c:pt>
                <c:pt idx="4">
                  <c:v>101.17160578911096</c:v>
                </c:pt>
                <c:pt idx="5">
                  <c:v>104.78980013783597</c:v>
                </c:pt>
                <c:pt idx="6">
                  <c:v>108.51137146795313</c:v>
                </c:pt>
                <c:pt idx="7">
                  <c:v>107.51206064782907</c:v>
                </c:pt>
                <c:pt idx="8">
                  <c:v>107.40868366643694</c:v>
                </c:pt>
                <c:pt idx="9">
                  <c:v>109.855272226051</c:v>
                </c:pt>
                <c:pt idx="10">
                  <c:v>113.57684355616814</c:v>
                </c:pt>
                <c:pt idx="11">
                  <c:v>113.33563059958649</c:v>
                </c:pt>
                <c:pt idx="12">
                  <c:v>116.0578911095796</c:v>
                </c:pt>
                <c:pt idx="13">
                  <c:v>119.40041350792556</c:v>
                </c:pt>
                <c:pt idx="14">
                  <c:v>121.36457615437631</c:v>
                </c:pt>
                <c:pt idx="15">
                  <c:v>120.05513439007581</c:v>
                </c:pt>
                <c:pt idx="16">
                  <c:v>120.29634734665748</c:v>
                </c:pt>
                <c:pt idx="17">
                  <c:v>122.6395589248794</c:v>
                </c:pt>
                <c:pt idx="18">
                  <c:v>125.08614748449345</c:v>
                </c:pt>
                <c:pt idx="19">
                  <c:v>125.29290144727774</c:v>
                </c:pt>
                <c:pt idx="20">
                  <c:v>125.12060647829084</c:v>
                </c:pt>
                <c:pt idx="21">
                  <c:v>126.84355616815989</c:v>
                </c:pt>
                <c:pt idx="22">
                  <c:v>130.77188146106133</c:v>
                </c:pt>
                <c:pt idx="23">
                  <c:v>131.70227429359062</c:v>
                </c:pt>
                <c:pt idx="24">
                  <c:v>127.60165403170227</c:v>
                </c:pt>
              </c:numCache>
            </c:numRef>
          </c:val>
          <c:smooth val="0"/>
          <c:extLst>
            <c:ext xmlns:c16="http://schemas.microsoft.com/office/drawing/2014/chart" uri="{C3380CC4-5D6E-409C-BE32-E72D297353CC}">
              <c16:uniqueId val="{00000001-5DB2-4910-80A3-84A9B085145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100.03326126725429</c:v>
                </c:pt>
                <c:pt idx="2">
                  <c:v>99.36803592216863</c:v>
                </c:pt>
                <c:pt idx="3">
                  <c:v>99.717279228338597</c:v>
                </c:pt>
                <c:pt idx="4">
                  <c:v>96.873440878097455</c:v>
                </c:pt>
                <c:pt idx="5">
                  <c:v>97.5386662231831</c:v>
                </c:pt>
                <c:pt idx="6">
                  <c:v>97.43888242142026</c:v>
                </c:pt>
                <c:pt idx="7">
                  <c:v>98.220522201895889</c:v>
                </c:pt>
                <c:pt idx="8">
                  <c:v>96.125062364876101</c:v>
                </c:pt>
                <c:pt idx="9">
                  <c:v>97.472143688674535</c:v>
                </c:pt>
                <c:pt idx="10">
                  <c:v>96.041909196740392</c:v>
                </c:pt>
                <c:pt idx="11">
                  <c:v>95.875602860468987</c:v>
                </c:pt>
                <c:pt idx="12">
                  <c:v>95.792449692333278</c:v>
                </c:pt>
                <c:pt idx="13">
                  <c:v>96.25810743389323</c:v>
                </c:pt>
                <c:pt idx="14">
                  <c:v>95.160485614501908</c:v>
                </c:pt>
                <c:pt idx="15">
                  <c:v>94.777981041077666</c:v>
                </c:pt>
                <c:pt idx="16">
                  <c:v>94.694827872941957</c:v>
                </c:pt>
                <c:pt idx="17">
                  <c:v>94.628305338433393</c:v>
                </c:pt>
                <c:pt idx="18">
                  <c:v>94.29569266589057</c:v>
                </c:pt>
                <c:pt idx="19">
                  <c:v>94.378845834026279</c:v>
                </c:pt>
                <c:pt idx="20">
                  <c:v>93.331115915516378</c:v>
                </c:pt>
                <c:pt idx="21">
                  <c:v>94.92765674372194</c:v>
                </c:pt>
                <c:pt idx="22">
                  <c:v>93.713620488940634</c:v>
                </c:pt>
                <c:pt idx="23">
                  <c:v>94.461999002161974</c:v>
                </c:pt>
                <c:pt idx="24">
                  <c:v>93.597206053550636</c:v>
                </c:pt>
              </c:numCache>
            </c:numRef>
          </c:val>
          <c:smooth val="0"/>
          <c:extLst>
            <c:ext xmlns:c16="http://schemas.microsoft.com/office/drawing/2014/chart" uri="{C3380CC4-5D6E-409C-BE32-E72D297353CC}">
              <c16:uniqueId val="{00000002-5DB2-4910-80A3-84A9B085145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DB2-4910-80A3-84A9B085145C}"/>
                </c:ext>
              </c:extLst>
            </c:dLbl>
            <c:dLbl>
              <c:idx val="1"/>
              <c:delete val="1"/>
              <c:extLst>
                <c:ext xmlns:c15="http://schemas.microsoft.com/office/drawing/2012/chart" uri="{CE6537A1-D6FC-4f65-9D91-7224C49458BB}"/>
                <c:ext xmlns:c16="http://schemas.microsoft.com/office/drawing/2014/chart" uri="{C3380CC4-5D6E-409C-BE32-E72D297353CC}">
                  <c16:uniqueId val="{00000004-5DB2-4910-80A3-84A9B085145C}"/>
                </c:ext>
              </c:extLst>
            </c:dLbl>
            <c:dLbl>
              <c:idx val="2"/>
              <c:delete val="1"/>
              <c:extLst>
                <c:ext xmlns:c15="http://schemas.microsoft.com/office/drawing/2012/chart" uri="{CE6537A1-D6FC-4f65-9D91-7224C49458BB}"/>
                <c:ext xmlns:c16="http://schemas.microsoft.com/office/drawing/2014/chart" uri="{C3380CC4-5D6E-409C-BE32-E72D297353CC}">
                  <c16:uniqueId val="{00000005-5DB2-4910-80A3-84A9B085145C}"/>
                </c:ext>
              </c:extLst>
            </c:dLbl>
            <c:dLbl>
              <c:idx val="3"/>
              <c:delete val="1"/>
              <c:extLst>
                <c:ext xmlns:c15="http://schemas.microsoft.com/office/drawing/2012/chart" uri="{CE6537A1-D6FC-4f65-9D91-7224C49458BB}"/>
                <c:ext xmlns:c16="http://schemas.microsoft.com/office/drawing/2014/chart" uri="{C3380CC4-5D6E-409C-BE32-E72D297353CC}">
                  <c16:uniqueId val="{00000006-5DB2-4910-80A3-84A9B085145C}"/>
                </c:ext>
              </c:extLst>
            </c:dLbl>
            <c:dLbl>
              <c:idx val="4"/>
              <c:delete val="1"/>
              <c:extLst>
                <c:ext xmlns:c15="http://schemas.microsoft.com/office/drawing/2012/chart" uri="{CE6537A1-D6FC-4f65-9D91-7224C49458BB}"/>
                <c:ext xmlns:c16="http://schemas.microsoft.com/office/drawing/2014/chart" uri="{C3380CC4-5D6E-409C-BE32-E72D297353CC}">
                  <c16:uniqueId val="{00000007-5DB2-4910-80A3-84A9B085145C}"/>
                </c:ext>
              </c:extLst>
            </c:dLbl>
            <c:dLbl>
              <c:idx val="5"/>
              <c:delete val="1"/>
              <c:extLst>
                <c:ext xmlns:c15="http://schemas.microsoft.com/office/drawing/2012/chart" uri="{CE6537A1-D6FC-4f65-9D91-7224C49458BB}"/>
                <c:ext xmlns:c16="http://schemas.microsoft.com/office/drawing/2014/chart" uri="{C3380CC4-5D6E-409C-BE32-E72D297353CC}">
                  <c16:uniqueId val="{00000008-5DB2-4910-80A3-84A9B085145C}"/>
                </c:ext>
              </c:extLst>
            </c:dLbl>
            <c:dLbl>
              <c:idx val="6"/>
              <c:delete val="1"/>
              <c:extLst>
                <c:ext xmlns:c15="http://schemas.microsoft.com/office/drawing/2012/chart" uri="{CE6537A1-D6FC-4f65-9D91-7224C49458BB}"/>
                <c:ext xmlns:c16="http://schemas.microsoft.com/office/drawing/2014/chart" uri="{C3380CC4-5D6E-409C-BE32-E72D297353CC}">
                  <c16:uniqueId val="{00000009-5DB2-4910-80A3-84A9B085145C}"/>
                </c:ext>
              </c:extLst>
            </c:dLbl>
            <c:dLbl>
              <c:idx val="7"/>
              <c:delete val="1"/>
              <c:extLst>
                <c:ext xmlns:c15="http://schemas.microsoft.com/office/drawing/2012/chart" uri="{CE6537A1-D6FC-4f65-9D91-7224C49458BB}"/>
                <c:ext xmlns:c16="http://schemas.microsoft.com/office/drawing/2014/chart" uri="{C3380CC4-5D6E-409C-BE32-E72D297353CC}">
                  <c16:uniqueId val="{0000000A-5DB2-4910-80A3-84A9B085145C}"/>
                </c:ext>
              </c:extLst>
            </c:dLbl>
            <c:dLbl>
              <c:idx val="8"/>
              <c:delete val="1"/>
              <c:extLst>
                <c:ext xmlns:c15="http://schemas.microsoft.com/office/drawing/2012/chart" uri="{CE6537A1-D6FC-4f65-9D91-7224C49458BB}"/>
                <c:ext xmlns:c16="http://schemas.microsoft.com/office/drawing/2014/chart" uri="{C3380CC4-5D6E-409C-BE32-E72D297353CC}">
                  <c16:uniqueId val="{0000000B-5DB2-4910-80A3-84A9B085145C}"/>
                </c:ext>
              </c:extLst>
            </c:dLbl>
            <c:dLbl>
              <c:idx val="9"/>
              <c:delete val="1"/>
              <c:extLst>
                <c:ext xmlns:c15="http://schemas.microsoft.com/office/drawing/2012/chart" uri="{CE6537A1-D6FC-4f65-9D91-7224C49458BB}"/>
                <c:ext xmlns:c16="http://schemas.microsoft.com/office/drawing/2014/chart" uri="{C3380CC4-5D6E-409C-BE32-E72D297353CC}">
                  <c16:uniqueId val="{0000000C-5DB2-4910-80A3-84A9B085145C}"/>
                </c:ext>
              </c:extLst>
            </c:dLbl>
            <c:dLbl>
              <c:idx val="10"/>
              <c:delete val="1"/>
              <c:extLst>
                <c:ext xmlns:c15="http://schemas.microsoft.com/office/drawing/2012/chart" uri="{CE6537A1-D6FC-4f65-9D91-7224C49458BB}"/>
                <c:ext xmlns:c16="http://schemas.microsoft.com/office/drawing/2014/chart" uri="{C3380CC4-5D6E-409C-BE32-E72D297353CC}">
                  <c16:uniqueId val="{0000000D-5DB2-4910-80A3-84A9B085145C}"/>
                </c:ext>
              </c:extLst>
            </c:dLbl>
            <c:dLbl>
              <c:idx val="11"/>
              <c:delete val="1"/>
              <c:extLst>
                <c:ext xmlns:c15="http://schemas.microsoft.com/office/drawing/2012/chart" uri="{CE6537A1-D6FC-4f65-9D91-7224C49458BB}"/>
                <c:ext xmlns:c16="http://schemas.microsoft.com/office/drawing/2014/chart" uri="{C3380CC4-5D6E-409C-BE32-E72D297353CC}">
                  <c16:uniqueId val="{0000000E-5DB2-4910-80A3-84A9B085145C}"/>
                </c:ext>
              </c:extLst>
            </c:dLbl>
            <c:dLbl>
              <c:idx val="12"/>
              <c:delete val="1"/>
              <c:extLst>
                <c:ext xmlns:c15="http://schemas.microsoft.com/office/drawing/2012/chart" uri="{CE6537A1-D6FC-4f65-9D91-7224C49458BB}"/>
                <c:ext xmlns:c16="http://schemas.microsoft.com/office/drawing/2014/chart" uri="{C3380CC4-5D6E-409C-BE32-E72D297353CC}">
                  <c16:uniqueId val="{0000000F-5DB2-4910-80A3-84A9B085145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B2-4910-80A3-84A9B085145C}"/>
                </c:ext>
              </c:extLst>
            </c:dLbl>
            <c:dLbl>
              <c:idx val="14"/>
              <c:delete val="1"/>
              <c:extLst>
                <c:ext xmlns:c15="http://schemas.microsoft.com/office/drawing/2012/chart" uri="{CE6537A1-D6FC-4f65-9D91-7224C49458BB}"/>
                <c:ext xmlns:c16="http://schemas.microsoft.com/office/drawing/2014/chart" uri="{C3380CC4-5D6E-409C-BE32-E72D297353CC}">
                  <c16:uniqueId val="{00000011-5DB2-4910-80A3-84A9B085145C}"/>
                </c:ext>
              </c:extLst>
            </c:dLbl>
            <c:dLbl>
              <c:idx val="15"/>
              <c:delete val="1"/>
              <c:extLst>
                <c:ext xmlns:c15="http://schemas.microsoft.com/office/drawing/2012/chart" uri="{CE6537A1-D6FC-4f65-9D91-7224C49458BB}"/>
                <c:ext xmlns:c16="http://schemas.microsoft.com/office/drawing/2014/chart" uri="{C3380CC4-5D6E-409C-BE32-E72D297353CC}">
                  <c16:uniqueId val="{00000012-5DB2-4910-80A3-84A9B085145C}"/>
                </c:ext>
              </c:extLst>
            </c:dLbl>
            <c:dLbl>
              <c:idx val="16"/>
              <c:delete val="1"/>
              <c:extLst>
                <c:ext xmlns:c15="http://schemas.microsoft.com/office/drawing/2012/chart" uri="{CE6537A1-D6FC-4f65-9D91-7224C49458BB}"/>
                <c:ext xmlns:c16="http://schemas.microsoft.com/office/drawing/2014/chart" uri="{C3380CC4-5D6E-409C-BE32-E72D297353CC}">
                  <c16:uniqueId val="{00000013-5DB2-4910-80A3-84A9B085145C}"/>
                </c:ext>
              </c:extLst>
            </c:dLbl>
            <c:dLbl>
              <c:idx val="17"/>
              <c:delete val="1"/>
              <c:extLst>
                <c:ext xmlns:c15="http://schemas.microsoft.com/office/drawing/2012/chart" uri="{CE6537A1-D6FC-4f65-9D91-7224C49458BB}"/>
                <c:ext xmlns:c16="http://schemas.microsoft.com/office/drawing/2014/chart" uri="{C3380CC4-5D6E-409C-BE32-E72D297353CC}">
                  <c16:uniqueId val="{00000014-5DB2-4910-80A3-84A9B085145C}"/>
                </c:ext>
              </c:extLst>
            </c:dLbl>
            <c:dLbl>
              <c:idx val="18"/>
              <c:delete val="1"/>
              <c:extLst>
                <c:ext xmlns:c15="http://schemas.microsoft.com/office/drawing/2012/chart" uri="{CE6537A1-D6FC-4f65-9D91-7224C49458BB}"/>
                <c:ext xmlns:c16="http://schemas.microsoft.com/office/drawing/2014/chart" uri="{C3380CC4-5D6E-409C-BE32-E72D297353CC}">
                  <c16:uniqueId val="{00000015-5DB2-4910-80A3-84A9B085145C}"/>
                </c:ext>
              </c:extLst>
            </c:dLbl>
            <c:dLbl>
              <c:idx val="19"/>
              <c:delete val="1"/>
              <c:extLst>
                <c:ext xmlns:c15="http://schemas.microsoft.com/office/drawing/2012/chart" uri="{CE6537A1-D6FC-4f65-9D91-7224C49458BB}"/>
                <c:ext xmlns:c16="http://schemas.microsoft.com/office/drawing/2014/chart" uri="{C3380CC4-5D6E-409C-BE32-E72D297353CC}">
                  <c16:uniqueId val="{00000016-5DB2-4910-80A3-84A9B085145C}"/>
                </c:ext>
              </c:extLst>
            </c:dLbl>
            <c:dLbl>
              <c:idx val="20"/>
              <c:delete val="1"/>
              <c:extLst>
                <c:ext xmlns:c15="http://schemas.microsoft.com/office/drawing/2012/chart" uri="{CE6537A1-D6FC-4f65-9D91-7224C49458BB}"/>
                <c:ext xmlns:c16="http://schemas.microsoft.com/office/drawing/2014/chart" uri="{C3380CC4-5D6E-409C-BE32-E72D297353CC}">
                  <c16:uniqueId val="{00000017-5DB2-4910-80A3-84A9B085145C}"/>
                </c:ext>
              </c:extLst>
            </c:dLbl>
            <c:dLbl>
              <c:idx val="21"/>
              <c:delete val="1"/>
              <c:extLst>
                <c:ext xmlns:c15="http://schemas.microsoft.com/office/drawing/2012/chart" uri="{CE6537A1-D6FC-4f65-9D91-7224C49458BB}"/>
                <c:ext xmlns:c16="http://schemas.microsoft.com/office/drawing/2014/chart" uri="{C3380CC4-5D6E-409C-BE32-E72D297353CC}">
                  <c16:uniqueId val="{00000018-5DB2-4910-80A3-84A9B085145C}"/>
                </c:ext>
              </c:extLst>
            </c:dLbl>
            <c:dLbl>
              <c:idx val="22"/>
              <c:delete val="1"/>
              <c:extLst>
                <c:ext xmlns:c15="http://schemas.microsoft.com/office/drawing/2012/chart" uri="{CE6537A1-D6FC-4f65-9D91-7224C49458BB}"/>
                <c:ext xmlns:c16="http://schemas.microsoft.com/office/drawing/2014/chart" uri="{C3380CC4-5D6E-409C-BE32-E72D297353CC}">
                  <c16:uniqueId val="{00000019-5DB2-4910-80A3-84A9B085145C}"/>
                </c:ext>
              </c:extLst>
            </c:dLbl>
            <c:dLbl>
              <c:idx val="23"/>
              <c:delete val="1"/>
              <c:extLst>
                <c:ext xmlns:c15="http://schemas.microsoft.com/office/drawing/2012/chart" uri="{CE6537A1-D6FC-4f65-9D91-7224C49458BB}"/>
                <c:ext xmlns:c16="http://schemas.microsoft.com/office/drawing/2014/chart" uri="{C3380CC4-5D6E-409C-BE32-E72D297353CC}">
                  <c16:uniqueId val="{0000001A-5DB2-4910-80A3-84A9B085145C}"/>
                </c:ext>
              </c:extLst>
            </c:dLbl>
            <c:dLbl>
              <c:idx val="24"/>
              <c:delete val="1"/>
              <c:extLst>
                <c:ext xmlns:c15="http://schemas.microsoft.com/office/drawing/2012/chart" uri="{CE6537A1-D6FC-4f65-9D91-7224C49458BB}"/>
                <c:ext xmlns:c16="http://schemas.microsoft.com/office/drawing/2014/chart" uri="{C3380CC4-5D6E-409C-BE32-E72D297353CC}">
                  <c16:uniqueId val="{0000001B-5DB2-4910-80A3-84A9B085145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DB2-4910-80A3-84A9B085145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Haßberge (09674)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28512</v>
      </c>
      <c r="F11" s="238">
        <v>28704</v>
      </c>
      <c r="G11" s="238">
        <v>28980</v>
      </c>
      <c r="H11" s="238">
        <v>28530</v>
      </c>
      <c r="I11" s="265">
        <v>28365</v>
      </c>
      <c r="J11" s="263">
        <v>147</v>
      </c>
      <c r="K11" s="266">
        <v>0.51824431517715497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18.557098765432098</v>
      </c>
      <c r="E13" s="115">
        <v>5291</v>
      </c>
      <c r="F13" s="114">
        <v>5323</v>
      </c>
      <c r="G13" s="114">
        <v>5391</v>
      </c>
      <c r="H13" s="114">
        <v>5381</v>
      </c>
      <c r="I13" s="140">
        <v>5288</v>
      </c>
      <c r="J13" s="115">
        <v>3</v>
      </c>
      <c r="K13" s="116">
        <v>5.6732223903177004E-2</v>
      </c>
    </row>
    <row r="14" spans="1:255" ht="14.1" customHeight="1" x14ac:dyDescent="0.2">
      <c r="A14" s="306" t="s">
        <v>230</v>
      </c>
      <c r="B14" s="307"/>
      <c r="C14" s="308"/>
      <c r="D14" s="113">
        <v>61.114618406285075</v>
      </c>
      <c r="E14" s="115">
        <v>17425</v>
      </c>
      <c r="F14" s="114">
        <v>17562</v>
      </c>
      <c r="G14" s="114">
        <v>17777</v>
      </c>
      <c r="H14" s="114">
        <v>17440</v>
      </c>
      <c r="I14" s="140">
        <v>17381</v>
      </c>
      <c r="J14" s="115">
        <v>44</v>
      </c>
      <c r="K14" s="116">
        <v>0.25314999136988664</v>
      </c>
    </row>
    <row r="15" spans="1:255" ht="14.1" customHeight="1" x14ac:dyDescent="0.2">
      <c r="A15" s="306" t="s">
        <v>231</v>
      </c>
      <c r="B15" s="307"/>
      <c r="C15" s="308"/>
      <c r="D15" s="113">
        <v>12.359708193041527</v>
      </c>
      <c r="E15" s="115">
        <v>3524</v>
      </c>
      <c r="F15" s="114">
        <v>3558</v>
      </c>
      <c r="G15" s="114">
        <v>3573</v>
      </c>
      <c r="H15" s="114">
        <v>3479</v>
      </c>
      <c r="I15" s="140">
        <v>3485</v>
      </c>
      <c r="J15" s="115">
        <v>39</v>
      </c>
      <c r="K15" s="116">
        <v>1.1190817790530847</v>
      </c>
    </row>
    <row r="16" spans="1:255" ht="14.1" customHeight="1" x14ac:dyDescent="0.2">
      <c r="A16" s="306" t="s">
        <v>232</v>
      </c>
      <c r="B16" s="307"/>
      <c r="C16" s="308"/>
      <c r="D16" s="113">
        <v>7.908950617283951</v>
      </c>
      <c r="E16" s="115">
        <v>2255</v>
      </c>
      <c r="F16" s="114">
        <v>2246</v>
      </c>
      <c r="G16" s="114">
        <v>2221</v>
      </c>
      <c r="H16" s="114">
        <v>2218</v>
      </c>
      <c r="I16" s="140">
        <v>2200</v>
      </c>
      <c r="J16" s="115">
        <v>55</v>
      </c>
      <c r="K16" s="116">
        <v>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0.64183501683501687</v>
      </c>
      <c r="E18" s="115">
        <v>183</v>
      </c>
      <c r="F18" s="114">
        <v>167</v>
      </c>
      <c r="G18" s="114">
        <v>180</v>
      </c>
      <c r="H18" s="114">
        <v>171</v>
      </c>
      <c r="I18" s="140">
        <v>169</v>
      </c>
      <c r="J18" s="115">
        <v>14</v>
      </c>
      <c r="K18" s="116">
        <v>8.2840236686390529</v>
      </c>
    </row>
    <row r="19" spans="1:255" ht="14.1" customHeight="1" x14ac:dyDescent="0.2">
      <c r="A19" s="306" t="s">
        <v>235</v>
      </c>
      <c r="B19" s="307" t="s">
        <v>236</v>
      </c>
      <c r="C19" s="308"/>
      <c r="D19" s="113">
        <v>0.43841189674523007</v>
      </c>
      <c r="E19" s="115">
        <v>125</v>
      </c>
      <c r="F19" s="114">
        <v>110</v>
      </c>
      <c r="G19" s="114">
        <v>120</v>
      </c>
      <c r="H19" s="114">
        <v>116</v>
      </c>
      <c r="I19" s="140">
        <v>113</v>
      </c>
      <c r="J19" s="115">
        <v>12</v>
      </c>
      <c r="K19" s="116">
        <v>10.619469026548673</v>
      </c>
    </row>
    <row r="20" spans="1:255" ht="14.1" customHeight="1" x14ac:dyDescent="0.2">
      <c r="A20" s="306">
        <v>12</v>
      </c>
      <c r="B20" s="307" t="s">
        <v>237</v>
      </c>
      <c r="C20" s="308"/>
      <c r="D20" s="113">
        <v>0.69795173961840629</v>
      </c>
      <c r="E20" s="115">
        <v>199</v>
      </c>
      <c r="F20" s="114">
        <v>197</v>
      </c>
      <c r="G20" s="114">
        <v>207</v>
      </c>
      <c r="H20" s="114">
        <v>210</v>
      </c>
      <c r="I20" s="140">
        <v>200</v>
      </c>
      <c r="J20" s="115">
        <v>-1</v>
      </c>
      <c r="K20" s="116">
        <v>-0.5</v>
      </c>
    </row>
    <row r="21" spans="1:255" ht="14.1" customHeight="1" x14ac:dyDescent="0.2">
      <c r="A21" s="306">
        <v>21</v>
      </c>
      <c r="B21" s="307" t="s">
        <v>238</v>
      </c>
      <c r="C21" s="308"/>
      <c r="D21" s="113">
        <v>0.43139730639730639</v>
      </c>
      <c r="E21" s="115">
        <v>123</v>
      </c>
      <c r="F21" s="114">
        <v>114</v>
      </c>
      <c r="G21" s="114">
        <v>170</v>
      </c>
      <c r="H21" s="114">
        <v>131</v>
      </c>
      <c r="I21" s="140">
        <v>149</v>
      </c>
      <c r="J21" s="115">
        <v>-26</v>
      </c>
      <c r="K21" s="116">
        <v>-17.449664429530202</v>
      </c>
    </row>
    <row r="22" spans="1:255" ht="14.1" customHeight="1" x14ac:dyDescent="0.2">
      <c r="A22" s="306">
        <v>22</v>
      </c>
      <c r="B22" s="307" t="s">
        <v>239</v>
      </c>
      <c r="C22" s="308"/>
      <c r="D22" s="113">
        <v>4.8786475869809207</v>
      </c>
      <c r="E22" s="115">
        <v>1391</v>
      </c>
      <c r="F22" s="114">
        <v>1394</v>
      </c>
      <c r="G22" s="114">
        <v>1420</v>
      </c>
      <c r="H22" s="114">
        <v>1426</v>
      </c>
      <c r="I22" s="140">
        <v>1446</v>
      </c>
      <c r="J22" s="115">
        <v>-55</v>
      </c>
      <c r="K22" s="116">
        <v>-3.8035961272475793</v>
      </c>
    </row>
    <row r="23" spans="1:255" ht="14.1" customHeight="1" x14ac:dyDescent="0.2">
      <c r="A23" s="306">
        <v>23</v>
      </c>
      <c r="B23" s="307" t="s">
        <v>240</v>
      </c>
      <c r="C23" s="308"/>
      <c r="D23" s="113">
        <v>1.1609147025813693</v>
      </c>
      <c r="E23" s="115">
        <v>331</v>
      </c>
      <c r="F23" s="114">
        <v>338</v>
      </c>
      <c r="G23" s="114">
        <v>335</v>
      </c>
      <c r="H23" s="114">
        <v>336</v>
      </c>
      <c r="I23" s="140">
        <v>341</v>
      </c>
      <c r="J23" s="115">
        <v>-10</v>
      </c>
      <c r="K23" s="116">
        <v>-2.9325513196480939</v>
      </c>
    </row>
    <row r="24" spans="1:255" ht="14.1" customHeight="1" x14ac:dyDescent="0.2">
      <c r="A24" s="306">
        <v>24</v>
      </c>
      <c r="B24" s="307" t="s">
        <v>241</v>
      </c>
      <c r="C24" s="308"/>
      <c r="D24" s="113">
        <v>7.0391414141414144</v>
      </c>
      <c r="E24" s="115">
        <v>2007</v>
      </c>
      <c r="F24" s="114">
        <v>2045</v>
      </c>
      <c r="G24" s="114">
        <v>2079</v>
      </c>
      <c r="H24" s="114">
        <v>2083</v>
      </c>
      <c r="I24" s="140">
        <v>2100</v>
      </c>
      <c r="J24" s="115">
        <v>-93</v>
      </c>
      <c r="K24" s="116">
        <v>-4.4285714285714288</v>
      </c>
    </row>
    <row r="25" spans="1:255" ht="14.1" customHeight="1" x14ac:dyDescent="0.2">
      <c r="A25" s="306">
        <v>25</v>
      </c>
      <c r="B25" s="307" t="s">
        <v>242</v>
      </c>
      <c r="C25" s="308"/>
      <c r="D25" s="113">
        <v>7.6038159371492702</v>
      </c>
      <c r="E25" s="115">
        <v>2168</v>
      </c>
      <c r="F25" s="114">
        <v>2205</v>
      </c>
      <c r="G25" s="114">
        <v>2244</v>
      </c>
      <c r="H25" s="114">
        <v>2193</v>
      </c>
      <c r="I25" s="140">
        <v>2181</v>
      </c>
      <c r="J25" s="115">
        <v>-13</v>
      </c>
      <c r="K25" s="116">
        <v>-0.59605685465382852</v>
      </c>
    </row>
    <row r="26" spans="1:255" ht="14.1" customHeight="1" x14ac:dyDescent="0.2">
      <c r="A26" s="306">
        <v>26</v>
      </c>
      <c r="B26" s="307" t="s">
        <v>243</v>
      </c>
      <c r="C26" s="308"/>
      <c r="D26" s="113">
        <v>2.7111391694725029</v>
      </c>
      <c r="E26" s="115">
        <v>773</v>
      </c>
      <c r="F26" s="114">
        <v>785</v>
      </c>
      <c r="G26" s="114">
        <v>793</v>
      </c>
      <c r="H26" s="114">
        <v>773</v>
      </c>
      <c r="I26" s="140">
        <v>788</v>
      </c>
      <c r="J26" s="115">
        <v>-15</v>
      </c>
      <c r="K26" s="116">
        <v>-1.9035532994923858</v>
      </c>
    </row>
    <row r="27" spans="1:255" ht="14.1" customHeight="1" x14ac:dyDescent="0.2">
      <c r="A27" s="306">
        <v>27</v>
      </c>
      <c r="B27" s="307" t="s">
        <v>244</v>
      </c>
      <c r="C27" s="308"/>
      <c r="D27" s="113">
        <v>5.1381874298540966</v>
      </c>
      <c r="E27" s="115">
        <v>1465</v>
      </c>
      <c r="F27" s="114">
        <v>1489</v>
      </c>
      <c r="G27" s="114">
        <v>1509</v>
      </c>
      <c r="H27" s="114">
        <v>1489</v>
      </c>
      <c r="I27" s="140">
        <v>1501</v>
      </c>
      <c r="J27" s="115">
        <v>-36</v>
      </c>
      <c r="K27" s="116">
        <v>-2.3984010659560293</v>
      </c>
    </row>
    <row r="28" spans="1:255" ht="14.1" customHeight="1" x14ac:dyDescent="0.2">
      <c r="A28" s="306">
        <v>28</v>
      </c>
      <c r="B28" s="307" t="s">
        <v>245</v>
      </c>
      <c r="C28" s="308"/>
      <c r="D28" s="113">
        <v>1.7852132435465768</v>
      </c>
      <c r="E28" s="115">
        <v>509</v>
      </c>
      <c r="F28" s="114">
        <v>536</v>
      </c>
      <c r="G28" s="114">
        <v>547</v>
      </c>
      <c r="H28" s="114">
        <v>553</v>
      </c>
      <c r="I28" s="140">
        <v>548</v>
      </c>
      <c r="J28" s="115">
        <v>-39</v>
      </c>
      <c r="K28" s="116">
        <v>-7.1167883211678831</v>
      </c>
    </row>
    <row r="29" spans="1:255" ht="14.1" customHeight="1" x14ac:dyDescent="0.2">
      <c r="A29" s="306">
        <v>29</v>
      </c>
      <c r="B29" s="307" t="s">
        <v>246</v>
      </c>
      <c r="C29" s="308"/>
      <c r="D29" s="113">
        <v>3.0127665544332212</v>
      </c>
      <c r="E29" s="115">
        <v>859</v>
      </c>
      <c r="F29" s="114">
        <v>874</v>
      </c>
      <c r="G29" s="114">
        <v>875</v>
      </c>
      <c r="H29" s="114">
        <v>872</v>
      </c>
      <c r="I29" s="140">
        <v>859</v>
      </c>
      <c r="J29" s="115">
        <v>0</v>
      </c>
      <c r="K29" s="116">
        <v>0</v>
      </c>
    </row>
    <row r="30" spans="1:255" ht="14.1" customHeight="1" x14ac:dyDescent="0.2">
      <c r="A30" s="306" t="s">
        <v>247</v>
      </c>
      <c r="B30" s="307" t="s">
        <v>248</v>
      </c>
      <c r="C30" s="308"/>
      <c r="D30" s="113">
        <v>1.5361952861952861</v>
      </c>
      <c r="E30" s="115">
        <v>438</v>
      </c>
      <c r="F30" s="114">
        <v>438</v>
      </c>
      <c r="G30" s="114">
        <v>441</v>
      </c>
      <c r="H30" s="114">
        <v>438</v>
      </c>
      <c r="I30" s="140">
        <v>432</v>
      </c>
      <c r="J30" s="115">
        <v>6</v>
      </c>
      <c r="K30" s="116">
        <v>1.3888888888888888</v>
      </c>
    </row>
    <row r="31" spans="1:255" ht="14.1" customHeight="1" x14ac:dyDescent="0.2">
      <c r="A31" s="306" t="s">
        <v>249</v>
      </c>
      <c r="B31" s="307" t="s">
        <v>250</v>
      </c>
      <c r="C31" s="308"/>
      <c r="D31" s="113">
        <v>1.3187429854096522</v>
      </c>
      <c r="E31" s="115">
        <v>376</v>
      </c>
      <c r="F31" s="114">
        <v>389</v>
      </c>
      <c r="G31" s="114">
        <v>388</v>
      </c>
      <c r="H31" s="114">
        <v>391</v>
      </c>
      <c r="I31" s="140">
        <v>386</v>
      </c>
      <c r="J31" s="115">
        <v>-10</v>
      </c>
      <c r="K31" s="116">
        <v>-2.5906735751295336</v>
      </c>
    </row>
    <row r="32" spans="1:255" ht="14.1" customHeight="1" x14ac:dyDescent="0.2">
      <c r="A32" s="306">
        <v>31</v>
      </c>
      <c r="B32" s="307" t="s">
        <v>251</v>
      </c>
      <c r="C32" s="308"/>
      <c r="D32" s="113">
        <v>0.61377665544332216</v>
      </c>
      <c r="E32" s="115">
        <v>175</v>
      </c>
      <c r="F32" s="114">
        <v>169</v>
      </c>
      <c r="G32" s="114">
        <v>167</v>
      </c>
      <c r="H32" s="114">
        <v>168</v>
      </c>
      <c r="I32" s="140">
        <v>168</v>
      </c>
      <c r="J32" s="115">
        <v>7</v>
      </c>
      <c r="K32" s="116">
        <v>4.166666666666667</v>
      </c>
    </row>
    <row r="33" spans="1:11" ht="14.1" customHeight="1" x14ac:dyDescent="0.2">
      <c r="A33" s="306">
        <v>32</v>
      </c>
      <c r="B33" s="307" t="s">
        <v>252</v>
      </c>
      <c r="C33" s="308"/>
      <c r="D33" s="113">
        <v>1.6449214365881033</v>
      </c>
      <c r="E33" s="115">
        <v>469</v>
      </c>
      <c r="F33" s="114">
        <v>450</v>
      </c>
      <c r="G33" s="114">
        <v>479</v>
      </c>
      <c r="H33" s="114">
        <v>465</v>
      </c>
      <c r="I33" s="140">
        <v>463</v>
      </c>
      <c r="J33" s="115">
        <v>6</v>
      </c>
      <c r="K33" s="116">
        <v>1.2958963282937366</v>
      </c>
    </row>
    <row r="34" spans="1:11" ht="14.1" customHeight="1" x14ac:dyDescent="0.2">
      <c r="A34" s="306">
        <v>33</v>
      </c>
      <c r="B34" s="307" t="s">
        <v>253</v>
      </c>
      <c r="C34" s="308"/>
      <c r="D34" s="113">
        <v>1.473063973063973</v>
      </c>
      <c r="E34" s="115">
        <v>420</v>
      </c>
      <c r="F34" s="114">
        <v>402</v>
      </c>
      <c r="G34" s="114">
        <v>449</v>
      </c>
      <c r="H34" s="114">
        <v>431</v>
      </c>
      <c r="I34" s="140">
        <v>427</v>
      </c>
      <c r="J34" s="115">
        <v>-7</v>
      </c>
      <c r="K34" s="116">
        <v>-1.639344262295082</v>
      </c>
    </row>
    <row r="35" spans="1:11" ht="14.1" customHeight="1" x14ac:dyDescent="0.2">
      <c r="A35" s="306">
        <v>34</v>
      </c>
      <c r="B35" s="307" t="s">
        <v>254</v>
      </c>
      <c r="C35" s="308"/>
      <c r="D35" s="113">
        <v>1.9325196408529741</v>
      </c>
      <c r="E35" s="115">
        <v>551</v>
      </c>
      <c r="F35" s="114">
        <v>561</v>
      </c>
      <c r="G35" s="114">
        <v>568</v>
      </c>
      <c r="H35" s="114">
        <v>562</v>
      </c>
      <c r="I35" s="140">
        <v>549</v>
      </c>
      <c r="J35" s="115">
        <v>2</v>
      </c>
      <c r="K35" s="116">
        <v>0.36429872495446264</v>
      </c>
    </row>
    <row r="36" spans="1:11" ht="14.1" customHeight="1" x14ac:dyDescent="0.2">
      <c r="A36" s="306">
        <v>41</v>
      </c>
      <c r="B36" s="307" t="s">
        <v>255</v>
      </c>
      <c r="C36" s="308"/>
      <c r="D36" s="113">
        <v>0.31565656565656564</v>
      </c>
      <c r="E36" s="115">
        <v>90</v>
      </c>
      <c r="F36" s="114">
        <v>92</v>
      </c>
      <c r="G36" s="114">
        <v>92</v>
      </c>
      <c r="H36" s="114">
        <v>85</v>
      </c>
      <c r="I36" s="140">
        <v>81</v>
      </c>
      <c r="J36" s="115">
        <v>9</v>
      </c>
      <c r="K36" s="116">
        <v>11.111111111111111</v>
      </c>
    </row>
    <row r="37" spans="1:11" ht="14.1" customHeight="1" x14ac:dyDescent="0.2">
      <c r="A37" s="306">
        <v>42</v>
      </c>
      <c r="B37" s="307" t="s">
        <v>256</v>
      </c>
      <c r="C37" s="308"/>
      <c r="D37" s="113">
        <v>0.25953984287317622</v>
      </c>
      <c r="E37" s="115">
        <v>74</v>
      </c>
      <c r="F37" s="114">
        <v>75</v>
      </c>
      <c r="G37" s="114">
        <v>79</v>
      </c>
      <c r="H37" s="114">
        <v>80</v>
      </c>
      <c r="I37" s="140">
        <v>76</v>
      </c>
      <c r="J37" s="115">
        <v>-2</v>
      </c>
      <c r="K37" s="116">
        <v>-2.6315789473684212</v>
      </c>
    </row>
    <row r="38" spans="1:11" ht="14.1" customHeight="1" x14ac:dyDescent="0.2">
      <c r="A38" s="306">
        <v>43</v>
      </c>
      <c r="B38" s="307" t="s">
        <v>257</v>
      </c>
      <c r="C38" s="308"/>
      <c r="D38" s="113">
        <v>1.0907687991021324</v>
      </c>
      <c r="E38" s="115">
        <v>311</v>
      </c>
      <c r="F38" s="114">
        <v>318</v>
      </c>
      <c r="G38" s="114">
        <v>313</v>
      </c>
      <c r="H38" s="114">
        <v>295</v>
      </c>
      <c r="I38" s="140">
        <v>298</v>
      </c>
      <c r="J38" s="115">
        <v>13</v>
      </c>
      <c r="K38" s="116">
        <v>4.3624161073825505</v>
      </c>
    </row>
    <row r="39" spans="1:11" ht="14.1" customHeight="1" x14ac:dyDescent="0.2">
      <c r="A39" s="306">
        <v>51</v>
      </c>
      <c r="B39" s="307" t="s">
        <v>258</v>
      </c>
      <c r="C39" s="308"/>
      <c r="D39" s="113">
        <v>5.780022446689113</v>
      </c>
      <c r="E39" s="115">
        <v>1648</v>
      </c>
      <c r="F39" s="114">
        <v>1687</v>
      </c>
      <c r="G39" s="114">
        <v>1676</v>
      </c>
      <c r="H39" s="114">
        <v>1666</v>
      </c>
      <c r="I39" s="140">
        <v>1616</v>
      </c>
      <c r="J39" s="115">
        <v>32</v>
      </c>
      <c r="K39" s="116">
        <v>1.9801980198019802</v>
      </c>
    </row>
    <row r="40" spans="1:11" ht="14.1" customHeight="1" x14ac:dyDescent="0.2">
      <c r="A40" s="306" t="s">
        <v>259</v>
      </c>
      <c r="B40" s="307" t="s">
        <v>260</v>
      </c>
      <c r="C40" s="308"/>
      <c r="D40" s="113">
        <v>4.8611111111111107</v>
      </c>
      <c r="E40" s="115">
        <v>1386</v>
      </c>
      <c r="F40" s="114">
        <v>1427</v>
      </c>
      <c r="G40" s="114">
        <v>1417</v>
      </c>
      <c r="H40" s="114">
        <v>1418</v>
      </c>
      <c r="I40" s="140">
        <v>1372</v>
      </c>
      <c r="J40" s="115">
        <v>14</v>
      </c>
      <c r="K40" s="116">
        <v>1.0204081632653061</v>
      </c>
    </row>
    <row r="41" spans="1:11" ht="14.1" customHeight="1" x14ac:dyDescent="0.2">
      <c r="A41" s="306"/>
      <c r="B41" s="307" t="s">
        <v>261</v>
      </c>
      <c r="C41" s="308"/>
      <c r="D41" s="113">
        <v>4.2613636363636367</v>
      </c>
      <c r="E41" s="115">
        <v>1215</v>
      </c>
      <c r="F41" s="114">
        <v>1252</v>
      </c>
      <c r="G41" s="114">
        <v>1247</v>
      </c>
      <c r="H41" s="114">
        <v>1241</v>
      </c>
      <c r="I41" s="140">
        <v>1200</v>
      </c>
      <c r="J41" s="115">
        <v>15</v>
      </c>
      <c r="K41" s="116">
        <v>1.25</v>
      </c>
    </row>
    <row r="42" spans="1:11" ht="14.1" customHeight="1" x14ac:dyDescent="0.2">
      <c r="A42" s="306">
        <v>52</v>
      </c>
      <c r="B42" s="307" t="s">
        <v>262</v>
      </c>
      <c r="C42" s="308"/>
      <c r="D42" s="113">
        <v>3.917648709315376</v>
      </c>
      <c r="E42" s="115">
        <v>1117</v>
      </c>
      <c r="F42" s="114">
        <v>1130</v>
      </c>
      <c r="G42" s="114">
        <v>1146</v>
      </c>
      <c r="H42" s="114">
        <v>1148</v>
      </c>
      <c r="I42" s="140">
        <v>1118</v>
      </c>
      <c r="J42" s="115">
        <v>-1</v>
      </c>
      <c r="K42" s="116">
        <v>-8.9445438282647588E-2</v>
      </c>
    </row>
    <row r="43" spans="1:11" ht="14.1" customHeight="1" x14ac:dyDescent="0.2">
      <c r="A43" s="306" t="s">
        <v>263</v>
      </c>
      <c r="B43" s="307" t="s">
        <v>264</v>
      </c>
      <c r="C43" s="308"/>
      <c r="D43" s="113">
        <v>2.5112233445566781</v>
      </c>
      <c r="E43" s="115">
        <v>716</v>
      </c>
      <c r="F43" s="114">
        <v>737</v>
      </c>
      <c r="G43" s="114">
        <v>748</v>
      </c>
      <c r="H43" s="114">
        <v>753</v>
      </c>
      <c r="I43" s="140">
        <v>732</v>
      </c>
      <c r="J43" s="115">
        <v>-16</v>
      </c>
      <c r="K43" s="116">
        <v>-2.1857923497267762</v>
      </c>
    </row>
    <row r="44" spans="1:11" ht="14.1" customHeight="1" x14ac:dyDescent="0.2">
      <c r="A44" s="306">
        <v>53</v>
      </c>
      <c r="B44" s="307" t="s">
        <v>265</v>
      </c>
      <c r="C44" s="308"/>
      <c r="D44" s="113">
        <v>0.41035353535353536</v>
      </c>
      <c r="E44" s="115">
        <v>117</v>
      </c>
      <c r="F44" s="114">
        <v>122</v>
      </c>
      <c r="G44" s="114">
        <v>123</v>
      </c>
      <c r="H44" s="114">
        <v>116</v>
      </c>
      <c r="I44" s="140">
        <v>106</v>
      </c>
      <c r="J44" s="115">
        <v>11</v>
      </c>
      <c r="K44" s="116">
        <v>10.377358490566039</v>
      </c>
    </row>
    <row r="45" spans="1:11" ht="14.1" customHeight="1" x14ac:dyDescent="0.2">
      <c r="A45" s="306" t="s">
        <v>266</v>
      </c>
      <c r="B45" s="307" t="s">
        <v>267</v>
      </c>
      <c r="C45" s="308"/>
      <c r="D45" s="113">
        <v>0.39983164983164982</v>
      </c>
      <c r="E45" s="115">
        <v>114</v>
      </c>
      <c r="F45" s="114">
        <v>118</v>
      </c>
      <c r="G45" s="114">
        <v>119</v>
      </c>
      <c r="H45" s="114">
        <v>113</v>
      </c>
      <c r="I45" s="140">
        <v>103</v>
      </c>
      <c r="J45" s="115">
        <v>11</v>
      </c>
      <c r="K45" s="116">
        <v>10.679611650485437</v>
      </c>
    </row>
    <row r="46" spans="1:11" ht="14.1" customHeight="1" x14ac:dyDescent="0.2">
      <c r="A46" s="306">
        <v>54</v>
      </c>
      <c r="B46" s="307" t="s">
        <v>268</v>
      </c>
      <c r="C46" s="308"/>
      <c r="D46" s="113">
        <v>1.8027497194163862</v>
      </c>
      <c r="E46" s="115">
        <v>514</v>
      </c>
      <c r="F46" s="114">
        <v>506</v>
      </c>
      <c r="G46" s="114">
        <v>516</v>
      </c>
      <c r="H46" s="114">
        <v>506</v>
      </c>
      <c r="I46" s="140">
        <v>494</v>
      </c>
      <c r="J46" s="115">
        <v>20</v>
      </c>
      <c r="K46" s="116">
        <v>4.048582995951417</v>
      </c>
    </row>
    <row r="47" spans="1:11" ht="14.1" customHeight="1" x14ac:dyDescent="0.2">
      <c r="A47" s="306">
        <v>61</v>
      </c>
      <c r="B47" s="307" t="s">
        <v>269</v>
      </c>
      <c r="C47" s="308"/>
      <c r="D47" s="113">
        <v>2.7391975308641974</v>
      </c>
      <c r="E47" s="115">
        <v>781</v>
      </c>
      <c r="F47" s="114">
        <v>786</v>
      </c>
      <c r="G47" s="114">
        <v>793</v>
      </c>
      <c r="H47" s="114">
        <v>753</v>
      </c>
      <c r="I47" s="140">
        <v>739</v>
      </c>
      <c r="J47" s="115">
        <v>42</v>
      </c>
      <c r="K47" s="116">
        <v>5.6833558863328824</v>
      </c>
    </row>
    <row r="48" spans="1:11" ht="14.1" customHeight="1" x14ac:dyDescent="0.2">
      <c r="A48" s="306">
        <v>62</v>
      </c>
      <c r="B48" s="307" t="s">
        <v>270</v>
      </c>
      <c r="C48" s="308"/>
      <c r="D48" s="113">
        <v>7.6073232323232327</v>
      </c>
      <c r="E48" s="115">
        <v>2169</v>
      </c>
      <c r="F48" s="114">
        <v>2164</v>
      </c>
      <c r="G48" s="114">
        <v>2178</v>
      </c>
      <c r="H48" s="114">
        <v>2181</v>
      </c>
      <c r="I48" s="140">
        <v>2129</v>
      </c>
      <c r="J48" s="115">
        <v>40</v>
      </c>
      <c r="K48" s="116">
        <v>1.8788163457022076</v>
      </c>
    </row>
    <row r="49" spans="1:11" ht="14.1" customHeight="1" x14ac:dyDescent="0.2">
      <c r="A49" s="306">
        <v>63</v>
      </c>
      <c r="B49" s="307" t="s">
        <v>271</v>
      </c>
      <c r="C49" s="308"/>
      <c r="D49" s="113">
        <v>1.2626262626262625</v>
      </c>
      <c r="E49" s="115">
        <v>360</v>
      </c>
      <c r="F49" s="114">
        <v>360</v>
      </c>
      <c r="G49" s="114">
        <v>368</v>
      </c>
      <c r="H49" s="114">
        <v>368</v>
      </c>
      <c r="I49" s="140">
        <v>350</v>
      </c>
      <c r="J49" s="115">
        <v>10</v>
      </c>
      <c r="K49" s="116">
        <v>2.8571428571428572</v>
      </c>
    </row>
    <row r="50" spans="1:11" ht="14.1" customHeight="1" x14ac:dyDescent="0.2">
      <c r="A50" s="306" t="s">
        <v>272</v>
      </c>
      <c r="B50" s="307" t="s">
        <v>273</v>
      </c>
      <c r="C50" s="308"/>
      <c r="D50" s="113">
        <v>0.19290123456790123</v>
      </c>
      <c r="E50" s="115">
        <v>55</v>
      </c>
      <c r="F50" s="114">
        <v>54</v>
      </c>
      <c r="G50" s="114">
        <v>53</v>
      </c>
      <c r="H50" s="114">
        <v>56</v>
      </c>
      <c r="I50" s="140">
        <v>56</v>
      </c>
      <c r="J50" s="115">
        <v>-1</v>
      </c>
      <c r="K50" s="116">
        <v>-1.7857142857142858</v>
      </c>
    </row>
    <row r="51" spans="1:11" ht="14.1" customHeight="1" x14ac:dyDescent="0.2">
      <c r="A51" s="306" t="s">
        <v>274</v>
      </c>
      <c r="B51" s="307" t="s">
        <v>275</v>
      </c>
      <c r="C51" s="308"/>
      <c r="D51" s="113">
        <v>0.8031705948372615</v>
      </c>
      <c r="E51" s="115">
        <v>229</v>
      </c>
      <c r="F51" s="114">
        <v>222</v>
      </c>
      <c r="G51" s="114">
        <v>230</v>
      </c>
      <c r="H51" s="114">
        <v>226</v>
      </c>
      <c r="I51" s="140">
        <v>211</v>
      </c>
      <c r="J51" s="115">
        <v>18</v>
      </c>
      <c r="K51" s="116">
        <v>8.5308056872037916</v>
      </c>
    </row>
    <row r="52" spans="1:11" ht="14.1" customHeight="1" x14ac:dyDescent="0.2">
      <c r="A52" s="306">
        <v>71</v>
      </c>
      <c r="B52" s="307" t="s">
        <v>276</v>
      </c>
      <c r="C52" s="308"/>
      <c r="D52" s="113">
        <v>11.60563973063973</v>
      </c>
      <c r="E52" s="115">
        <v>3309</v>
      </c>
      <c r="F52" s="114">
        <v>3343</v>
      </c>
      <c r="G52" s="114">
        <v>3361</v>
      </c>
      <c r="H52" s="114">
        <v>3295</v>
      </c>
      <c r="I52" s="140">
        <v>3298</v>
      </c>
      <c r="J52" s="115">
        <v>11</v>
      </c>
      <c r="K52" s="116">
        <v>0.33353547604608852</v>
      </c>
    </row>
    <row r="53" spans="1:11" ht="14.1" customHeight="1" x14ac:dyDescent="0.2">
      <c r="A53" s="306" t="s">
        <v>277</v>
      </c>
      <c r="B53" s="307" t="s">
        <v>278</v>
      </c>
      <c r="C53" s="308"/>
      <c r="D53" s="113">
        <v>5.1276655443322108</v>
      </c>
      <c r="E53" s="115">
        <v>1462</v>
      </c>
      <c r="F53" s="114">
        <v>1484</v>
      </c>
      <c r="G53" s="114">
        <v>1494</v>
      </c>
      <c r="H53" s="114">
        <v>1464</v>
      </c>
      <c r="I53" s="140">
        <v>1456</v>
      </c>
      <c r="J53" s="115">
        <v>6</v>
      </c>
      <c r="K53" s="116">
        <v>0.41208791208791207</v>
      </c>
    </row>
    <row r="54" spans="1:11" ht="14.1" customHeight="1" x14ac:dyDescent="0.2">
      <c r="A54" s="306" t="s">
        <v>279</v>
      </c>
      <c r="B54" s="307" t="s">
        <v>280</v>
      </c>
      <c r="C54" s="308"/>
      <c r="D54" s="113">
        <v>5.6607744107744109</v>
      </c>
      <c r="E54" s="115">
        <v>1614</v>
      </c>
      <c r="F54" s="114">
        <v>1624</v>
      </c>
      <c r="G54" s="114">
        <v>1638</v>
      </c>
      <c r="H54" s="114">
        <v>1608</v>
      </c>
      <c r="I54" s="140">
        <v>1615</v>
      </c>
      <c r="J54" s="115">
        <v>-1</v>
      </c>
      <c r="K54" s="116">
        <v>-6.1919504643962849E-2</v>
      </c>
    </row>
    <row r="55" spans="1:11" ht="14.1" customHeight="1" x14ac:dyDescent="0.2">
      <c r="A55" s="306">
        <v>72</v>
      </c>
      <c r="B55" s="307" t="s">
        <v>281</v>
      </c>
      <c r="C55" s="308"/>
      <c r="D55" s="113">
        <v>3.2512626262626263</v>
      </c>
      <c r="E55" s="115">
        <v>927</v>
      </c>
      <c r="F55" s="114">
        <v>929</v>
      </c>
      <c r="G55" s="114">
        <v>931</v>
      </c>
      <c r="H55" s="114">
        <v>919</v>
      </c>
      <c r="I55" s="140">
        <v>920</v>
      </c>
      <c r="J55" s="115">
        <v>7</v>
      </c>
      <c r="K55" s="116">
        <v>0.76086956521739135</v>
      </c>
    </row>
    <row r="56" spans="1:11" ht="14.1" customHeight="1" x14ac:dyDescent="0.2">
      <c r="A56" s="306" t="s">
        <v>282</v>
      </c>
      <c r="B56" s="307" t="s">
        <v>283</v>
      </c>
      <c r="C56" s="308"/>
      <c r="D56" s="113">
        <v>1.6308922558922558</v>
      </c>
      <c r="E56" s="115">
        <v>465</v>
      </c>
      <c r="F56" s="114">
        <v>468</v>
      </c>
      <c r="G56" s="114">
        <v>470</v>
      </c>
      <c r="H56" s="114">
        <v>472</v>
      </c>
      <c r="I56" s="140">
        <v>476</v>
      </c>
      <c r="J56" s="115">
        <v>-11</v>
      </c>
      <c r="K56" s="116">
        <v>-2.3109243697478989</v>
      </c>
    </row>
    <row r="57" spans="1:11" ht="14.1" customHeight="1" x14ac:dyDescent="0.2">
      <c r="A57" s="306" t="s">
        <v>284</v>
      </c>
      <c r="B57" s="307" t="s">
        <v>285</v>
      </c>
      <c r="C57" s="308"/>
      <c r="D57" s="113">
        <v>1.0416666666666667</v>
      </c>
      <c r="E57" s="115">
        <v>297</v>
      </c>
      <c r="F57" s="114">
        <v>296</v>
      </c>
      <c r="G57" s="114">
        <v>294</v>
      </c>
      <c r="H57" s="114">
        <v>289</v>
      </c>
      <c r="I57" s="140">
        <v>285</v>
      </c>
      <c r="J57" s="115">
        <v>12</v>
      </c>
      <c r="K57" s="116">
        <v>4.2105263157894735</v>
      </c>
    </row>
    <row r="58" spans="1:11" ht="14.1" customHeight="1" x14ac:dyDescent="0.2">
      <c r="A58" s="306">
        <v>73</v>
      </c>
      <c r="B58" s="307" t="s">
        <v>286</v>
      </c>
      <c r="C58" s="308"/>
      <c r="D58" s="113">
        <v>2.2481762065095396</v>
      </c>
      <c r="E58" s="115">
        <v>641</v>
      </c>
      <c r="F58" s="114">
        <v>634</v>
      </c>
      <c r="G58" s="114">
        <v>632</v>
      </c>
      <c r="H58" s="114">
        <v>611</v>
      </c>
      <c r="I58" s="140">
        <v>617</v>
      </c>
      <c r="J58" s="115">
        <v>24</v>
      </c>
      <c r="K58" s="116">
        <v>3.8897893030794166</v>
      </c>
    </row>
    <row r="59" spans="1:11" ht="14.1" customHeight="1" x14ac:dyDescent="0.2">
      <c r="A59" s="306" t="s">
        <v>287</v>
      </c>
      <c r="B59" s="307" t="s">
        <v>288</v>
      </c>
      <c r="C59" s="308"/>
      <c r="D59" s="113">
        <v>1.98162177328844</v>
      </c>
      <c r="E59" s="115">
        <v>565</v>
      </c>
      <c r="F59" s="114">
        <v>557</v>
      </c>
      <c r="G59" s="114">
        <v>552</v>
      </c>
      <c r="H59" s="114">
        <v>536</v>
      </c>
      <c r="I59" s="140">
        <v>540</v>
      </c>
      <c r="J59" s="115">
        <v>25</v>
      </c>
      <c r="K59" s="116">
        <v>4.6296296296296298</v>
      </c>
    </row>
    <row r="60" spans="1:11" ht="14.1" customHeight="1" x14ac:dyDescent="0.2">
      <c r="A60" s="306">
        <v>81</v>
      </c>
      <c r="B60" s="307" t="s">
        <v>289</v>
      </c>
      <c r="C60" s="308"/>
      <c r="D60" s="113">
        <v>6.6673681257014588</v>
      </c>
      <c r="E60" s="115">
        <v>1901</v>
      </c>
      <c r="F60" s="114">
        <v>1894</v>
      </c>
      <c r="G60" s="114">
        <v>1849</v>
      </c>
      <c r="H60" s="114">
        <v>1794</v>
      </c>
      <c r="I60" s="140">
        <v>1792</v>
      </c>
      <c r="J60" s="115">
        <v>109</v>
      </c>
      <c r="K60" s="116">
        <v>6.0825892857142856</v>
      </c>
    </row>
    <row r="61" spans="1:11" ht="14.1" customHeight="1" x14ac:dyDescent="0.2">
      <c r="A61" s="306" t="s">
        <v>290</v>
      </c>
      <c r="B61" s="307" t="s">
        <v>291</v>
      </c>
      <c r="C61" s="308"/>
      <c r="D61" s="113">
        <v>2.5883838383838382</v>
      </c>
      <c r="E61" s="115">
        <v>738</v>
      </c>
      <c r="F61" s="114">
        <v>740</v>
      </c>
      <c r="G61" s="114">
        <v>737</v>
      </c>
      <c r="H61" s="114">
        <v>702</v>
      </c>
      <c r="I61" s="140">
        <v>703</v>
      </c>
      <c r="J61" s="115">
        <v>35</v>
      </c>
      <c r="K61" s="116">
        <v>4.9786628733997151</v>
      </c>
    </row>
    <row r="62" spans="1:11" ht="14.1" customHeight="1" x14ac:dyDescent="0.2">
      <c r="A62" s="306" t="s">
        <v>292</v>
      </c>
      <c r="B62" s="307" t="s">
        <v>293</v>
      </c>
      <c r="C62" s="308"/>
      <c r="D62" s="113">
        <v>2.3218294051627386</v>
      </c>
      <c r="E62" s="115">
        <v>662</v>
      </c>
      <c r="F62" s="114">
        <v>666</v>
      </c>
      <c r="G62" s="114">
        <v>637</v>
      </c>
      <c r="H62" s="114">
        <v>610</v>
      </c>
      <c r="I62" s="140">
        <v>610</v>
      </c>
      <c r="J62" s="115">
        <v>52</v>
      </c>
      <c r="K62" s="116">
        <v>8.5245901639344268</v>
      </c>
    </row>
    <row r="63" spans="1:11" ht="14.1" customHeight="1" x14ac:dyDescent="0.2">
      <c r="A63" s="306"/>
      <c r="B63" s="307" t="s">
        <v>294</v>
      </c>
      <c r="C63" s="308"/>
      <c r="D63" s="113">
        <v>1.893939393939394</v>
      </c>
      <c r="E63" s="115">
        <v>540</v>
      </c>
      <c r="F63" s="114">
        <v>543</v>
      </c>
      <c r="G63" s="114">
        <v>516</v>
      </c>
      <c r="H63" s="114">
        <v>495</v>
      </c>
      <c r="I63" s="140">
        <v>489</v>
      </c>
      <c r="J63" s="115">
        <v>51</v>
      </c>
      <c r="K63" s="116">
        <v>10.429447852760736</v>
      </c>
    </row>
    <row r="64" spans="1:11" ht="14.1" customHeight="1" x14ac:dyDescent="0.2">
      <c r="A64" s="306" t="s">
        <v>295</v>
      </c>
      <c r="B64" s="307" t="s">
        <v>296</v>
      </c>
      <c r="C64" s="308"/>
      <c r="D64" s="113">
        <v>0.57870370370370372</v>
      </c>
      <c r="E64" s="115">
        <v>165</v>
      </c>
      <c r="F64" s="114">
        <v>150</v>
      </c>
      <c r="G64" s="114">
        <v>137</v>
      </c>
      <c r="H64" s="114">
        <v>138</v>
      </c>
      <c r="I64" s="140">
        <v>134</v>
      </c>
      <c r="J64" s="115">
        <v>31</v>
      </c>
      <c r="K64" s="116">
        <v>23.134328358208954</v>
      </c>
    </row>
    <row r="65" spans="1:11" ht="14.1" customHeight="1" x14ac:dyDescent="0.2">
      <c r="A65" s="306" t="s">
        <v>297</v>
      </c>
      <c r="B65" s="307" t="s">
        <v>298</v>
      </c>
      <c r="C65" s="308"/>
      <c r="D65" s="113">
        <v>0.5997474747474747</v>
      </c>
      <c r="E65" s="115">
        <v>171</v>
      </c>
      <c r="F65" s="114">
        <v>169</v>
      </c>
      <c r="G65" s="114">
        <v>164</v>
      </c>
      <c r="H65" s="114">
        <v>168</v>
      </c>
      <c r="I65" s="140">
        <v>170</v>
      </c>
      <c r="J65" s="115">
        <v>1</v>
      </c>
      <c r="K65" s="116">
        <v>0.58823529411764708</v>
      </c>
    </row>
    <row r="66" spans="1:11" ht="14.1" customHeight="1" x14ac:dyDescent="0.2">
      <c r="A66" s="306">
        <v>82</v>
      </c>
      <c r="B66" s="307" t="s">
        <v>299</v>
      </c>
      <c r="C66" s="308"/>
      <c r="D66" s="113">
        <v>2.8794893378226711</v>
      </c>
      <c r="E66" s="115">
        <v>821</v>
      </c>
      <c r="F66" s="114">
        <v>834</v>
      </c>
      <c r="G66" s="114">
        <v>830</v>
      </c>
      <c r="H66" s="114">
        <v>796</v>
      </c>
      <c r="I66" s="140">
        <v>792</v>
      </c>
      <c r="J66" s="115">
        <v>29</v>
      </c>
      <c r="K66" s="116">
        <v>3.6616161616161618</v>
      </c>
    </row>
    <row r="67" spans="1:11" ht="14.1" customHeight="1" x14ac:dyDescent="0.2">
      <c r="A67" s="306" t="s">
        <v>300</v>
      </c>
      <c r="B67" s="307" t="s">
        <v>301</v>
      </c>
      <c r="C67" s="308"/>
      <c r="D67" s="113">
        <v>2.0412457912457911</v>
      </c>
      <c r="E67" s="115">
        <v>582</v>
      </c>
      <c r="F67" s="114">
        <v>587</v>
      </c>
      <c r="G67" s="114">
        <v>585</v>
      </c>
      <c r="H67" s="114">
        <v>559</v>
      </c>
      <c r="I67" s="140">
        <v>554</v>
      </c>
      <c r="J67" s="115">
        <v>28</v>
      </c>
      <c r="K67" s="116">
        <v>5.0541516245487363</v>
      </c>
    </row>
    <row r="68" spans="1:11" ht="14.1" customHeight="1" x14ac:dyDescent="0.2">
      <c r="A68" s="306" t="s">
        <v>302</v>
      </c>
      <c r="B68" s="307" t="s">
        <v>303</v>
      </c>
      <c r="C68" s="308"/>
      <c r="D68" s="113">
        <v>0.44542648709315374</v>
      </c>
      <c r="E68" s="115">
        <v>127</v>
      </c>
      <c r="F68" s="114">
        <v>129</v>
      </c>
      <c r="G68" s="114">
        <v>126</v>
      </c>
      <c r="H68" s="114">
        <v>124</v>
      </c>
      <c r="I68" s="140">
        <v>124</v>
      </c>
      <c r="J68" s="115">
        <v>3</v>
      </c>
      <c r="K68" s="116">
        <v>2.4193548387096775</v>
      </c>
    </row>
    <row r="69" spans="1:11" ht="14.1" customHeight="1" x14ac:dyDescent="0.2">
      <c r="A69" s="306">
        <v>83</v>
      </c>
      <c r="B69" s="307" t="s">
        <v>304</v>
      </c>
      <c r="C69" s="308"/>
      <c r="D69" s="113">
        <v>5.4748877665544331</v>
      </c>
      <c r="E69" s="115">
        <v>1561</v>
      </c>
      <c r="F69" s="114">
        <v>1558</v>
      </c>
      <c r="G69" s="114">
        <v>1540</v>
      </c>
      <c r="H69" s="114">
        <v>1512</v>
      </c>
      <c r="I69" s="140">
        <v>1515</v>
      </c>
      <c r="J69" s="115">
        <v>46</v>
      </c>
      <c r="K69" s="116">
        <v>3.0363036303630362</v>
      </c>
    </row>
    <row r="70" spans="1:11" ht="14.1" customHeight="1" x14ac:dyDescent="0.2">
      <c r="A70" s="306" t="s">
        <v>305</v>
      </c>
      <c r="B70" s="307" t="s">
        <v>306</v>
      </c>
      <c r="C70" s="308"/>
      <c r="D70" s="113">
        <v>4.812008978675645</v>
      </c>
      <c r="E70" s="115">
        <v>1372</v>
      </c>
      <c r="F70" s="114">
        <v>1377</v>
      </c>
      <c r="G70" s="114">
        <v>1360</v>
      </c>
      <c r="H70" s="114">
        <v>1336</v>
      </c>
      <c r="I70" s="140">
        <v>1341</v>
      </c>
      <c r="J70" s="115">
        <v>31</v>
      </c>
      <c r="K70" s="116">
        <v>2.3117076808351977</v>
      </c>
    </row>
    <row r="71" spans="1:11" ht="14.1" customHeight="1" x14ac:dyDescent="0.2">
      <c r="A71" s="306"/>
      <c r="B71" s="307" t="s">
        <v>307</v>
      </c>
      <c r="C71" s="308"/>
      <c r="D71" s="113">
        <v>3.1214927048260384</v>
      </c>
      <c r="E71" s="115">
        <v>890</v>
      </c>
      <c r="F71" s="114">
        <v>893</v>
      </c>
      <c r="G71" s="114">
        <v>876</v>
      </c>
      <c r="H71" s="114">
        <v>866</v>
      </c>
      <c r="I71" s="140">
        <v>871</v>
      </c>
      <c r="J71" s="115">
        <v>19</v>
      </c>
      <c r="K71" s="116">
        <v>2.1814006888633752</v>
      </c>
    </row>
    <row r="72" spans="1:11" ht="14.1" customHeight="1" x14ac:dyDescent="0.2">
      <c r="A72" s="306">
        <v>84</v>
      </c>
      <c r="B72" s="307" t="s">
        <v>308</v>
      </c>
      <c r="C72" s="308"/>
      <c r="D72" s="113">
        <v>0.84876543209876543</v>
      </c>
      <c r="E72" s="115">
        <v>242</v>
      </c>
      <c r="F72" s="114">
        <v>231</v>
      </c>
      <c r="G72" s="114">
        <v>223</v>
      </c>
      <c r="H72" s="114">
        <v>247</v>
      </c>
      <c r="I72" s="140">
        <v>245</v>
      </c>
      <c r="J72" s="115">
        <v>-3</v>
      </c>
      <c r="K72" s="116">
        <v>-1.2244897959183674</v>
      </c>
    </row>
    <row r="73" spans="1:11" ht="14.1" customHeight="1" x14ac:dyDescent="0.2">
      <c r="A73" s="306" t="s">
        <v>309</v>
      </c>
      <c r="B73" s="307" t="s">
        <v>310</v>
      </c>
      <c r="C73" s="308"/>
      <c r="D73" s="113">
        <v>0.35072951739618408</v>
      </c>
      <c r="E73" s="115">
        <v>100</v>
      </c>
      <c r="F73" s="114">
        <v>96</v>
      </c>
      <c r="G73" s="114">
        <v>96</v>
      </c>
      <c r="H73" s="114">
        <v>117</v>
      </c>
      <c r="I73" s="140">
        <v>116</v>
      </c>
      <c r="J73" s="115">
        <v>-16</v>
      </c>
      <c r="K73" s="116">
        <v>-13.793103448275861</v>
      </c>
    </row>
    <row r="74" spans="1:11" ht="14.1" customHeight="1" x14ac:dyDescent="0.2">
      <c r="A74" s="306" t="s">
        <v>311</v>
      </c>
      <c r="B74" s="307" t="s">
        <v>312</v>
      </c>
      <c r="C74" s="308"/>
      <c r="D74" s="113">
        <v>0.21745230078563413</v>
      </c>
      <c r="E74" s="115">
        <v>62</v>
      </c>
      <c r="F74" s="114">
        <v>60</v>
      </c>
      <c r="G74" s="114">
        <v>55</v>
      </c>
      <c r="H74" s="114">
        <v>59</v>
      </c>
      <c r="I74" s="140">
        <v>61</v>
      </c>
      <c r="J74" s="115">
        <v>1</v>
      </c>
      <c r="K74" s="116">
        <v>1.639344262295082</v>
      </c>
    </row>
    <row r="75" spans="1:11" ht="14.1" customHeight="1" x14ac:dyDescent="0.2">
      <c r="A75" s="306" t="s">
        <v>313</v>
      </c>
      <c r="B75" s="307" t="s">
        <v>314</v>
      </c>
      <c r="C75" s="308"/>
      <c r="D75" s="113">
        <v>1.7536475869809203E-2</v>
      </c>
      <c r="E75" s="115">
        <v>5</v>
      </c>
      <c r="F75" s="114">
        <v>5</v>
      </c>
      <c r="G75" s="114">
        <v>5</v>
      </c>
      <c r="H75" s="114">
        <v>5</v>
      </c>
      <c r="I75" s="140">
        <v>4</v>
      </c>
      <c r="J75" s="115">
        <v>1</v>
      </c>
      <c r="K75" s="116">
        <v>25</v>
      </c>
    </row>
    <row r="76" spans="1:11" ht="14.1" customHeight="1" x14ac:dyDescent="0.2">
      <c r="A76" s="306">
        <v>91</v>
      </c>
      <c r="B76" s="307" t="s">
        <v>315</v>
      </c>
      <c r="C76" s="308"/>
      <c r="D76" s="113">
        <v>5.6116722783389451E-2</v>
      </c>
      <c r="E76" s="115">
        <v>16</v>
      </c>
      <c r="F76" s="114" t="s">
        <v>513</v>
      </c>
      <c r="G76" s="114" t="s">
        <v>513</v>
      </c>
      <c r="H76" s="114">
        <v>15</v>
      </c>
      <c r="I76" s="140">
        <v>14</v>
      </c>
      <c r="J76" s="115">
        <v>2</v>
      </c>
      <c r="K76" s="116">
        <v>14.285714285714286</v>
      </c>
    </row>
    <row r="77" spans="1:11" ht="14.1" customHeight="1" x14ac:dyDescent="0.2">
      <c r="A77" s="306">
        <v>92</v>
      </c>
      <c r="B77" s="307" t="s">
        <v>316</v>
      </c>
      <c r="C77" s="308"/>
      <c r="D77" s="113">
        <v>0.63131313131313127</v>
      </c>
      <c r="E77" s="115">
        <v>180</v>
      </c>
      <c r="F77" s="114">
        <v>184</v>
      </c>
      <c r="G77" s="114">
        <v>179</v>
      </c>
      <c r="H77" s="114">
        <v>175</v>
      </c>
      <c r="I77" s="140">
        <v>178</v>
      </c>
      <c r="J77" s="115">
        <v>2</v>
      </c>
      <c r="K77" s="116">
        <v>1.1235955056179776</v>
      </c>
    </row>
    <row r="78" spans="1:11" ht="14.1" customHeight="1" x14ac:dyDescent="0.2">
      <c r="A78" s="306">
        <v>93</v>
      </c>
      <c r="B78" s="307" t="s">
        <v>317</v>
      </c>
      <c r="C78" s="308"/>
      <c r="D78" s="113">
        <v>0.17887205387205388</v>
      </c>
      <c r="E78" s="115">
        <v>51</v>
      </c>
      <c r="F78" s="114">
        <v>55</v>
      </c>
      <c r="G78" s="114">
        <v>52</v>
      </c>
      <c r="H78" s="114">
        <v>56</v>
      </c>
      <c r="I78" s="140">
        <v>51</v>
      </c>
      <c r="J78" s="115">
        <v>0</v>
      </c>
      <c r="K78" s="116">
        <v>0</v>
      </c>
    </row>
    <row r="79" spans="1:11" ht="14.1" customHeight="1" x14ac:dyDescent="0.2">
      <c r="A79" s="306">
        <v>94</v>
      </c>
      <c r="B79" s="307" t="s">
        <v>318</v>
      </c>
      <c r="C79" s="308"/>
      <c r="D79" s="113">
        <v>0.1473063973063973</v>
      </c>
      <c r="E79" s="115">
        <v>42</v>
      </c>
      <c r="F79" s="114">
        <v>48</v>
      </c>
      <c r="G79" s="114">
        <v>48</v>
      </c>
      <c r="H79" s="114">
        <v>36</v>
      </c>
      <c r="I79" s="140">
        <v>35</v>
      </c>
      <c r="J79" s="115">
        <v>7</v>
      </c>
      <c r="K79" s="116">
        <v>20</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224</v>
      </c>
      <c r="C81" s="312"/>
      <c r="D81" s="125">
        <v>5.962401795735129E-2</v>
      </c>
      <c r="E81" s="143">
        <v>17</v>
      </c>
      <c r="F81" s="144">
        <v>15</v>
      </c>
      <c r="G81" s="144">
        <v>18</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9331</v>
      </c>
      <c r="E12" s="114">
        <v>9502</v>
      </c>
      <c r="F12" s="114">
        <v>9430</v>
      </c>
      <c r="G12" s="114">
        <v>9389</v>
      </c>
      <c r="H12" s="140">
        <v>9243</v>
      </c>
      <c r="I12" s="115">
        <v>88</v>
      </c>
      <c r="J12" s="116">
        <v>0.95207183814778751</v>
      </c>
      <c r="K12"/>
      <c r="L12"/>
      <c r="M12"/>
      <c r="N12"/>
      <c r="O12"/>
      <c r="P12"/>
    </row>
    <row r="13" spans="1:16" s="110" customFormat="1" ht="14.45" customHeight="1" x14ac:dyDescent="0.2">
      <c r="A13" s="120" t="s">
        <v>105</v>
      </c>
      <c r="B13" s="119" t="s">
        <v>106</v>
      </c>
      <c r="C13" s="113">
        <v>38.259564891222809</v>
      </c>
      <c r="D13" s="115">
        <v>3570</v>
      </c>
      <c r="E13" s="114">
        <v>3617</v>
      </c>
      <c r="F13" s="114">
        <v>3587</v>
      </c>
      <c r="G13" s="114">
        <v>3547</v>
      </c>
      <c r="H13" s="140">
        <v>3446</v>
      </c>
      <c r="I13" s="115">
        <v>124</v>
      </c>
      <c r="J13" s="116">
        <v>3.5983749274521184</v>
      </c>
      <c r="K13"/>
      <c r="L13"/>
      <c r="M13"/>
      <c r="N13"/>
      <c r="O13"/>
      <c r="P13"/>
    </row>
    <row r="14" spans="1:16" s="110" customFormat="1" ht="14.45" customHeight="1" x14ac:dyDescent="0.2">
      <c r="A14" s="120"/>
      <c r="B14" s="119" t="s">
        <v>107</v>
      </c>
      <c r="C14" s="113">
        <v>61.740435108777191</v>
      </c>
      <c r="D14" s="115">
        <v>5761</v>
      </c>
      <c r="E14" s="114">
        <v>5885</v>
      </c>
      <c r="F14" s="114">
        <v>5843</v>
      </c>
      <c r="G14" s="114">
        <v>5842</v>
      </c>
      <c r="H14" s="140">
        <v>5797</v>
      </c>
      <c r="I14" s="115">
        <v>-36</v>
      </c>
      <c r="J14" s="116">
        <v>-0.62101086769018454</v>
      </c>
      <c r="K14"/>
      <c r="L14"/>
      <c r="M14"/>
      <c r="N14"/>
      <c r="O14"/>
      <c r="P14"/>
    </row>
    <row r="15" spans="1:16" s="110" customFormat="1" ht="14.45" customHeight="1" x14ac:dyDescent="0.2">
      <c r="A15" s="118" t="s">
        <v>105</v>
      </c>
      <c r="B15" s="121" t="s">
        <v>108</v>
      </c>
      <c r="C15" s="113">
        <v>12.485264173186154</v>
      </c>
      <c r="D15" s="115">
        <v>1165</v>
      </c>
      <c r="E15" s="114">
        <v>1144</v>
      </c>
      <c r="F15" s="114">
        <v>1091</v>
      </c>
      <c r="G15" s="114">
        <v>1123</v>
      </c>
      <c r="H15" s="140">
        <v>1033</v>
      </c>
      <c r="I15" s="115">
        <v>132</v>
      </c>
      <c r="J15" s="116">
        <v>12.778315585672798</v>
      </c>
      <c r="K15"/>
      <c r="L15"/>
      <c r="M15"/>
      <c r="N15"/>
      <c r="O15"/>
      <c r="P15"/>
    </row>
    <row r="16" spans="1:16" s="110" customFormat="1" ht="14.45" customHeight="1" x14ac:dyDescent="0.2">
      <c r="A16" s="118"/>
      <c r="B16" s="121" t="s">
        <v>109</v>
      </c>
      <c r="C16" s="113">
        <v>47.015325259886403</v>
      </c>
      <c r="D16" s="115">
        <v>4387</v>
      </c>
      <c r="E16" s="114">
        <v>4540</v>
      </c>
      <c r="F16" s="114">
        <v>4542</v>
      </c>
      <c r="G16" s="114">
        <v>4508</v>
      </c>
      <c r="H16" s="140">
        <v>4512</v>
      </c>
      <c r="I16" s="115">
        <v>-125</v>
      </c>
      <c r="J16" s="116">
        <v>-2.770390070921986</v>
      </c>
      <c r="K16"/>
      <c r="L16"/>
      <c r="M16"/>
      <c r="N16"/>
      <c r="O16"/>
      <c r="P16"/>
    </row>
    <row r="17" spans="1:16" s="110" customFormat="1" ht="14.45" customHeight="1" x14ac:dyDescent="0.2">
      <c r="A17" s="118"/>
      <c r="B17" s="121" t="s">
        <v>110</v>
      </c>
      <c r="C17" s="113">
        <v>22.837852320222911</v>
      </c>
      <c r="D17" s="115">
        <v>2131</v>
      </c>
      <c r="E17" s="114">
        <v>2162</v>
      </c>
      <c r="F17" s="114">
        <v>2156</v>
      </c>
      <c r="G17" s="114">
        <v>2135</v>
      </c>
      <c r="H17" s="140">
        <v>2129</v>
      </c>
      <c r="I17" s="115">
        <v>2</v>
      </c>
      <c r="J17" s="116">
        <v>9.3940817285110376E-2</v>
      </c>
      <c r="K17"/>
      <c r="L17"/>
      <c r="M17"/>
      <c r="N17"/>
      <c r="O17"/>
      <c r="P17"/>
    </row>
    <row r="18" spans="1:16" s="110" customFormat="1" ht="14.45" customHeight="1" x14ac:dyDescent="0.2">
      <c r="A18" s="120"/>
      <c r="B18" s="121" t="s">
        <v>111</v>
      </c>
      <c r="C18" s="113">
        <v>17.661558246704534</v>
      </c>
      <c r="D18" s="115">
        <v>1648</v>
      </c>
      <c r="E18" s="114">
        <v>1656</v>
      </c>
      <c r="F18" s="114">
        <v>1641</v>
      </c>
      <c r="G18" s="114">
        <v>1623</v>
      </c>
      <c r="H18" s="140">
        <v>1569</v>
      </c>
      <c r="I18" s="115">
        <v>79</v>
      </c>
      <c r="J18" s="116">
        <v>5.0350541746335242</v>
      </c>
      <c r="K18"/>
      <c r="L18"/>
      <c r="M18"/>
      <c r="N18"/>
      <c r="O18"/>
      <c r="P18"/>
    </row>
    <row r="19" spans="1:16" s="110" customFormat="1" ht="14.45" customHeight="1" x14ac:dyDescent="0.2">
      <c r="A19" s="120"/>
      <c r="B19" s="121" t="s">
        <v>112</v>
      </c>
      <c r="C19" s="113">
        <v>1.8218840424391811</v>
      </c>
      <c r="D19" s="115">
        <v>170</v>
      </c>
      <c r="E19" s="114">
        <v>178</v>
      </c>
      <c r="F19" s="114">
        <v>185</v>
      </c>
      <c r="G19" s="114">
        <v>154</v>
      </c>
      <c r="H19" s="140">
        <v>132</v>
      </c>
      <c r="I19" s="115">
        <v>38</v>
      </c>
      <c r="J19" s="116">
        <v>28.787878787878789</v>
      </c>
      <c r="K19"/>
      <c r="L19"/>
      <c r="M19"/>
      <c r="N19"/>
      <c r="O19"/>
      <c r="P19"/>
    </row>
    <row r="20" spans="1:16" s="110" customFormat="1" ht="14.45" customHeight="1" x14ac:dyDescent="0.2">
      <c r="A20" s="120" t="s">
        <v>113</v>
      </c>
      <c r="B20" s="119" t="s">
        <v>116</v>
      </c>
      <c r="C20" s="113">
        <v>92.155181652555996</v>
      </c>
      <c r="D20" s="115">
        <v>8599</v>
      </c>
      <c r="E20" s="114">
        <v>8769</v>
      </c>
      <c r="F20" s="114">
        <v>8701</v>
      </c>
      <c r="G20" s="114">
        <v>8703</v>
      </c>
      <c r="H20" s="140">
        <v>8590</v>
      </c>
      <c r="I20" s="115">
        <v>9</v>
      </c>
      <c r="J20" s="116">
        <v>0.10477299185098952</v>
      </c>
      <c r="K20"/>
      <c r="L20"/>
      <c r="M20"/>
      <c r="N20"/>
      <c r="O20"/>
      <c r="P20"/>
    </row>
    <row r="21" spans="1:16" s="110" customFormat="1" ht="14.45" customHeight="1" x14ac:dyDescent="0.2">
      <c r="A21" s="123"/>
      <c r="B21" s="124" t="s">
        <v>117</v>
      </c>
      <c r="C21" s="125">
        <v>7.7697995927553318</v>
      </c>
      <c r="D21" s="143">
        <v>725</v>
      </c>
      <c r="E21" s="144">
        <v>724</v>
      </c>
      <c r="F21" s="144">
        <v>722</v>
      </c>
      <c r="G21" s="144">
        <v>681</v>
      </c>
      <c r="H21" s="145">
        <v>647</v>
      </c>
      <c r="I21" s="143">
        <v>78</v>
      </c>
      <c r="J21" s="146">
        <v>12.055641421947449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9257</v>
      </c>
      <c r="E56" s="114">
        <v>9495</v>
      </c>
      <c r="F56" s="114">
        <v>9525</v>
      </c>
      <c r="G56" s="114">
        <v>9590</v>
      </c>
      <c r="H56" s="140">
        <v>9479</v>
      </c>
      <c r="I56" s="115">
        <v>-222</v>
      </c>
      <c r="J56" s="116">
        <v>-2.3420192003375884</v>
      </c>
      <c r="K56"/>
      <c r="L56"/>
      <c r="M56"/>
      <c r="N56"/>
      <c r="O56"/>
      <c r="P56"/>
    </row>
    <row r="57" spans="1:16" s="110" customFormat="1" ht="14.45" customHeight="1" x14ac:dyDescent="0.2">
      <c r="A57" s="120" t="s">
        <v>105</v>
      </c>
      <c r="B57" s="119" t="s">
        <v>106</v>
      </c>
      <c r="C57" s="113">
        <v>37.290698930539051</v>
      </c>
      <c r="D57" s="115">
        <v>3452</v>
      </c>
      <c r="E57" s="114">
        <v>3497</v>
      </c>
      <c r="F57" s="114">
        <v>3526</v>
      </c>
      <c r="G57" s="114">
        <v>3532</v>
      </c>
      <c r="H57" s="140">
        <v>3448</v>
      </c>
      <c r="I57" s="115">
        <v>4</v>
      </c>
      <c r="J57" s="116">
        <v>0.11600928074245939</v>
      </c>
    </row>
    <row r="58" spans="1:16" s="110" customFormat="1" ht="14.45" customHeight="1" x14ac:dyDescent="0.2">
      <c r="A58" s="120"/>
      <c r="B58" s="119" t="s">
        <v>107</v>
      </c>
      <c r="C58" s="113">
        <v>62.709301069460949</v>
      </c>
      <c r="D58" s="115">
        <v>5805</v>
      </c>
      <c r="E58" s="114">
        <v>5998</v>
      </c>
      <c r="F58" s="114">
        <v>5999</v>
      </c>
      <c r="G58" s="114">
        <v>6058</v>
      </c>
      <c r="H58" s="140">
        <v>6031</v>
      </c>
      <c r="I58" s="115">
        <v>-226</v>
      </c>
      <c r="J58" s="116">
        <v>-3.7473055877963852</v>
      </c>
    </row>
    <row r="59" spans="1:16" s="110" customFormat="1" ht="14.45" customHeight="1" x14ac:dyDescent="0.2">
      <c r="A59" s="118" t="s">
        <v>105</v>
      </c>
      <c r="B59" s="121" t="s">
        <v>108</v>
      </c>
      <c r="C59" s="113">
        <v>11.094307010910661</v>
      </c>
      <c r="D59" s="115">
        <v>1027</v>
      </c>
      <c r="E59" s="114">
        <v>1057</v>
      </c>
      <c r="F59" s="114">
        <v>1029</v>
      </c>
      <c r="G59" s="114">
        <v>1101</v>
      </c>
      <c r="H59" s="140">
        <v>1025</v>
      </c>
      <c r="I59" s="115">
        <v>2</v>
      </c>
      <c r="J59" s="116">
        <v>0.1951219512195122</v>
      </c>
    </row>
    <row r="60" spans="1:16" s="110" customFormat="1" ht="14.45" customHeight="1" x14ac:dyDescent="0.2">
      <c r="A60" s="118"/>
      <c r="B60" s="121" t="s">
        <v>109</v>
      </c>
      <c r="C60" s="113">
        <v>46.807821108350439</v>
      </c>
      <c r="D60" s="115">
        <v>4333</v>
      </c>
      <c r="E60" s="114">
        <v>4481</v>
      </c>
      <c r="F60" s="114">
        <v>4528</v>
      </c>
      <c r="G60" s="114">
        <v>4560</v>
      </c>
      <c r="H60" s="140">
        <v>4589</v>
      </c>
      <c r="I60" s="115">
        <v>-256</v>
      </c>
      <c r="J60" s="116">
        <v>-5.5785574199171934</v>
      </c>
    </row>
    <row r="61" spans="1:16" s="110" customFormat="1" ht="14.45" customHeight="1" x14ac:dyDescent="0.2">
      <c r="A61" s="118"/>
      <c r="B61" s="121" t="s">
        <v>110</v>
      </c>
      <c r="C61" s="113">
        <v>24.035864750999245</v>
      </c>
      <c r="D61" s="115">
        <v>2225</v>
      </c>
      <c r="E61" s="114">
        <v>2264</v>
      </c>
      <c r="F61" s="114">
        <v>2265</v>
      </c>
      <c r="G61" s="114">
        <v>2235</v>
      </c>
      <c r="H61" s="140">
        <v>2223</v>
      </c>
      <c r="I61" s="115">
        <v>2</v>
      </c>
      <c r="J61" s="116">
        <v>8.9968511021142603E-2</v>
      </c>
    </row>
    <row r="62" spans="1:16" s="110" customFormat="1" ht="14.45" customHeight="1" x14ac:dyDescent="0.2">
      <c r="A62" s="120"/>
      <c r="B62" s="121" t="s">
        <v>111</v>
      </c>
      <c r="C62" s="113">
        <v>18.062007129739655</v>
      </c>
      <c r="D62" s="115">
        <v>1672</v>
      </c>
      <c r="E62" s="114">
        <v>1693</v>
      </c>
      <c r="F62" s="114">
        <v>1703</v>
      </c>
      <c r="G62" s="114">
        <v>1694</v>
      </c>
      <c r="H62" s="140">
        <v>1642</v>
      </c>
      <c r="I62" s="115">
        <v>30</v>
      </c>
      <c r="J62" s="116">
        <v>1.8270401948842874</v>
      </c>
    </row>
    <row r="63" spans="1:16" s="110" customFormat="1" ht="14.45" customHeight="1" x14ac:dyDescent="0.2">
      <c r="A63" s="120"/>
      <c r="B63" s="121" t="s">
        <v>112</v>
      </c>
      <c r="C63" s="113">
        <v>1.6528032840012963</v>
      </c>
      <c r="D63" s="115">
        <v>153</v>
      </c>
      <c r="E63" s="114">
        <v>172</v>
      </c>
      <c r="F63" s="114">
        <v>184</v>
      </c>
      <c r="G63" s="114">
        <v>160</v>
      </c>
      <c r="H63" s="140">
        <v>147</v>
      </c>
      <c r="I63" s="115">
        <v>6</v>
      </c>
      <c r="J63" s="116">
        <v>4.0816326530612246</v>
      </c>
    </row>
    <row r="64" spans="1:16" s="110" customFormat="1" ht="14.45" customHeight="1" x14ac:dyDescent="0.2">
      <c r="A64" s="120" t="s">
        <v>113</v>
      </c>
      <c r="B64" s="119" t="s">
        <v>116</v>
      </c>
      <c r="C64" s="113">
        <v>95.117208598898131</v>
      </c>
      <c r="D64" s="115">
        <v>8805</v>
      </c>
      <c r="E64" s="114">
        <v>9040</v>
      </c>
      <c r="F64" s="114">
        <v>9072</v>
      </c>
      <c r="G64" s="114">
        <v>9138</v>
      </c>
      <c r="H64" s="140">
        <v>9049</v>
      </c>
      <c r="I64" s="115">
        <v>-244</v>
      </c>
      <c r="J64" s="116">
        <v>-2.6964305448115815</v>
      </c>
    </row>
    <row r="65" spans="1:10" s="110" customFormat="1" ht="14.45" customHeight="1" x14ac:dyDescent="0.2">
      <c r="A65" s="123"/>
      <c r="B65" s="124" t="s">
        <v>117</v>
      </c>
      <c r="C65" s="125">
        <v>4.7747650426704116</v>
      </c>
      <c r="D65" s="143">
        <v>442</v>
      </c>
      <c r="E65" s="144">
        <v>443</v>
      </c>
      <c r="F65" s="144">
        <v>444</v>
      </c>
      <c r="G65" s="144">
        <v>443</v>
      </c>
      <c r="H65" s="145">
        <v>420</v>
      </c>
      <c r="I65" s="143">
        <v>22</v>
      </c>
      <c r="J65" s="146">
        <v>5.2380952380952381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9331</v>
      </c>
      <c r="G11" s="114">
        <v>9502</v>
      </c>
      <c r="H11" s="114">
        <v>9430</v>
      </c>
      <c r="I11" s="114">
        <v>9389</v>
      </c>
      <c r="J11" s="140">
        <v>9243</v>
      </c>
      <c r="K11" s="114">
        <v>88</v>
      </c>
      <c r="L11" s="116">
        <v>0.95207183814778751</v>
      </c>
    </row>
    <row r="12" spans="1:17" s="110" customFormat="1" ht="24" customHeight="1" x14ac:dyDescent="0.2">
      <c r="A12" s="604" t="s">
        <v>185</v>
      </c>
      <c r="B12" s="605"/>
      <c r="C12" s="605"/>
      <c r="D12" s="606"/>
      <c r="E12" s="113">
        <v>38.259564891222809</v>
      </c>
      <c r="F12" s="115">
        <v>3570</v>
      </c>
      <c r="G12" s="114">
        <v>3617</v>
      </c>
      <c r="H12" s="114">
        <v>3587</v>
      </c>
      <c r="I12" s="114">
        <v>3547</v>
      </c>
      <c r="J12" s="140">
        <v>3446</v>
      </c>
      <c r="K12" s="114">
        <v>124</v>
      </c>
      <c r="L12" s="116">
        <v>3.5983749274521184</v>
      </c>
    </row>
    <row r="13" spans="1:17" s="110" customFormat="1" ht="15" customHeight="1" x14ac:dyDescent="0.2">
      <c r="A13" s="120"/>
      <c r="B13" s="612" t="s">
        <v>107</v>
      </c>
      <c r="C13" s="612"/>
      <c r="E13" s="113">
        <v>61.740435108777191</v>
      </c>
      <c r="F13" s="115">
        <v>5761</v>
      </c>
      <c r="G13" s="114">
        <v>5885</v>
      </c>
      <c r="H13" s="114">
        <v>5843</v>
      </c>
      <c r="I13" s="114">
        <v>5842</v>
      </c>
      <c r="J13" s="140">
        <v>5797</v>
      </c>
      <c r="K13" s="114">
        <v>-36</v>
      </c>
      <c r="L13" s="116">
        <v>-0.62101086769018454</v>
      </c>
    </row>
    <row r="14" spans="1:17" s="110" customFormat="1" ht="22.5" customHeight="1" x14ac:dyDescent="0.2">
      <c r="A14" s="604" t="s">
        <v>186</v>
      </c>
      <c r="B14" s="605"/>
      <c r="C14" s="605"/>
      <c r="D14" s="606"/>
      <c r="E14" s="113">
        <v>12.485264173186154</v>
      </c>
      <c r="F14" s="115">
        <v>1165</v>
      </c>
      <c r="G14" s="114">
        <v>1144</v>
      </c>
      <c r="H14" s="114">
        <v>1091</v>
      </c>
      <c r="I14" s="114">
        <v>1123</v>
      </c>
      <c r="J14" s="140">
        <v>1033</v>
      </c>
      <c r="K14" s="114">
        <v>132</v>
      </c>
      <c r="L14" s="116">
        <v>12.778315585672798</v>
      </c>
    </row>
    <row r="15" spans="1:17" s="110" customFormat="1" ht="15" customHeight="1" x14ac:dyDescent="0.2">
      <c r="A15" s="120"/>
      <c r="B15" s="119"/>
      <c r="C15" s="258" t="s">
        <v>106</v>
      </c>
      <c r="E15" s="113">
        <v>46.952789699570815</v>
      </c>
      <c r="F15" s="115">
        <v>547</v>
      </c>
      <c r="G15" s="114">
        <v>528</v>
      </c>
      <c r="H15" s="114">
        <v>499</v>
      </c>
      <c r="I15" s="114">
        <v>509</v>
      </c>
      <c r="J15" s="140">
        <v>444</v>
      </c>
      <c r="K15" s="114">
        <v>103</v>
      </c>
      <c r="L15" s="116">
        <v>23.198198198198199</v>
      </c>
    </row>
    <row r="16" spans="1:17" s="110" customFormat="1" ht="15" customHeight="1" x14ac:dyDescent="0.2">
      <c r="A16" s="120"/>
      <c r="B16" s="119"/>
      <c r="C16" s="258" t="s">
        <v>107</v>
      </c>
      <c r="E16" s="113">
        <v>53.047210300429185</v>
      </c>
      <c r="F16" s="115">
        <v>618</v>
      </c>
      <c r="G16" s="114">
        <v>616</v>
      </c>
      <c r="H16" s="114">
        <v>592</v>
      </c>
      <c r="I16" s="114">
        <v>614</v>
      </c>
      <c r="J16" s="140">
        <v>589</v>
      </c>
      <c r="K16" s="114">
        <v>29</v>
      </c>
      <c r="L16" s="116">
        <v>4.9235993208828521</v>
      </c>
    </row>
    <row r="17" spans="1:12" s="110" customFormat="1" ht="15" customHeight="1" x14ac:dyDescent="0.2">
      <c r="A17" s="120"/>
      <c r="B17" s="121" t="s">
        <v>109</v>
      </c>
      <c r="C17" s="258"/>
      <c r="E17" s="113">
        <v>47.015325259886403</v>
      </c>
      <c r="F17" s="115">
        <v>4387</v>
      </c>
      <c r="G17" s="114">
        <v>4540</v>
      </c>
      <c r="H17" s="114">
        <v>4542</v>
      </c>
      <c r="I17" s="114">
        <v>4508</v>
      </c>
      <c r="J17" s="140">
        <v>4512</v>
      </c>
      <c r="K17" s="114">
        <v>-125</v>
      </c>
      <c r="L17" s="116">
        <v>-2.770390070921986</v>
      </c>
    </row>
    <row r="18" spans="1:12" s="110" customFormat="1" ht="15" customHeight="1" x14ac:dyDescent="0.2">
      <c r="A18" s="120"/>
      <c r="B18" s="119"/>
      <c r="C18" s="258" t="s">
        <v>106</v>
      </c>
      <c r="E18" s="113">
        <v>33.394118987918851</v>
      </c>
      <c r="F18" s="115">
        <v>1465</v>
      </c>
      <c r="G18" s="114">
        <v>1523</v>
      </c>
      <c r="H18" s="114">
        <v>1526</v>
      </c>
      <c r="I18" s="114">
        <v>1484</v>
      </c>
      <c r="J18" s="140">
        <v>1465</v>
      </c>
      <c r="K18" s="114">
        <v>0</v>
      </c>
      <c r="L18" s="116">
        <v>0</v>
      </c>
    </row>
    <row r="19" spans="1:12" s="110" customFormat="1" ht="15" customHeight="1" x14ac:dyDescent="0.2">
      <c r="A19" s="120"/>
      <c r="B19" s="119"/>
      <c r="C19" s="258" t="s">
        <v>107</v>
      </c>
      <c r="E19" s="113">
        <v>66.605881012081156</v>
      </c>
      <c r="F19" s="115">
        <v>2922</v>
      </c>
      <c r="G19" s="114">
        <v>3017</v>
      </c>
      <c r="H19" s="114">
        <v>3016</v>
      </c>
      <c r="I19" s="114">
        <v>3024</v>
      </c>
      <c r="J19" s="140">
        <v>3047</v>
      </c>
      <c r="K19" s="114">
        <v>-125</v>
      </c>
      <c r="L19" s="116">
        <v>-4.1023957991467013</v>
      </c>
    </row>
    <row r="20" spans="1:12" s="110" customFormat="1" ht="15" customHeight="1" x14ac:dyDescent="0.2">
      <c r="A20" s="120"/>
      <c r="B20" s="121" t="s">
        <v>110</v>
      </c>
      <c r="C20" s="258"/>
      <c r="E20" s="113">
        <v>22.837852320222911</v>
      </c>
      <c r="F20" s="115">
        <v>2131</v>
      </c>
      <c r="G20" s="114">
        <v>2162</v>
      </c>
      <c r="H20" s="114">
        <v>2156</v>
      </c>
      <c r="I20" s="114">
        <v>2135</v>
      </c>
      <c r="J20" s="140">
        <v>2129</v>
      </c>
      <c r="K20" s="114">
        <v>2</v>
      </c>
      <c r="L20" s="116">
        <v>9.3940817285110376E-2</v>
      </c>
    </row>
    <row r="21" spans="1:12" s="110" customFormat="1" ht="15" customHeight="1" x14ac:dyDescent="0.2">
      <c r="A21" s="120"/>
      <c r="B21" s="119"/>
      <c r="C21" s="258" t="s">
        <v>106</v>
      </c>
      <c r="E21" s="113">
        <v>31.206006569685595</v>
      </c>
      <c r="F21" s="115">
        <v>665</v>
      </c>
      <c r="G21" s="114">
        <v>668</v>
      </c>
      <c r="H21" s="114">
        <v>662</v>
      </c>
      <c r="I21" s="114">
        <v>671</v>
      </c>
      <c r="J21" s="140">
        <v>671</v>
      </c>
      <c r="K21" s="114">
        <v>-6</v>
      </c>
      <c r="L21" s="116">
        <v>-0.89418777943368111</v>
      </c>
    </row>
    <row r="22" spans="1:12" s="110" customFormat="1" ht="15" customHeight="1" x14ac:dyDescent="0.2">
      <c r="A22" s="120"/>
      <c r="B22" s="119"/>
      <c r="C22" s="258" t="s">
        <v>107</v>
      </c>
      <c r="E22" s="113">
        <v>68.793993430314401</v>
      </c>
      <c r="F22" s="115">
        <v>1466</v>
      </c>
      <c r="G22" s="114">
        <v>1494</v>
      </c>
      <c r="H22" s="114">
        <v>1494</v>
      </c>
      <c r="I22" s="114">
        <v>1464</v>
      </c>
      <c r="J22" s="140">
        <v>1458</v>
      </c>
      <c r="K22" s="114">
        <v>8</v>
      </c>
      <c r="L22" s="116">
        <v>0.54869684499314131</v>
      </c>
    </row>
    <row r="23" spans="1:12" s="110" customFormat="1" ht="15" customHeight="1" x14ac:dyDescent="0.2">
      <c r="A23" s="120"/>
      <c r="B23" s="121" t="s">
        <v>111</v>
      </c>
      <c r="C23" s="258"/>
      <c r="E23" s="113">
        <v>17.661558246704534</v>
      </c>
      <c r="F23" s="115">
        <v>1648</v>
      </c>
      <c r="G23" s="114">
        <v>1656</v>
      </c>
      <c r="H23" s="114">
        <v>1641</v>
      </c>
      <c r="I23" s="114">
        <v>1623</v>
      </c>
      <c r="J23" s="140">
        <v>1569</v>
      </c>
      <c r="K23" s="114">
        <v>79</v>
      </c>
      <c r="L23" s="116">
        <v>5.0350541746335242</v>
      </c>
    </row>
    <row r="24" spans="1:12" s="110" customFormat="1" ht="15" customHeight="1" x14ac:dyDescent="0.2">
      <c r="A24" s="120"/>
      <c r="B24" s="119"/>
      <c r="C24" s="258" t="s">
        <v>106</v>
      </c>
      <c r="E24" s="113">
        <v>54.186893203883493</v>
      </c>
      <c r="F24" s="115">
        <v>893</v>
      </c>
      <c r="G24" s="114">
        <v>898</v>
      </c>
      <c r="H24" s="114">
        <v>900</v>
      </c>
      <c r="I24" s="114">
        <v>883</v>
      </c>
      <c r="J24" s="140">
        <v>866</v>
      </c>
      <c r="K24" s="114">
        <v>27</v>
      </c>
      <c r="L24" s="116">
        <v>3.1177829099307157</v>
      </c>
    </row>
    <row r="25" spans="1:12" s="110" customFormat="1" ht="15" customHeight="1" x14ac:dyDescent="0.2">
      <c r="A25" s="120"/>
      <c r="B25" s="119"/>
      <c r="C25" s="258" t="s">
        <v>107</v>
      </c>
      <c r="E25" s="113">
        <v>45.813106796116507</v>
      </c>
      <c r="F25" s="115">
        <v>755</v>
      </c>
      <c r="G25" s="114">
        <v>758</v>
      </c>
      <c r="H25" s="114">
        <v>741</v>
      </c>
      <c r="I25" s="114">
        <v>740</v>
      </c>
      <c r="J25" s="140">
        <v>703</v>
      </c>
      <c r="K25" s="114">
        <v>52</v>
      </c>
      <c r="L25" s="116">
        <v>7.3968705547652913</v>
      </c>
    </row>
    <row r="26" spans="1:12" s="110" customFormat="1" ht="15" customHeight="1" x14ac:dyDescent="0.2">
      <c r="A26" s="120"/>
      <c r="C26" s="121" t="s">
        <v>187</v>
      </c>
      <c r="D26" s="110" t="s">
        <v>188</v>
      </c>
      <c r="E26" s="113">
        <v>1.8218840424391811</v>
      </c>
      <c r="F26" s="115">
        <v>170</v>
      </c>
      <c r="G26" s="114">
        <v>178</v>
      </c>
      <c r="H26" s="114">
        <v>185</v>
      </c>
      <c r="I26" s="114">
        <v>154</v>
      </c>
      <c r="J26" s="140">
        <v>132</v>
      </c>
      <c r="K26" s="114">
        <v>38</v>
      </c>
      <c r="L26" s="116">
        <v>28.787878787878789</v>
      </c>
    </row>
    <row r="27" spans="1:12" s="110" customFormat="1" ht="15" customHeight="1" x14ac:dyDescent="0.2">
      <c r="A27" s="120"/>
      <c r="B27" s="119"/>
      <c r="D27" s="259" t="s">
        <v>106</v>
      </c>
      <c r="E27" s="113">
        <v>49.411764705882355</v>
      </c>
      <c r="F27" s="115">
        <v>84</v>
      </c>
      <c r="G27" s="114">
        <v>84</v>
      </c>
      <c r="H27" s="114">
        <v>86</v>
      </c>
      <c r="I27" s="114">
        <v>67</v>
      </c>
      <c r="J27" s="140">
        <v>60</v>
      </c>
      <c r="K27" s="114">
        <v>24</v>
      </c>
      <c r="L27" s="116">
        <v>40</v>
      </c>
    </row>
    <row r="28" spans="1:12" s="110" customFormat="1" ht="15" customHeight="1" x14ac:dyDescent="0.2">
      <c r="A28" s="120"/>
      <c r="B28" s="119"/>
      <c r="D28" s="259" t="s">
        <v>107</v>
      </c>
      <c r="E28" s="113">
        <v>50.588235294117645</v>
      </c>
      <c r="F28" s="115">
        <v>86</v>
      </c>
      <c r="G28" s="114">
        <v>94</v>
      </c>
      <c r="H28" s="114">
        <v>99</v>
      </c>
      <c r="I28" s="114">
        <v>87</v>
      </c>
      <c r="J28" s="140">
        <v>72</v>
      </c>
      <c r="K28" s="114">
        <v>14</v>
      </c>
      <c r="L28" s="116">
        <v>19.444444444444443</v>
      </c>
    </row>
    <row r="29" spans="1:12" s="110" customFormat="1" ht="24" customHeight="1" x14ac:dyDescent="0.2">
      <c r="A29" s="604" t="s">
        <v>189</v>
      </c>
      <c r="B29" s="605"/>
      <c r="C29" s="605"/>
      <c r="D29" s="606"/>
      <c r="E29" s="113">
        <v>92.155181652555996</v>
      </c>
      <c r="F29" s="115">
        <v>8599</v>
      </c>
      <c r="G29" s="114">
        <v>8769</v>
      </c>
      <c r="H29" s="114">
        <v>8701</v>
      </c>
      <c r="I29" s="114">
        <v>8703</v>
      </c>
      <c r="J29" s="140">
        <v>8590</v>
      </c>
      <c r="K29" s="114">
        <v>9</v>
      </c>
      <c r="L29" s="116">
        <v>0.10477299185098952</v>
      </c>
    </row>
    <row r="30" spans="1:12" s="110" customFormat="1" ht="15" customHeight="1" x14ac:dyDescent="0.2">
      <c r="A30" s="120"/>
      <c r="B30" s="119"/>
      <c r="C30" s="258" t="s">
        <v>106</v>
      </c>
      <c r="E30" s="113">
        <v>38.411443191068727</v>
      </c>
      <c r="F30" s="115">
        <v>3303</v>
      </c>
      <c r="G30" s="114">
        <v>3350</v>
      </c>
      <c r="H30" s="114">
        <v>3323</v>
      </c>
      <c r="I30" s="114">
        <v>3304</v>
      </c>
      <c r="J30" s="140">
        <v>3222</v>
      </c>
      <c r="K30" s="114">
        <v>81</v>
      </c>
      <c r="L30" s="116">
        <v>2.5139664804469275</v>
      </c>
    </row>
    <row r="31" spans="1:12" s="110" customFormat="1" ht="15" customHeight="1" x14ac:dyDescent="0.2">
      <c r="A31" s="120"/>
      <c r="B31" s="119"/>
      <c r="C31" s="258" t="s">
        <v>107</v>
      </c>
      <c r="E31" s="113">
        <v>61.588556808931273</v>
      </c>
      <c r="F31" s="115">
        <v>5296</v>
      </c>
      <c r="G31" s="114">
        <v>5419</v>
      </c>
      <c r="H31" s="114">
        <v>5378</v>
      </c>
      <c r="I31" s="114">
        <v>5399</v>
      </c>
      <c r="J31" s="140">
        <v>5368</v>
      </c>
      <c r="K31" s="114">
        <v>-72</v>
      </c>
      <c r="L31" s="116">
        <v>-1.3412816691505216</v>
      </c>
    </row>
    <row r="32" spans="1:12" s="110" customFormat="1" ht="15" customHeight="1" x14ac:dyDescent="0.2">
      <c r="A32" s="120"/>
      <c r="B32" s="119" t="s">
        <v>117</v>
      </c>
      <c r="C32" s="258"/>
      <c r="E32" s="113">
        <v>7.7697995927553318</v>
      </c>
      <c r="F32" s="114">
        <v>725</v>
      </c>
      <c r="G32" s="114">
        <v>724</v>
      </c>
      <c r="H32" s="114">
        <v>722</v>
      </c>
      <c r="I32" s="114">
        <v>681</v>
      </c>
      <c r="J32" s="140">
        <v>647</v>
      </c>
      <c r="K32" s="114">
        <v>78</v>
      </c>
      <c r="L32" s="116">
        <v>12.055641421947449</v>
      </c>
    </row>
    <row r="33" spans="1:12" s="110" customFormat="1" ht="15" customHeight="1" x14ac:dyDescent="0.2">
      <c r="A33" s="120"/>
      <c r="B33" s="119"/>
      <c r="C33" s="258" t="s">
        <v>106</v>
      </c>
      <c r="E33" s="113">
        <v>36.551724137931032</v>
      </c>
      <c r="F33" s="114">
        <v>265</v>
      </c>
      <c r="G33" s="114">
        <v>265</v>
      </c>
      <c r="H33" s="114">
        <v>263</v>
      </c>
      <c r="I33" s="114">
        <v>243</v>
      </c>
      <c r="J33" s="140">
        <v>224</v>
      </c>
      <c r="K33" s="114">
        <v>41</v>
      </c>
      <c r="L33" s="116">
        <v>18.303571428571427</v>
      </c>
    </row>
    <row r="34" spans="1:12" s="110" customFormat="1" ht="15" customHeight="1" x14ac:dyDescent="0.2">
      <c r="A34" s="120"/>
      <c r="B34" s="119"/>
      <c r="C34" s="258" t="s">
        <v>107</v>
      </c>
      <c r="E34" s="113">
        <v>63.448275862068968</v>
      </c>
      <c r="F34" s="114">
        <v>460</v>
      </c>
      <c r="G34" s="114">
        <v>459</v>
      </c>
      <c r="H34" s="114">
        <v>459</v>
      </c>
      <c r="I34" s="114">
        <v>438</v>
      </c>
      <c r="J34" s="140">
        <v>423</v>
      </c>
      <c r="K34" s="114">
        <v>37</v>
      </c>
      <c r="L34" s="116">
        <v>8.7470449172576838</v>
      </c>
    </row>
    <row r="35" spans="1:12" s="110" customFormat="1" ht="24" customHeight="1" x14ac:dyDescent="0.2">
      <c r="A35" s="604" t="s">
        <v>192</v>
      </c>
      <c r="B35" s="605"/>
      <c r="C35" s="605"/>
      <c r="D35" s="606"/>
      <c r="E35" s="113">
        <v>14.328582145536384</v>
      </c>
      <c r="F35" s="114">
        <v>1337</v>
      </c>
      <c r="G35" s="114">
        <v>1351</v>
      </c>
      <c r="H35" s="114">
        <v>1330</v>
      </c>
      <c r="I35" s="114">
        <v>1367</v>
      </c>
      <c r="J35" s="114">
        <v>1309</v>
      </c>
      <c r="K35" s="318">
        <v>28</v>
      </c>
      <c r="L35" s="319">
        <v>2.1390374331550803</v>
      </c>
    </row>
    <row r="36" spans="1:12" s="110" customFormat="1" ht="15" customHeight="1" x14ac:dyDescent="0.2">
      <c r="A36" s="120"/>
      <c r="B36" s="119"/>
      <c r="C36" s="258" t="s">
        <v>106</v>
      </c>
      <c r="E36" s="113">
        <v>34.405385190725504</v>
      </c>
      <c r="F36" s="114">
        <v>460</v>
      </c>
      <c r="G36" s="114">
        <v>453</v>
      </c>
      <c r="H36" s="114">
        <v>443</v>
      </c>
      <c r="I36" s="114">
        <v>470</v>
      </c>
      <c r="J36" s="114">
        <v>427</v>
      </c>
      <c r="K36" s="318">
        <v>33</v>
      </c>
      <c r="L36" s="116">
        <v>7.7283372365339575</v>
      </c>
    </row>
    <row r="37" spans="1:12" s="110" customFormat="1" ht="15" customHeight="1" x14ac:dyDescent="0.2">
      <c r="A37" s="120"/>
      <c r="B37" s="119"/>
      <c r="C37" s="258" t="s">
        <v>107</v>
      </c>
      <c r="E37" s="113">
        <v>65.594614809274489</v>
      </c>
      <c r="F37" s="114">
        <v>877</v>
      </c>
      <c r="G37" s="114">
        <v>898</v>
      </c>
      <c r="H37" s="114">
        <v>887</v>
      </c>
      <c r="I37" s="114">
        <v>897</v>
      </c>
      <c r="J37" s="140">
        <v>882</v>
      </c>
      <c r="K37" s="114">
        <v>-5</v>
      </c>
      <c r="L37" s="116">
        <v>-0.56689342403628118</v>
      </c>
    </row>
    <row r="38" spans="1:12" s="110" customFormat="1" ht="15" customHeight="1" x14ac:dyDescent="0.2">
      <c r="A38" s="120"/>
      <c r="B38" s="119" t="s">
        <v>328</v>
      </c>
      <c r="C38" s="258"/>
      <c r="E38" s="113">
        <v>63.380130746972455</v>
      </c>
      <c r="F38" s="114">
        <v>5914</v>
      </c>
      <c r="G38" s="114">
        <v>6015</v>
      </c>
      <c r="H38" s="114">
        <v>5977</v>
      </c>
      <c r="I38" s="114">
        <v>5972</v>
      </c>
      <c r="J38" s="140">
        <v>5888</v>
      </c>
      <c r="K38" s="114">
        <v>26</v>
      </c>
      <c r="L38" s="116">
        <v>0.44157608695652173</v>
      </c>
    </row>
    <row r="39" spans="1:12" s="110" customFormat="1" ht="15" customHeight="1" x14ac:dyDescent="0.2">
      <c r="A39" s="120"/>
      <c r="B39" s="119"/>
      <c r="C39" s="258" t="s">
        <v>106</v>
      </c>
      <c r="E39" s="113">
        <v>40.632397700371996</v>
      </c>
      <c r="F39" s="115">
        <v>2403</v>
      </c>
      <c r="G39" s="114">
        <v>2439</v>
      </c>
      <c r="H39" s="114">
        <v>2430</v>
      </c>
      <c r="I39" s="114">
        <v>2402</v>
      </c>
      <c r="J39" s="140">
        <v>2379</v>
      </c>
      <c r="K39" s="114">
        <v>24</v>
      </c>
      <c r="L39" s="116">
        <v>1.0088272383354351</v>
      </c>
    </row>
    <row r="40" spans="1:12" s="110" customFormat="1" ht="15" customHeight="1" x14ac:dyDescent="0.2">
      <c r="A40" s="120"/>
      <c r="B40" s="119"/>
      <c r="C40" s="258" t="s">
        <v>107</v>
      </c>
      <c r="E40" s="113">
        <v>59.367602299628004</v>
      </c>
      <c r="F40" s="115">
        <v>3511</v>
      </c>
      <c r="G40" s="114">
        <v>3576</v>
      </c>
      <c r="H40" s="114">
        <v>3547</v>
      </c>
      <c r="I40" s="114">
        <v>3570</v>
      </c>
      <c r="J40" s="140">
        <v>3509</v>
      </c>
      <c r="K40" s="114">
        <v>2</v>
      </c>
      <c r="L40" s="116">
        <v>5.6996295240809347E-2</v>
      </c>
    </row>
    <row r="41" spans="1:12" s="110" customFormat="1" ht="15" customHeight="1" x14ac:dyDescent="0.2">
      <c r="A41" s="120"/>
      <c r="B41" s="320" t="s">
        <v>516</v>
      </c>
      <c r="C41" s="258"/>
      <c r="E41" s="113">
        <v>4.4368234915871829</v>
      </c>
      <c r="F41" s="115">
        <v>414</v>
      </c>
      <c r="G41" s="114">
        <v>443</v>
      </c>
      <c r="H41" s="114">
        <v>436</v>
      </c>
      <c r="I41" s="114">
        <v>404</v>
      </c>
      <c r="J41" s="140">
        <v>400</v>
      </c>
      <c r="K41" s="114">
        <v>14</v>
      </c>
      <c r="L41" s="116">
        <v>3.5</v>
      </c>
    </row>
    <row r="42" spans="1:12" s="110" customFormat="1" ht="15" customHeight="1" x14ac:dyDescent="0.2">
      <c r="A42" s="120"/>
      <c r="B42" s="119"/>
      <c r="C42" s="268" t="s">
        <v>106</v>
      </c>
      <c r="D42" s="182"/>
      <c r="E42" s="113">
        <v>44.927536231884055</v>
      </c>
      <c r="F42" s="115">
        <v>186</v>
      </c>
      <c r="G42" s="114">
        <v>202</v>
      </c>
      <c r="H42" s="114">
        <v>198</v>
      </c>
      <c r="I42" s="114">
        <v>183</v>
      </c>
      <c r="J42" s="140">
        <v>170</v>
      </c>
      <c r="K42" s="114">
        <v>16</v>
      </c>
      <c r="L42" s="116">
        <v>9.4117647058823533</v>
      </c>
    </row>
    <row r="43" spans="1:12" s="110" customFormat="1" ht="15" customHeight="1" x14ac:dyDescent="0.2">
      <c r="A43" s="120"/>
      <c r="B43" s="119"/>
      <c r="C43" s="268" t="s">
        <v>107</v>
      </c>
      <c r="D43" s="182"/>
      <c r="E43" s="113">
        <v>55.072463768115945</v>
      </c>
      <c r="F43" s="115">
        <v>228</v>
      </c>
      <c r="G43" s="114">
        <v>241</v>
      </c>
      <c r="H43" s="114">
        <v>238</v>
      </c>
      <c r="I43" s="114">
        <v>221</v>
      </c>
      <c r="J43" s="140">
        <v>230</v>
      </c>
      <c r="K43" s="114">
        <v>-2</v>
      </c>
      <c r="L43" s="116">
        <v>-0.86956521739130432</v>
      </c>
    </row>
    <row r="44" spans="1:12" s="110" customFormat="1" ht="15" customHeight="1" x14ac:dyDescent="0.2">
      <c r="A44" s="120"/>
      <c r="B44" s="119" t="s">
        <v>205</v>
      </c>
      <c r="C44" s="268"/>
      <c r="D44" s="182"/>
      <c r="E44" s="113">
        <v>17.854463615903978</v>
      </c>
      <c r="F44" s="115">
        <v>1666</v>
      </c>
      <c r="G44" s="114">
        <v>1693</v>
      </c>
      <c r="H44" s="114">
        <v>1687</v>
      </c>
      <c r="I44" s="114">
        <v>1646</v>
      </c>
      <c r="J44" s="140">
        <v>1646</v>
      </c>
      <c r="K44" s="114">
        <v>20</v>
      </c>
      <c r="L44" s="116">
        <v>1.2150668286755772</v>
      </c>
    </row>
    <row r="45" spans="1:12" s="110" customFormat="1" ht="15" customHeight="1" x14ac:dyDescent="0.2">
      <c r="A45" s="120"/>
      <c r="B45" s="119"/>
      <c r="C45" s="268" t="s">
        <v>106</v>
      </c>
      <c r="D45" s="182"/>
      <c r="E45" s="113">
        <v>31.272509003601442</v>
      </c>
      <c r="F45" s="115">
        <v>521</v>
      </c>
      <c r="G45" s="114">
        <v>523</v>
      </c>
      <c r="H45" s="114">
        <v>516</v>
      </c>
      <c r="I45" s="114">
        <v>492</v>
      </c>
      <c r="J45" s="140">
        <v>470</v>
      </c>
      <c r="K45" s="114">
        <v>51</v>
      </c>
      <c r="L45" s="116">
        <v>10.851063829787234</v>
      </c>
    </row>
    <row r="46" spans="1:12" s="110" customFormat="1" ht="15" customHeight="1" x14ac:dyDescent="0.2">
      <c r="A46" s="123"/>
      <c r="B46" s="124"/>
      <c r="C46" s="260" t="s">
        <v>107</v>
      </c>
      <c r="D46" s="261"/>
      <c r="E46" s="125">
        <v>68.727490996398558</v>
      </c>
      <c r="F46" s="143">
        <v>1145</v>
      </c>
      <c r="G46" s="144">
        <v>1170</v>
      </c>
      <c r="H46" s="144">
        <v>1171</v>
      </c>
      <c r="I46" s="144">
        <v>1154</v>
      </c>
      <c r="J46" s="145">
        <v>1176</v>
      </c>
      <c r="K46" s="144">
        <v>-31</v>
      </c>
      <c r="L46" s="146">
        <v>-2.6360544217687076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9331</v>
      </c>
      <c r="E11" s="114">
        <v>9502</v>
      </c>
      <c r="F11" s="114">
        <v>9430</v>
      </c>
      <c r="G11" s="114">
        <v>9389</v>
      </c>
      <c r="H11" s="140">
        <v>9243</v>
      </c>
      <c r="I11" s="115">
        <v>88</v>
      </c>
      <c r="J11" s="116">
        <v>0.95207183814778751</v>
      </c>
    </row>
    <row r="12" spans="1:15" s="110" customFormat="1" ht="24.95" customHeight="1" x14ac:dyDescent="0.2">
      <c r="A12" s="193" t="s">
        <v>132</v>
      </c>
      <c r="B12" s="194" t="s">
        <v>133</v>
      </c>
      <c r="C12" s="113">
        <v>2.9150144679026901</v>
      </c>
      <c r="D12" s="115">
        <v>272</v>
      </c>
      <c r="E12" s="114">
        <v>266</v>
      </c>
      <c r="F12" s="114">
        <v>285</v>
      </c>
      <c r="G12" s="114">
        <v>279</v>
      </c>
      <c r="H12" s="140">
        <v>268</v>
      </c>
      <c r="I12" s="115">
        <v>4</v>
      </c>
      <c r="J12" s="116">
        <v>1.4925373134328359</v>
      </c>
    </row>
    <row r="13" spans="1:15" s="110" customFormat="1" ht="24.95" customHeight="1" x14ac:dyDescent="0.2">
      <c r="A13" s="193" t="s">
        <v>134</v>
      </c>
      <c r="B13" s="199" t="s">
        <v>214</v>
      </c>
      <c r="C13" s="113">
        <v>1.800450112528132</v>
      </c>
      <c r="D13" s="115">
        <v>168</v>
      </c>
      <c r="E13" s="114">
        <v>189</v>
      </c>
      <c r="F13" s="114">
        <v>195</v>
      </c>
      <c r="G13" s="114">
        <v>198</v>
      </c>
      <c r="H13" s="140">
        <v>199</v>
      </c>
      <c r="I13" s="115">
        <v>-31</v>
      </c>
      <c r="J13" s="116">
        <v>-15.577889447236181</v>
      </c>
    </row>
    <row r="14" spans="1:15" s="287" customFormat="1" ht="24.95" customHeight="1" x14ac:dyDescent="0.2">
      <c r="A14" s="193" t="s">
        <v>215</v>
      </c>
      <c r="B14" s="199" t="s">
        <v>137</v>
      </c>
      <c r="C14" s="113">
        <v>21.691137069981782</v>
      </c>
      <c r="D14" s="115">
        <v>2024</v>
      </c>
      <c r="E14" s="114">
        <v>2057</v>
      </c>
      <c r="F14" s="114">
        <v>2042</v>
      </c>
      <c r="G14" s="114">
        <v>1978</v>
      </c>
      <c r="H14" s="140">
        <v>1946</v>
      </c>
      <c r="I14" s="115">
        <v>78</v>
      </c>
      <c r="J14" s="116">
        <v>4.0082219938335042</v>
      </c>
      <c r="K14" s="110"/>
      <c r="L14" s="110"/>
      <c r="M14" s="110"/>
      <c r="N14" s="110"/>
      <c r="O14" s="110"/>
    </row>
    <row r="15" spans="1:15" s="110" customFormat="1" ht="24.95" customHeight="1" x14ac:dyDescent="0.2">
      <c r="A15" s="193" t="s">
        <v>216</v>
      </c>
      <c r="B15" s="199" t="s">
        <v>217</v>
      </c>
      <c r="C15" s="113">
        <v>15.818240274354302</v>
      </c>
      <c r="D15" s="115">
        <v>1476</v>
      </c>
      <c r="E15" s="114">
        <v>1504</v>
      </c>
      <c r="F15" s="114">
        <v>1492</v>
      </c>
      <c r="G15" s="114">
        <v>1414</v>
      </c>
      <c r="H15" s="140">
        <v>1388</v>
      </c>
      <c r="I15" s="115">
        <v>88</v>
      </c>
      <c r="J15" s="116">
        <v>6.3400576368876083</v>
      </c>
    </row>
    <row r="16" spans="1:15" s="287" customFormat="1" ht="24.95" customHeight="1" x14ac:dyDescent="0.2">
      <c r="A16" s="193" t="s">
        <v>218</v>
      </c>
      <c r="B16" s="199" t="s">
        <v>141</v>
      </c>
      <c r="C16" s="113">
        <v>3.8902582788554283</v>
      </c>
      <c r="D16" s="115">
        <v>363</v>
      </c>
      <c r="E16" s="114">
        <v>372</v>
      </c>
      <c r="F16" s="114">
        <v>371</v>
      </c>
      <c r="G16" s="114">
        <v>386</v>
      </c>
      <c r="H16" s="140">
        <v>383</v>
      </c>
      <c r="I16" s="115">
        <v>-20</v>
      </c>
      <c r="J16" s="116">
        <v>-5.2219321148825069</v>
      </c>
      <c r="K16" s="110"/>
      <c r="L16" s="110"/>
      <c r="M16" s="110"/>
      <c r="N16" s="110"/>
      <c r="O16" s="110"/>
    </row>
    <row r="17" spans="1:15" s="110" customFormat="1" ht="24.95" customHeight="1" x14ac:dyDescent="0.2">
      <c r="A17" s="193" t="s">
        <v>142</v>
      </c>
      <c r="B17" s="199" t="s">
        <v>220</v>
      </c>
      <c r="C17" s="113">
        <v>1.9826385167720502</v>
      </c>
      <c r="D17" s="115">
        <v>185</v>
      </c>
      <c r="E17" s="114">
        <v>181</v>
      </c>
      <c r="F17" s="114">
        <v>179</v>
      </c>
      <c r="G17" s="114">
        <v>178</v>
      </c>
      <c r="H17" s="140">
        <v>175</v>
      </c>
      <c r="I17" s="115">
        <v>10</v>
      </c>
      <c r="J17" s="116">
        <v>5.7142857142857144</v>
      </c>
    </row>
    <row r="18" spans="1:15" s="287" customFormat="1" ht="24.95" customHeight="1" x14ac:dyDescent="0.2">
      <c r="A18" s="201" t="s">
        <v>144</v>
      </c>
      <c r="B18" s="202" t="s">
        <v>145</v>
      </c>
      <c r="C18" s="113">
        <v>6.1944057442932161</v>
      </c>
      <c r="D18" s="115">
        <v>578</v>
      </c>
      <c r="E18" s="114">
        <v>556</v>
      </c>
      <c r="F18" s="114">
        <v>556</v>
      </c>
      <c r="G18" s="114">
        <v>565</v>
      </c>
      <c r="H18" s="140">
        <v>548</v>
      </c>
      <c r="I18" s="115">
        <v>30</v>
      </c>
      <c r="J18" s="116">
        <v>5.4744525547445253</v>
      </c>
      <c r="K18" s="110"/>
      <c r="L18" s="110"/>
      <c r="M18" s="110"/>
      <c r="N18" s="110"/>
      <c r="O18" s="110"/>
    </row>
    <row r="19" spans="1:15" s="110" customFormat="1" ht="24.95" customHeight="1" x14ac:dyDescent="0.2">
      <c r="A19" s="193" t="s">
        <v>146</v>
      </c>
      <c r="B19" s="199" t="s">
        <v>147</v>
      </c>
      <c r="C19" s="113">
        <v>13.063980280784483</v>
      </c>
      <c r="D19" s="115">
        <v>1219</v>
      </c>
      <c r="E19" s="114">
        <v>1262</v>
      </c>
      <c r="F19" s="114">
        <v>1237</v>
      </c>
      <c r="G19" s="114">
        <v>1264</v>
      </c>
      <c r="H19" s="140">
        <v>1233</v>
      </c>
      <c r="I19" s="115">
        <v>-14</v>
      </c>
      <c r="J19" s="116">
        <v>-1.1354420113544201</v>
      </c>
    </row>
    <row r="20" spans="1:15" s="287" customFormat="1" ht="24.95" customHeight="1" x14ac:dyDescent="0.2">
      <c r="A20" s="193" t="s">
        <v>148</v>
      </c>
      <c r="B20" s="199" t="s">
        <v>149</v>
      </c>
      <c r="C20" s="113">
        <v>6.1836887793376913</v>
      </c>
      <c r="D20" s="115">
        <v>577</v>
      </c>
      <c r="E20" s="114">
        <v>587</v>
      </c>
      <c r="F20" s="114">
        <v>566</v>
      </c>
      <c r="G20" s="114">
        <v>566</v>
      </c>
      <c r="H20" s="140">
        <v>576</v>
      </c>
      <c r="I20" s="115">
        <v>1</v>
      </c>
      <c r="J20" s="116">
        <v>0.1736111111111111</v>
      </c>
      <c r="K20" s="110"/>
      <c r="L20" s="110"/>
      <c r="M20" s="110"/>
      <c r="N20" s="110"/>
      <c r="O20" s="110"/>
    </row>
    <row r="21" spans="1:15" s="110" customFormat="1" ht="24.95" customHeight="1" x14ac:dyDescent="0.2">
      <c r="A21" s="201" t="s">
        <v>150</v>
      </c>
      <c r="B21" s="202" t="s">
        <v>151</v>
      </c>
      <c r="C21" s="113">
        <v>11.00632300932376</v>
      </c>
      <c r="D21" s="115">
        <v>1027</v>
      </c>
      <c r="E21" s="114">
        <v>1145</v>
      </c>
      <c r="F21" s="114">
        <v>1158</v>
      </c>
      <c r="G21" s="114">
        <v>1194</v>
      </c>
      <c r="H21" s="140">
        <v>1160</v>
      </c>
      <c r="I21" s="115">
        <v>-133</v>
      </c>
      <c r="J21" s="116">
        <v>-11.46551724137931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0.90022505626406601</v>
      </c>
      <c r="D23" s="115">
        <v>84</v>
      </c>
      <c r="E23" s="114">
        <v>87</v>
      </c>
      <c r="F23" s="114">
        <v>83</v>
      </c>
      <c r="G23" s="114">
        <v>86</v>
      </c>
      <c r="H23" s="140">
        <v>82</v>
      </c>
      <c r="I23" s="115">
        <v>2</v>
      </c>
      <c r="J23" s="116">
        <v>2.4390243902439024</v>
      </c>
    </row>
    <row r="24" spans="1:15" s="110" customFormat="1" ht="24.95" customHeight="1" x14ac:dyDescent="0.2">
      <c r="A24" s="193" t="s">
        <v>156</v>
      </c>
      <c r="B24" s="199" t="s">
        <v>221</v>
      </c>
      <c r="C24" s="113">
        <v>8.3056478405315612</v>
      </c>
      <c r="D24" s="115">
        <v>775</v>
      </c>
      <c r="E24" s="114">
        <v>732</v>
      </c>
      <c r="F24" s="114">
        <v>662</v>
      </c>
      <c r="G24" s="114">
        <v>595</v>
      </c>
      <c r="H24" s="140">
        <v>585</v>
      </c>
      <c r="I24" s="115">
        <v>190</v>
      </c>
      <c r="J24" s="116">
        <v>32.478632478632477</v>
      </c>
    </row>
    <row r="25" spans="1:15" s="110" customFormat="1" ht="24.95" customHeight="1" x14ac:dyDescent="0.2">
      <c r="A25" s="193" t="s">
        <v>222</v>
      </c>
      <c r="B25" s="204" t="s">
        <v>159</v>
      </c>
      <c r="C25" s="113">
        <v>4.1903332976101169</v>
      </c>
      <c r="D25" s="115">
        <v>391</v>
      </c>
      <c r="E25" s="114">
        <v>382</v>
      </c>
      <c r="F25" s="114">
        <v>387</v>
      </c>
      <c r="G25" s="114">
        <v>400</v>
      </c>
      <c r="H25" s="140">
        <v>406</v>
      </c>
      <c r="I25" s="115">
        <v>-15</v>
      </c>
      <c r="J25" s="116">
        <v>-3.6945812807881775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1.3181866895295253</v>
      </c>
      <c r="D27" s="115">
        <v>123</v>
      </c>
      <c r="E27" s="114">
        <v>125</v>
      </c>
      <c r="F27" s="114">
        <v>131</v>
      </c>
      <c r="G27" s="114">
        <v>138</v>
      </c>
      <c r="H27" s="140">
        <v>133</v>
      </c>
      <c r="I27" s="115">
        <v>-10</v>
      </c>
      <c r="J27" s="116">
        <v>-7.518796992481203</v>
      </c>
    </row>
    <row r="28" spans="1:15" s="110" customFormat="1" ht="24.95" customHeight="1" x14ac:dyDescent="0.2">
      <c r="A28" s="193" t="s">
        <v>163</v>
      </c>
      <c r="B28" s="199" t="s">
        <v>164</v>
      </c>
      <c r="C28" s="113">
        <v>2.2291287107491158</v>
      </c>
      <c r="D28" s="115">
        <v>208</v>
      </c>
      <c r="E28" s="114">
        <v>208</v>
      </c>
      <c r="F28" s="114">
        <v>201</v>
      </c>
      <c r="G28" s="114">
        <v>207</v>
      </c>
      <c r="H28" s="140">
        <v>211</v>
      </c>
      <c r="I28" s="115">
        <v>-3</v>
      </c>
      <c r="J28" s="116">
        <v>-1.4218009478672986</v>
      </c>
    </row>
    <row r="29" spans="1:15" s="110" customFormat="1" ht="24.95" customHeight="1" x14ac:dyDescent="0.2">
      <c r="A29" s="193">
        <v>86</v>
      </c>
      <c r="B29" s="199" t="s">
        <v>165</v>
      </c>
      <c r="C29" s="113">
        <v>5.94791555031615</v>
      </c>
      <c r="D29" s="115">
        <v>555</v>
      </c>
      <c r="E29" s="114">
        <v>545</v>
      </c>
      <c r="F29" s="114">
        <v>540</v>
      </c>
      <c r="G29" s="114">
        <v>529</v>
      </c>
      <c r="H29" s="140">
        <v>530</v>
      </c>
      <c r="I29" s="115">
        <v>25</v>
      </c>
      <c r="J29" s="116">
        <v>4.716981132075472</v>
      </c>
    </row>
    <row r="30" spans="1:15" s="110" customFormat="1" ht="24.95" customHeight="1" x14ac:dyDescent="0.2">
      <c r="A30" s="193">
        <v>87.88</v>
      </c>
      <c r="B30" s="204" t="s">
        <v>166</v>
      </c>
      <c r="C30" s="113">
        <v>2.1541099560604438</v>
      </c>
      <c r="D30" s="115">
        <v>201</v>
      </c>
      <c r="E30" s="114">
        <v>205</v>
      </c>
      <c r="F30" s="114">
        <v>207</v>
      </c>
      <c r="G30" s="114">
        <v>218</v>
      </c>
      <c r="H30" s="140">
        <v>231</v>
      </c>
      <c r="I30" s="115">
        <v>-30</v>
      </c>
      <c r="J30" s="116">
        <v>-12.987012987012987</v>
      </c>
    </row>
    <row r="31" spans="1:15" s="110" customFormat="1" ht="24.95" customHeight="1" x14ac:dyDescent="0.2">
      <c r="A31" s="193" t="s">
        <v>167</v>
      </c>
      <c r="B31" s="199" t="s">
        <v>168</v>
      </c>
      <c r="C31" s="113">
        <v>11.145643553745579</v>
      </c>
      <c r="D31" s="115">
        <v>1040</v>
      </c>
      <c r="E31" s="114">
        <v>1065</v>
      </c>
      <c r="F31" s="114">
        <v>1089</v>
      </c>
      <c r="G31" s="114">
        <v>1080</v>
      </c>
      <c r="H31" s="140">
        <v>1061</v>
      </c>
      <c r="I31" s="115">
        <v>-21</v>
      </c>
      <c r="J31" s="116">
        <v>-1.9792648444863337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2.9150144679026901</v>
      </c>
      <c r="D34" s="115">
        <v>272</v>
      </c>
      <c r="E34" s="114">
        <v>266</v>
      </c>
      <c r="F34" s="114">
        <v>285</v>
      </c>
      <c r="G34" s="114">
        <v>279</v>
      </c>
      <c r="H34" s="140">
        <v>268</v>
      </c>
      <c r="I34" s="115">
        <v>4</v>
      </c>
      <c r="J34" s="116">
        <v>1.4925373134328359</v>
      </c>
    </row>
    <row r="35" spans="1:10" s="110" customFormat="1" ht="24.95" customHeight="1" x14ac:dyDescent="0.2">
      <c r="A35" s="292" t="s">
        <v>171</v>
      </c>
      <c r="B35" s="293" t="s">
        <v>172</v>
      </c>
      <c r="C35" s="113">
        <v>29.685992926803131</v>
      </c>
      <c r="D35" s="115">
        <v>2770</v>
      </c>
      <c r="E35" s="114">
        <v>2802</v>
      </c>
      <c r="F35" s="114">
        <v>2793</v>
      </c>
      <c r="G35" s="114">
        <v>2741</v>
      </c>
      <c r="H35" s="140">
        <v>2693</v>
      </c>
      <c r="I35" s="115">
        <v>77</v>
      </c>
      <c r="J35" s="116">
        <v>2.8592647604901598</v>
      </c>
    </row>
    <row r="36" spans="1:10" s="110" customFormat="1" ht="24.95" customHeight="1" x14ac:dyDescent="0.2">
      <c r="A36" s="294" t="s">
        <v>173</v>
      </c>
      <c r="B36" s="295" t="s">
        <v>174</v>
      </c>
      <c r="C36" s="125">
        <v>67.398992605294183</v>
      </c>
      <c r="D36" s="143">
        <v>6289</v>
      </c>
      <c r="E36" s="144">
        <v>6434</v>
      </c>
      <c r="F36" s="144">
        <v>6352</v>
      </c>
      <c r="G36" s="144">
        <v>6369</v>
      </c>
      <c r="H36" s="145">
        <v>6282</v>
      </c>
      <c r="I36" s="143">
        <v>7</v>
      </c>
      <c r="J36" s="146">
        <v>0.11142948105698822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9331</v>
      </c>
      <c r="F11" s="264">
        <v>9502</v>
      </c>
      <c r="G11" s="264">
        <v>9430</v>
      </c>
      <c r="H11" s="264">
        <v>9389</v>
      </c>
      <c r="I11" s="265">
        <v>9243</v>
      </c>
      <c r="J11" s="263">
        <v>88</v>
      </c>
      <c r="K11" s="266">
        <v>0.95207183814778751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45.011252813203299</v>
      </c>
      <c r="E13" s="115">
        <v>4200</v>
      </c>
      <c r="F13" s="114">
        <v>4210</v>
      </c>
      <c r="G13" s="114">
        <v>4166</v>
      </c>
      <c r="H13" s="114">
        <v>4131</v>
      </c>
      <c r="I13" s="140">
        <v>4024</v>
      </c>
      <c r="J13" s="115">
        <v>176</v>
      </c>
      <c r="K13" s="116">
        <v>4.3737574552683895</v>
      </c>
    </row>
    <row r="14" spans="1:15" ht="15.95" customHeight="1" x14ac:dyDescent="0.2">
      <c r="A14" s="306" t="s">
        <v>230</v>
      </c>
      <c r="B14" s="307"/>
      <c r="C14" s="308"/>
      <c r="D14" s="113">
        <v>45.600685885757152</v>
      </c>
      <c r="E14" s="115">
        <v>4255</v>
      </c>
      <c r="F14" s="114">
        <v>4375</v>
      </c>
      <c r="G14" s="114">
        <v>4347</v>
      </c>
      <c r="H14" s="114">
        <v>4341</v>
      </c>
      <c r="I14" s="140">
        <v>4318</v>
      </c>
      <c r="J14" s="115">
        <v>-63</v>
      </c>
      <c r="K14" s="116">
        <v>-1.4590088003705419</v>
      </c>
    </row>
    <row r="15" spans="1:15" ht="15.95" customHeight="1" x14ac:dyDescent="0.2">
      <c r="A15" s="306" t="s">
        <v>231</v>
      </c>
      <c r="B15" s="307"/>
      <c r="C15" s="308"/>
      <c r="D15" s="113">
        <v>4.4582574214982316</v>
      </c>
      <c r="E15" s="115">
        <v>416</v>
      </c>
      <c r="F15" s="114">
        <v>431</v>
      </c>
      <c r="G15" s="114">
        <v>434</v>
      </c>
      <c r="H15" s="114">
        <v>425</v>
      </c>
      <c r="I15" s="140">
        <v>428</v>
      </c>
      <c r="J15" s="115">
        <v>-12</v>
      </c>
      <c r="K15" s="116">
        <v>-2.8037383177570092</v>
      </c>
    </row>
    <row r="16" spans="1:15" ht="15.95" customHeight="1" x14ac:dyDescent="0.2">
      <c r="A16" s="306" t="s">
        <v>232</v>
      </c>
      <c r="B16" s="307"/>
      <c r="C16" s="308"/>
      <c r="D16" s="113">
        <v>2.0790912013717717</v>
      </c>
      <c r="E16" s="115">
        <v>194</v>
      </c>
      <c r="F16" s="114">
        <v>205</v>
      </c>
      <c r="G16" s="114">
        <v>198</v>
      </c>
      <c r="H16" s="114">
        <v>195</v>
      </c>
      <c r="I16" s="140">
        <v>191</v>
      </c>
      <c r="J16" s="115">
        <v>3</v>
      </c>
      <c r="K16" s="116">
        <v>1.5706806282722514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1.854034937305755</v>
      </c>
      <c r="E18" s="115">
        <v>173</v>
      </c>
      <c r="F18" s="114">
        <v>174</v>
      </c>
      <c r="G18" s="114">
        <v>187</v>
      </c>
      <c r="H18" s="114">
        <v>166</v>
      </c>
      <c r="I18" s="140">
        <v>152</v>
      </c>
      <c r="J18" s="115">
        <v>21</v>
      </c>
      <c r="K18" s="116">
        <v>13.815789473684211</v>
      </c>
    </row>
    <row r="19" spans="1:11" ht="14.1" customHeight="1" x14ac:dyDescent="0.2">
      <c r="A19" s="306" t="s">
        <v>235</v>
      </c>
      <c r="B19" s="307" t="s">
        <v>236</v>
      </c>
      <c r="C19" s="308"/>
      <c r="D19" s="113">
        <v>1.3932054442181974</v>
      </c>
      <c r="E19" s="115">
        <v>130</v>
      </c>
      <c r="F19" s="114">
        <v>129</v>
      </c>
      <c r="G19" s="114">
        <v>143</v>
      </c>
      <c r="H19" s="114">
        <v>123</v>
      </c>
      <c r="I19" s="140">
        <v>108</v>
      </c>
      <c r="J19" s="115">
        <v>22</v>
      </c>
      <c r="K19" s="116">
        <v>20.37037037037037</v>
      </c>
    </row>
    <row r="20" spans="1:11" ht="14.1" customHeight="1" x14ac:dyDescent="0.2">
      <c r="A20" s="306">
        <v>12</v>
      </c>
      <c r="B20" s="307" t="s">
        <v>237</v>
      </c>
      <c r="C20" s="308"/>
      <c r="D20" s="113">
        <v>1.2003000750187547</v>
      </c>
      <c r="E20" s="115">
        <v>112</v>
      </c>
      <c r="F20" s="114">
        <v>108</v>
      </c>
      <c r="G20" s="114">
        <v>143</v>
      </c>
      <c r="H20" s="114">
        <v>143</v>
      </c>
      <c r="I20" s="140">
        <v>121</v>
      </c>
      <c r="J20" s="115">
        <v>-9</v>
      </c>
      <c r="K20" s="116">
        <v>-7.4380165289256199</v>
      </c>
    </row>
    <row r="21" spans="1:11" ht="14.1" customHeight="1" x14ac:dyDescent="0.2">
      <c r="A21" s="306">
        <v>21</v>
      </c>
      <c r="B21" s="307" t="s">
        <v>238</v>
      </c>
      <c r="C21" s="308"/>
      <c r="D21" s="113">
        <v>0.2464901939770657</v>
      </c>
      <c r="E21" s="115">
        <v>23</v>
      </c>
      <c r="F21" s="114">
        <v>25</v>
      </c>
      <c r="G21" s="114">
        <v>26</v>
      </c>
      <c r="H21" s="114">
        <v>24</v>
      </c>
      <c r="I21" s="140">
        <v>22</v>
      </c>
      <c r="J21" s="115">
        <v>1</v>
      </c>
      <c r="K21" s="116">
        <v>4.5454545454545459</v>
      </c>
    </row>
    <row r="22" spans="1:11" ht="14.1" customHeight="1" x14ac:dyDescent="0.2">
      <c r="A22" s="306">
        <v>22</v>
      </c>
      <c r="B22" s="307" t="s">
        <v>239</v>
      </c>
      <c r="C22" s="308"/>
      <c r="D22" s="113">
        <v>1.7254313578394598</v>
      </c>
      <c r="E22" s="115">
        <v>161</v>
      </c>
      <c r="F22" s="114">
        <v>156</v>
      </c>
      <c r="G22" s="114">
        <v>156</v>
      </c>
      <c r="H22" s="114">
        <v>154</v>
      </c>
      <c r="I22" s="140">
        <v>151</v>
      </c>
      <c r="J22" s="115">
        <v>10</v>
      </c>
      <c r="K22" s="116">
        <v>6.6225165562913908</v>
      </c>
    </row>
    <row r="23" spans="1:11" ht="14.1" customHeight="1" x14ac:dyDescent="0.2">
      <c r="A23" s="306">
        <v>23</v>
      </c>
      <c r="B23" s="307" t="s">
        <v>240</v>
      </c>
      <c r="C23" s="308"/>
      <c r="D23" s="113">
        <v>0.2036223341549673</v>
      </c>
      <c r="E23" s="115">
        <v>19</v>
      </c>
      <c r="F23" s="114">
        <v>22</v>
      </c>
      <c r="G23" s="114">
        <v>26</v>
      </c>
      <c r="H23" s="114">
        <v>23</v>
      </c>
      <c r="I23" s="140">
        <v>22</v>
      </c>
      <c r="J23" s="115">
        <v>-3</v>
      </c>
      <c r="K23" s="116">
        <v>-13.636363636363637</v>
      </c>
    </row>
    <row r="24" spans="1:11" ht="14.1" customHeight="1" x14ac:dyDescent="0.2">
      <c r="A24" s="306">
        <v>24</v>
      </c>
      <c r="B24" s="307" t="s">
        <v>241</v>
      </c>
      <c r="C24" s="308"/>
      <c r="D24" s="113">
        <v>1.2110170399742792</v>
      </c>
      <c r="E24" s="115">
        <v>113</v>
      </c>
      <c r="F24" s="114">
        <v>115</v>
      </c>
      <c r="G24" s="114">
        <v>112</v>
      </c>
      <c r="H24" s="114">
        <v>121</v>
      </c>
      <c r="I24" s="140">
        <v>113</v>
      </c>
      <c r="J24" s="115">
        <v>0</v>
      </c>
      <c r="K24" s="116">
        <v>0</v>
      </c>
    </row>
    <row r="25" spans="1:11" ht="14.1" customHeight="1" x14ac:dyDescent="0.2">
      <c r="A25" s="306">
        <v>25</v>
      </c>
      <c r="B25" s="307" t="s">
        <v>242</v>
      </c>
      <c r="C25" s="308"/>
      <c r="D25" s="113">
        <v>2.068374236416247</v>
      </c>
      <c r="E25" s="115">
        <v>193</v>
      </c>
      <c r="F25" s="114">
        <v>185</v>
      </c>
      <c r="G25" s="114">
        <v>181</v>
      </c>
      <c r="H25" s="114">
        <v>193</v>
      </c>
      <c r="I25" s="140">
        <v>198</v>
      </c>
      <c r="J25" s="115">
        <v>-5</v>
      </c>
      <c r="K25" s="116">
        <v>-2.5252525252525251</v>
      </c>
    </row>
    <row r="26" spans="1:11" ht="14.1" customHeight="1" x14ac:dyDescent="0.2">
      <c r="A26" s="306">
        <v>26</v>
      </c>
      <c r="B26" s="307" t="s">
        <v>243</v>
      </c>
      <c r="C26" s="308"/>
      <c r="D26" s="113">
        <v>0.93237595113063976</v>
      </c>
      <c r="E26" s="115">
        <v>87</v>
      </c>
      <c r="F26" s="114">
        <v>94</v>
      </c>
      <c r="G26" s="114">
        <v>95</v>
      </c>
      <c r="H26" s="114">
        <v>106</v>
      </c>
      <c r="I26" s="140">
        <v>107</v>
      </c>
      <c r="J26" s="115">
        <v>-20</v>
      </c>
      <c r="K26" s="116">
        <v>-18.691588785046729</v>
      </c>
    </row>
    <row r="27" spans="1:11" ht="14.1" customHeight="1" x14ac:dyDescent="0.2">
      <c r="A27" s="306">
        <v>27</v>
      </c>
      <c r="B27" s="307" t="s">
        <v>244</v>
      </c>
      <c r="C27" s="308"/>
      <c r="D27" s="113">
        <v>0.17147143928839353</v>
      </c>
      <c r="E27" s="115">
        <v>16</v>
      </c>
      <c r="F27" s="114">
        <v>18</v>
      </c>
      <c r="G27" s="114">
        <v>18</v>
      </c>
      <c r="H27" s="114">
        <v>20</v>
      </c>
      <c r="I27" s="140">
        <v>19</v>
      </c>
      <c r="J27" s="115">
        <v>-3</v>
      </c>
      <c r="K27" s="116">
        <v>-15.789473684210526</v>
      </c>
    </row>
    <row r="28" spans="1:11" ht="14.1" customHeight="1" x14ac:dyDescent="0.2">
      <c r="A28" s="306">
        <v>28</v>
      </c>
      <c r="B28" s="307" t="s">
        <v>245</v>
      </c>
      <c r="C28" s="308"/>
      <c r="D28" s="113">
        <v>10.181116707748366</v>
      </c>
      <c r="E28" s="115">
        <v>950</v>
      </c>
      <c r="F28" s="114">
        <v>963</v>
      </c>
      <c r="G28" s="114">
        <v>951</v>
      </c>
      <c r="H28" s="114">
        <v>882</v>
      </c>
      <c r="I28" s="140">
        <v>895</v>
      </c>
      <c r="J28" s="115">
        <v>55</v>
      </c>
      <c r="K28" s="116">
        <v>6.1452513966480451</v>
      </c>
    </row>
    <row r="29" spans="1:11" ht="14.1" customHeight="1" x14ac:dyDescent="0.2">
      <c r="A29" s="306">
        <v>29</v>
      </c>
      <c r="B29" s="307" t="s">
        <v>246</v>
      </c>
      <c r="C29" s="308"/>
      <c r="D29" s="113">
        <v>4.6511627906976747</v>
      </c>
      <c r="E29" s="115">
        <v>434</v>
      </c>
      <c r="F29" s="114">
        <v>480</v>
      </c>
      <c r="G29" s="114">
        <v>484</v>
      </c>
      <c r="H29" s="114">
        <v>489</v>
      </c>
      <c r="I29" s="140">
        <v>476</v>
      </c>
      <c r="J29" s="115">
        <v>-42</v>
      </c>
      <c r="K29" s="116">
        <v>-8.8235294117647065</v>
      </c>
    </row>
    <row r="30" spans="1:11" ht="14.1" customHeight="1" x14ac:dyDescent="0.2">
      <c r="A30" s="306" t="s">
        <v>247</v>
      </c>
      <c r="B30" s="307" t="s">
        <v>248</v>
      </c>
      <c r="C30" s="308"/>
      <c r="D30" s="113" t="s">
        <v>513</v>
      </c>
      <c r="E30" s="115" t="s">
        <v>513</v>
      </c>
      <c r="F30" s="114">
        <v>78</v>
      </c>
      <c r="G30" s="114">
        <v>79</v>
      </c>
      <c r="H30" s="114">
        <v>82</v>
      </c>
      <c r="I30" s="140">
        <v>80</v>
      </c>
      <c r="J30" s="115" t="s">
        <v>513</v>
      </c>
      <c r="K30" s="116" t="s">
        <v>513</v>
      </c>
    </row>
    <row r="31" spans="1:11" ht="14.1" customHeight="1" x14ac:dyDescent="0.2">
      <c r="A31" s="306" t="s">
        <v>249</v>
      </c>
      <c r="B31" s="307" t="s">
        <v>250</v>
      </c>
      <c r="C31" s="308"/>
      <c r="D31" s="113">
        <v>3.8902582788554283</v>
      </c>
      <c r="E31" s="115">
        <v>363</v>
      </c>
      <c r="F31" s="114">
        <v>399</v>
      </c>
      <c r="G31" s="114">
        <v>402</v>
      </c>
      <c r="H31" s="114">
        <v>404</v>
      </c>
      <c r="I31" s="140">
        <v>392</v>
      </c>
      <c r="J31" s="115">
        <v>-29</v>
      </c>
      <c r="K31" s="116">
        <v>-7.3979591836734695</v>
      </c>
    </row>
    <row r="32" spans="1:11" ht="14.1" customHeight="1" x14ac:dyDescent="0.2">
      <c r="A32" s="306">
        <v>31</v>
      </c>
      <c r="B32" s="307" t="s">
        <v>251</v>
      </c>
      <c r="C32" s="308"/>
      <c r="D32" s="113">
        <v>0.10716964955524595</v>
      </c>
      <c r="E32" s="115">
        <v>10</v>
      </c>
      <c r="F32" s="114">
        <v>9</v>
      </c>
      <c r="G32" s="114">
        <v>9</v>
      </c>
      <c r="H32" s="114">
        <v>9</v>
      </c>
      <c r="I32" s="140">
        <v>9</v>
      </c>
      <c r="J32" s="115">
        <v>1</v>
      </c>
      <c r="K32" s="116">
        <v>11.111111111111111</v>
      </c>
    </row>
    <row r="33" spans="1:11" ht="14.1" customHeight="1" x14ac:dyDescent="0.2">
      <c r="A33" s="306">
        <v>32</v>
      </c>
      <c r="B33" s="307" t="s">
        <v>252</v>
      </c>
      <c r="C33" s="308"/>
      <c r="D33" s="113">
        <v>1.3824884792626728</v>
      </c>
      <c r="E33" s="115">
        <v>129</v>
      </c>
      <c r="F33" s="114">
        <v>120</v>
      </c>
      <c r="G33" s="114">
        <v>130</v>
      </c>
      <c r="H33" s="114">
        <v>128</v>
      </c>
      <c r="I33" s="140">
        <v>119</v>
      </c>
      <c r="J33" s="115">
        <v>10</v>
      </c>
      <c r="K33" s="116">
        <v>8.4033613445378155</v>
      </c>
    </row>
    <row r="34" spans="1:11" ht="14.1" customHeight="1" x14ac:dyDescent="0.2">
      <c r="A34" s="306">
        <v>33</v>
      </c>
      <c r="B34" s="307" t="s">
        <v>253</v>
      </c>
      <c r="C34" s="308"/>
      <c r="D34" s="113">
        <v>0.5679991426428036</v>
      </c>
      <c r="E34" s="115">
        <v>53</v>
      </c>
      <c r="F34" s="114">
        <v>46</v>
      </c>
      <c r="G34" s="114">
        <v>45</v>
      </c>
      <c r="H34" s="114">
        <v>50</v>
      </c>
      <c r="I34" s="140">
        <v>46</v>
      </c>
      <c r="J34" s="115">
        <v>7</v>
      </c>
      <c r="K34" s="116">
        <v>15.217391304347826</v>
      </c>
    </row>
    <row r="35" spans="1:11" ht="14.1" customHeight="1" x14ac:dyDescent="0.2">
      <c r="A35" s="306">
        <v>34</v>
      </c>
      <c r="B35" s="307" t="s">
        <v>254</v>
      </c>
      <c r="C35" s="308"/>
      <c r="D35" s="113">
        <v>4.0510127531882967</v>
      </c>
      <c r="E35" s="115">
        <v>378</v>
      </c>
      <c r="F35" s="114">
        <v>399</v>
      </c>
      <c r="G35" s="114">
        <v>396</v>
      </c>
      <c r="H35" s="114">
        <v>400</v>
      </c>
      <c r="I35" s="140">
        <v>389</v>
      </c>
      <c r="J35" s="115">
        <v>-11</v>
      </c>
      <c r="K35" s="116">
        <v>-2.8277634961439588</v>
      </c>
    </row>
    <row r="36" spans="1:11" ht="14.1" customHeight="1" x14ac:dyDescent="0.2">
      <c r="A36" s="306">
        <v>41</v>
      </c>
      <c r="B36" s="307" t="s">
        <v>255</v>
      </c>
      <c r="C36" s="308"/>
      <c r="D36" s="113">
        <v>6.4301789733147569E-2</v>
      </c>
      <c r="E36" s="115">
        <v>6</v>
      </c>
      <c r="F36" s="114" t="s">
        <v>513</v>
      </c>
      <c r="G36" s="114" t="s">
        <v>513</v>
      </c>
      <c r="H36" s="114">
        <v>5</v>
      </c>
      <c r="I36" s="140">
        <v>6</v>
      </c>
      <c r="J36" s="115">
        <v>0</v>
      </c>
      <c r="K36" s="116">
        <v>0</v>
      </c>
    </row>
    <row r="37" spans="1:11" ht="14.1" customHeight="1" x14ac:dyDescent="0.2">
      <c r="A37" s="306">
        <v>42</v>
      </c>
      <c r="B37" s="307" t="s">
        <v>256</v>
      </c>
      <c r="C37" s="308"/>
      <c r="D37" s="113">
        <v>5.3584824777622976E-2</v>
      </c>
      <c r="E37" s="115">
        <v>5</v>
      </c>
      <c r="F37" s="114">
        <v>5</v>
      </c>
      <c r="G37" s="114">
        <v>5</v>
      </c>
      <c r="H37" s="114">
        <v>5</v>
      </c>
      <c r="I37" s="140">
        <v>5</v>
      </c>
      <c r="J37" s="115">
        <v>0</v>
      </c>
      <c r="K37" s="116">
        <v>0</v>
      </c>
    </row>
    <row r="38" spans="1:11" ht="14.1" customHeight="1" x14ac:dyDescent="0.2">
      <c r="A38" s="306">
        <v>43</v>
      </c>
      <c r="B38" s="307" t="s">
        <v>257</v>
      </c>
      <c r="C38" s="308"/>
      <c r="D38" s="113">
        <v>0.26792412388811487</v>
      </c>
      <c r="E38" s="115">
        <v>25</v>
      </c>
      <c r="F38" s="114">
        <v>26</v>
      </c>
      <c r="G38" s="114">
        <v>23</v>
      </c>
      <c r="H38" s="114">
        <v>23</v>
      </c>
      <c r="I38" s="140">
        <v>21</v>
      </c>
      <c r="J38" s="115">
        <v>4</v>
      </c>
      <c r="K38" s="116">
        <v>19.047619047619047</v>
      </c>
    </row>
    <row r="39" spans="1:11" ht="14.1" customHeight="1" x14ac:dyDescent="0.2">
      <c r="A39" s="306">
        <v>51</v>
      </c>
      <c r="B39" s="307" t="s">
        <v>258</v>
      </c>
      <c r="C39" s="308"/>
      <c r="D39" s="113">
        <v>10.727681920480119</v>
      </c>
      <c r="E39" s="115">
        <v>1001</v>
      </c>
      <c r="F39" s="114">
        <v>955</v>
      </c>
      <c r="G39" s="114">
        <v>873</v>
      </c>
      <c r="H39" s="114">
        <v>794</v>
      </c>
      <c r="I39" s="140">
        <v>769</v>
      </c>
      <c r="J39" s="115">
        <v>232</v>
      </c>
      <c r="K39" s="116">
        <v>30.169050715214563</v>
      </c>
    </row>
    <row r="40" spans="1:11" ht="14.1" customHeight="1" x14ac:dyDescent="0.2">
      <c r="A40" s="306" t="s">
        <v>259</v>
      </c>
      <c r="B40" s="307" t="s">
        <v>260</v>
      </c>
      <c r="C40" s="308"/>
      <c r="D40" s="113">
        <v>10.620512270924873</v>
      </c>
      <c r="E40" s="115">
        <v>991</v>
      </c>
      <c r="F40" s="114">
        <v>946</v>
      </c>
      <c r="G40" s="114">
        <v>863</v>
      </c>
      <c r="H40" s="114">
        <v>783</v>
      </c>
      <c r="I40" s="140">
        <v>759</v>
      </c>
      <c r="J40" s="115">
        <v>232</v>
      </c>
      <c r="K40" s="116">
        <v>30.566534914361</v>
      </c>
    </row>
    <row r="41" spans="1:11" ht="14.1" customHeight="1" x14ac:dyDescent="0.2">
      <c r="A41" s="306"/>
      <c r="B41" s="307" t="s">
        <v>261</v>
      </c>
      <c r="C41" s="308"/>
      <c r="D41" s="113">
        <v>2.7435430286142966</v>
      </c>
      <c r="E41" s="115">
        <v>256</v>
      </c>
      <c r="F41" s="114">
        <v>268</v>
      </c>
      <c r="G41" s="114">
        <v>272</v>
      </c>
      <c r="H41" s="114">
        <v>246</v>
      </c>
      <c r="I41" s="140">
        <v>245</v>
      </c>
      <c r="J41" s="115">
        <v>11</v>
      </c>
      <c r="K41" s="116">
        <v>4.4897959183673466</v>
      </c>
    </row>
    <row r="42" spans="1:11" ht="14.1" customHeight="1" x14ac:dyDescent="0.2">
      <c r="A42" s="306">
        <v>52</v>
      </c>
      <c r="B42" s="307" t="s">
        <v>262</v>
      </c>
      <c r="C42" s="308"/>
      <c r="D42" s="113">
        <v>5.0798413889186582</v>
      </c>
      <c r="E42" s="115">
        <v>474</v>
      </c>
      <c r="F42" s="114">
        <v>488</v>
      </c>
      <c r="G42" s="114">
        <v>481</v>
      </c>
      <c r="H42" s="114">
        <v>480</v>
      </c>
      <c r="I42" s="140">
        <v>492</v>
      </c>
      <c r="J42" s="115">
        <v>-18</v>
      </c>
      <c r="K42" s="116">
        <v>-3.6585365853658538</v>
      </c>
    </row>
    <row r="43" spans="1:11" ht="14.1" customHeight="1" x14ac:dyDescent="0.2">
      <c r="A43" s="306" t="s">
        <v>263</v>
      </c>
      <c r="B43" s="307" t="s">
        <v>264</v>
      </c>
      <c r="C43" s="308"/>
      <c r="D43" s="113">
        <v>4.8119172650305435</v>
      </c>
      <c r="E43" s="115">
        <v>449</v>
      </c>
      <c r="F43" s="114">
        <v>461</v>
      </c>
      <c r="G43" s="114">
        <v>452</v>
      </c>
      <c r="H43" s="114">
        <v>448</v>
      </c>
      <c r="I43" s="140">
        <v>462</v>
      </c>
      <c r="J43" s="115">
        <v>-13</v>
      </c>
      <c r="K43" s="116">
        <v>-2.8138528138528138</v>
      </c>
    </row>
    <row r="44" spans="1:11" ht="14.1" customHeight="1" x14ac:dyDescent="0.2">
      <c r="A44" s="306">
        <v>53</v>
      </c>
      <c r="B44" s="307" t="s">
        <v>265</v>
      </c>
      <c r="C44" s="308"/>
      <c r="D44" s="113">
        <v>0.61086700246490189</v>
      </c>
      <c r="E44" s="115">
        <v>57</v>
      </c>
      <c r="F44" s="114">
        <v>59</v>
      </c>
      <c r="G44" s="114">
        <v>60</v>
      </c>
      <c r="H44" s="114">
        <v>66</v>
      </c>
      <c r="I44" s="140">
        <v>63</v>
      </c>
      <c r="J44" s="115">
        <v>-6</v>
      </c>
      <c r="K44" s="116">
        <v>-9.5238095238095237</v>
      </c>
    </row>
    <row r="45" spans="1:11" ht="14.1" customHeight="1" x14ac:dyDescent="0.2">
      <c r="A45" s="306" t="s">
        <v>266</v>
      </c>
      <c r="B45" s="307" t="s">
        <v>267</v>
      </c>
      <c r="C45" s="308"/>
      <c r="D45" s="113">
        <v>0.60015003750937734</v>
      </c>
      <c r="E45" s="115">
        <v>56</v>
      </c>
      <c r="F45" s="114">
        <v>58</v>
      </c>
      <c r="G45" s="114">
        <v>60</v>
      </c>
      <c r="H45" s="114">
        <v>65</v>
      </c>
      <c r="I45" s="140">
        <v>62</v>
      </c>
      <c r="J45" s="115">
        <v>-6</v>
      </c>
      <c r="K45" s="116">
        <v>-9.67741935483871</v>
      </c>
    </row>
    <row r="46" spans="1:11" ht="14.1" customHeight="1" x14ac:dyDescent="0.2">
      <c r="A46" s="306">
        <v>54</v>
      </c>
      <c r="B46" s="307" t="s">
        <v>268</v>
      </c>
      <c r="C46" s="308"/>
      <c r="D46" s="113">
        <v>10.770549780302218</v>
      </c>
      <c r="E46" s="115">
        <v>1005</v>
      </c>
      <c r="F46" s="114">
        <v>1031</v>
      </c>
      <c r="G46" s="114">
        <v>1032</v>
      </c>
      <c r="H46" s="114">
        <v>1042</v>
      </c>
      <c r="I46" s="140">
        <v>1038</v>
      </c>
      <c r="J46" s="115">
        <v>-33</v>
      </c>
      <c r="K46" s="116">
        <v>-3.1791907514450868</v>
      </c>
    </row>
    <row r="47" spans="1:11" ht="14.1" customHeight="1" x14ac:dyDescent="0.2">
      <c r="A47" s="306">
        <v>61</v>
      </c>
      <c r="B47" s="307" t="s">
        <v>269</v>
      </c>
      <c r="C47" s="308"/>
      <c r="D47" s="113">
        <v>0.57871610759832814</v>
      </c>
      <c r="E47" s="115">
        <v>54</v>
      </c>
      <c r="F47" s="114">
        <v>57</v>
      </c>
      <c r="G47" s="114">
        <v>57</v>
      </c>
      <c r="H47" s="114">
        <v>51</v>
      </c>
      <c r="I47" s="140">
        <v>51</v>
      </c>
      <c r="J47" s="115">
        <v>3</v>
      </c>
      <c r="K47" s="116">
        <v>5.882352941176471</v>
      </c>
    </row>
    <row r="48" spans="1:11" ht="14.1" customHeight="1" x14ac:dyDescent="0.2">
      <c r="A48" s="306">
        <v>62</v>
      </c>
      <c r="B48" s="307" t="s">
        <v>270</v>
      </c>
      <c r="C48" s="308"/>
      <c r="D48" s="113">
        <v>9.3130425463508733</v>
      </c>
      <c r="E48" s="115">
        <v>869</v>
      </c>
      <c r="F48" s="114">
        <v>872</v>
      </c>
      <c r="G48" s="114">
        <v>836</v>
      </c>
      <c r="H48" s="114">
        <v>866</v>
      </c>
      <c r="I48" s="140">
        <v>826</v>
      </c>
      <c r="J48" s="115">
        <v>43</v>
      </c>
      <c r="K48" s="116">
        <v>5.2058111380145276</v>
      </c>
    </row>
    <row r="49" spans="1:11" ht="14.1" customHeight="1" x14ac:dyDescent="0.2">
      <c r="A49" s="306">
        <v>63</v>
      </c>
      <c r="B49" s="307" t="s">
        <v>271</v>
      </c>
      <c r="C49" s="308"/>
      <c r="D49" s="113">
        <v>8.519987139642053</v>
      </c>
      <c r="E49" s="115">
        <v>795</v>
      </c>
      <c r="F49" s="114">
        <v>872</v>
      </c>
      <c r="G49" s="114">
        <v>894</v>
      </c>
      <c r="H49" s="114">
        <v>924</v>
      </c>
      <c r="I49" s="140">
        <v>899</v>
      </c>
      <c r="J49" s="115">
        <v>-104</v>
      </c>
      <c r="K49" s="116">
        <v>-11.568409343715238</v>
      </c>
    </row>
    <row r="50" spans="1:11" ht="14.1" customHeight="1" x14ac:dyDescent="0.2">
      <c r="A50" s="306" t="s">
        <v>272</v>
      </c>
      <c r="B50" s="307" t="s">
        <v>273</v>
      </c>
      <c r="C50" s="308"/>
      <c r="D50" s="113">
        <v>0.46082949308755761</v>
      </c>
      <c r="E50" s="115">
        <v>43</v>
      </c>
      <c r="F50" s="114">
        <v>40</v>
      </c>
      <c r="G50" s="114">
        <v>42</v>
      </c>
      <c r="H50" s="114">
        <v>42</v>
      </c>
      <c r="I50" s="140">
        <v>38</v>
      </c>
      <c r="J50" s="115">
        <v>5</v>
      </c>
      <c r="K50" s="116">
        <v>13.157894736842104</v>
      </c>
    </row>
    <row r="51" spans="1:11" ht="14.1" customHeight="1" x14ac:dyDescent="0.2">
      <c r="A51" s="306" t="s">
        <v>274</v>
      </c>
      <c r="B51" s="307" t="s">
        <v>275</v>
      </c>
      <c r="C51" s="308"/>
      <c r="D51" s="113">
        <v>7.4054227842674951</v>
      </c>
      <c r="E51" s="115">
        <v>691</v>
      </c>
      <c r="F51" s="114">
        <v>769</v>
      </c>
      <c r="G51" s="114">
        <v>788</v>
      </c>
      <c r="H51" s="114">
        <v>815</v>
      </c>
      <c r="I51" s="140">
        <v>795</v>
      </c>
      <c r="J51" s="115">
        <v>-104</v>
      </c>
      <c r="K51" s="116">
        <v>-13.081761006289309</v>
      </c>
    </row>
    <row r="52" spans="1:11" ht="14.1" customHeight="1" x14ac:dyDescent="0.2">
      <c r="A52" s="306">
        <v>71</v>
      </c>
      <c r="B52" s="307" t="s">
        <v>276</v>
      </c>
      <c r="C52" s="308"/>
      <c r="D52" s="113">
        <v>9.7524381095273824</v>
      </c>
      <c r="E52" s="115">
        <v>910</v>
      </c>
      <c r="F52" s="114">
        <v>932</v>
      </c>
      <c r="G52" s="114">
        <v>926</v>
      </c>
      <c r="H52" s="114">
        <v>930</v>
      </c>
      <c r="I52" s="140">
        <v>925</v>
      </c>
      <c r="J52" s="115">
        <v>-15</v>
      </c>
      <c r="K52" s="116">
        <v>-1.6216216216216217</v>
      </c>
    </row>
    <row r="53" spans="1:11" ht="14.1" customHeight="1" x14ac:dyDescent="0.2">
      <c r="A53" s="306" t="s">
        <v>277</v>
      </c>
      <c r="B53" s="307" t="s">
        <v>278</v>
      </c>
      <c r="C53" s="308"/>
      <c r="D53" s="113">
        <v>0.81448933661986922</v>
      </c>
      <c r="E53" s="115">
        <v>76</v>
      </c>
      <c r="F53" s="114">
        <v>77</v>
      </c>
      <c r="G53" s="114">
        <v>76</v>
      </c>
      <c r="H53" s="114">
        <v>78</v>
      </c>
      <c r="I53" s="140">
        <v>76</v>
      </c>
      <c r="J53" s="115">
        <v>0</v>
      </c>
      <c r="K53" s="116">
        <v>0</v>
      </c>
    </row>
    <row r="54" spans="1:11" ht="14.1" customHeight="1" x14ac:dyDescent="0.2">
      <c r="A54" s="306" t="s">
        <v>279</v>
      </c>
      <c r="B54" s="307" t="s">
        <v>280</v>
      </c>
      <c r="C54" s="308"/>
      <c r="D54" s="113">
        <v>8.2949308755760374</v>
      </c>
      <c r="E54" s="115">
        <v>774</v>
      </c>
      <c r="F54" s="114">
        <v>795</v>
      </c>
      <c r="G54" s="114">
        <v>788</v>
      </c>
      <c r="H54" s="114">
        <v>794</v>
      </c>
      <c r="I54" s="140">
        <v>789</v>
      </c>
      <c r="J54" s="115">
        <v>-15</v>
      </c>
      <c r="K54" s="116">
        <v>-1.9011406844106464</v>
      </c>
    </row>
    <row r="55" spans="1:11" ht="14.1" customHeight="1" x14ac:dyDescent="0.2">
      <c r="A55" s="306">
        <v>72</v>
      </c>
      <c r="B55" s="307" t="s">
        <v>281</v>
      </c>
      <c r="C55" s="308"/>
      <c r="D55" s="113">
        <v>0.86807416139749227</v>
      </c>
      <c r="E55" s="115">
        <v>81</v>
      </c>
      <c r="F55" s="114">
        <v>82</v>
      </c>
      <c r="G55" s="114">
        <v>82</v>
      </c>
      <c r="H55" s="114">
        <v>84</v>
      </c>
      <c r="I55" s="140">
        <v>92</v>
      </c>
      <c r="J55" s="115">
        <v>-11</v>
      </c>
      <c r="K55" s="116">
        <v>-11.956521739130435</v>
      </c>
    </row>
    <row r="56" spans="1:11" ht="14.1" customHeight="1" x14ac:dyDescent="0.2">
      <c r="A56" s="306" t="s">
        <v>282</v>
      </c>
      <c r="B56" s="307" t="s">
        <v>283</v>
      </c>
      <c r="C56" s="308"/>
      <c r="D56" s="113">
        <v>0.11788661451077055</v>
      </c>
      <c r="E56" s="115">
        <v>11</v>
      </c>
      <c r="F56" s="114">
        <v>11</v>
      </c>
      <c r="G56" s="114">
        <v>11</v>
      </c>
      <c r="H56" s="114">
        <v>14</v>
      </c>
      <c r="I56" s="140">
        <v>13</v>
      </c>
      <c r="J56" s="115">
        <v>-2</v>
      </c>
      <c r="K56" s="116">
        <v>-15.384615384615385</v>
      </c>
    </row>
    <row r="57" spans="1:11" ht="14.1" customHeight="1" x14ac:dyDescent="0.2">
      <c r="A57" s="306" t="s">
        <v>284</v>
      </c>
      <c r="B57" s="307" t="s">
        <v>285</v>
      </c>
      <c r="C57" s="308"/>
      <c r="D57" s="113">
        <v>0.5251312828207052</v>
      </c>
      <c r="E57" s="115">
        <v>49</v>
      </c>
      <c r="F57" s="114">
        <v>51</v>
      </c>
      <c r="G57" s="114">
        <v>51</v>
      </c>
      <c r="H57" s="114">
        <v>50</v>
      </c>
      <c r="I57" s="140">
        <v>56</v>
      </c>
      <c r="J57" s="115">
        <v>-7</v>
      </c>
      <c r="K57" s="116">
        <v>-12.5</v>
      </c>
    </row>
    <row r="58" spans="1:11" ht="14.1" customHeight="1" x14ac:dyDescent="0.2">
      <c r="A58" s="306">
        <v>73</v>
      </c>
      <c r="B58" s="307" t="s">
        <v>286</v>
      </c>
      <c r="C58" s="308"/>
      <c r="D58" s="113">
        <v>0.80377237166434468</v>
      </c>
      <c r="E58" s="115">
        <v>75</v>
      </c>
      <c r="F58" s="114">
        <v>79</v>
      </c>
      <c r="G58" s="114">
        <v>80</v>
      </c>
      <c r="H58" s="114">
        <v>82</v>
      </c>
      <c r="I58" s="140">
        <v>77</v>
      </c>
      <c r="J58" s="115">
        <v>-2</v>
      </c>
      <c r="K58" s="116">
        <v>-2.5974025974025974</v>
      </c>
    </row>
    <row r="59" spans="1:11" ht="14.1" customHeight="1" x14ac:dyDescent="0.2">
      <c r="A59" s="306" t="s">
        <v>287</v>
      </c>
      <c r="B59" s="307" t="s">
        <v>288</v>
      </c>
      <c r="C59" s="308"/>
      <c r="D59" s="113">
        <v>0.51441431786518055</v>
      </c>
      <c r="E59" s="115">
        <v>48</v>
      </c>
      <c r="F59" s="114">
        <v>48</v>
      </c>
      <c r="G59" s="114">
        <v>49</v>
      </c>
      <c r="H59" s="114">
        <v>49</v>
      </c>
      <c r="I59" s="140">
        <v>45</v>
      </c>
      <c r="J59" s="115">
        <v>3</v>
      </c>
      <c r="K59" s="116">
        <v>6.666666666666667</v>
      </c>
    </row>
    <row r="60" spans="1:11" ht="14.1" customHeight="1" x14ac:dyDescent="0.2">
      <c r="A60" s="306">
        <v>81</v>
      </c>
      <c r="B60" s="307" t="s">
        <v>289</v>
      </c>
      <c r="C60" s="308"/>
      <c r="D60" s="113">
        <v>2.3255813953488373</v>
      </c>
      <c r="E60" s="115">
        <v>217</v>
      </c>
      <c r="F60" s="114">
        <v>212</v>
      </c>
      <c r="G60" s="114">
        <v>219</v>
      </c>
      <c r="H60" s="114">
        <v>215</v>
      </c>
      <c r="I60" s="140">
        <v>221</v>
      </c>
      <c r="J60" s="115">
        <v>-4</v>
      </c>
      <c r="K60" s="116">
        <v>-1.8099547511312217</v>
      </c>
    </row>
    <row r="61" spans="1:11" ht="14.1" customHeight="1" x14ac:dyDescent="0.2">
      <c r="A61" s="306" t="s">
        <v>290</v>
      </c>
      <c r="B61" s="307" t="s">
        <v>291</v>
      </c>
      <c r="C61" s="308"/>
      <c r="D61" s="113">
        <v>1.0181116707748366</v>
      </c>
      <c r="E61" s="115">
        <v>95</v>
      </c>
      <c r="F61" s="114">
        <v>91</v>
      </c>
      <c r="G61" s="114">
        <v>93</v>
      </c>
      <c r="H61" s="114">
        <v>92</v>
      </c>
      <c r="I61" s="140">
        <v>96</v>
      </c>
      <c r="J61" s="115">
        <v>-1</v>
      </c>
      <c r="K61" s="116">
        <v>-1.0416666666666667</v>
      </c>
    </row>
    <row r="62" spans="1:11" ht="14.1" customHeight="1" x14ac:dyDescent="0.2">
      <c r="A62" s="306" t="s">
        <v>292</v>
      </c>
      <c r="B62" s="307" t="s">
        <v>293</v>
      </c>
      <c r="C62" s="308"/>
      <c r="D62" s="113">
        <v>0.63230093237595109</v>
      </c>
      <c r="E62" s="115">
        <v>59</v>
      </c>
      <c r="F62" s="114">
        <v>58</v>
      </c>
      <c r="G62" s="114">
        <v>60</v>
      </c>
      <c r="H62" s="114">
        <v>58</v>
      </c>
      <c r="I62" s="140">
        <v>58</v>
      </c>
      <c r="J62" s="115">
        <v>1</v>
      </c>
      <c r="K62" s="116">
        <v>1.7241379310344827</v>
      </c>
    </row>
    <row r="63" spans="1:11" ht="14.1" customHeight="1" x14ac:dyDescent="0.2">
      <c r="A63" s="306"/>
      <c r="B63" s="307" t="s">
        <v>294</v>
      </c>
      <c r="C63" s="308"/>
      <c r="D63" s="113">
        <v>0.61086700246490189</v>
      </c>
      <c r="E63" s="115">
        <v>57</v>
      </c>
      <c r="F63" s="114">
        <v>56</v>
      </c>
      <c r="G63" s="114">
        <v>57</v>
      </c>
      <c r="H63" s="114">
        <v>55</v>
      </c>
      <c r="I63" s="140">
        <v>56</v>
      </c>
      <c r="J63" s="115">
        <v>1</v>
      </c>
      <c r="K63" s="116">
        <v>1.7857142857142858</v>
      </c>
    </row>
    <row r="64" spans="1:11" ht="14.1" customHeight="1" x14ac:dyDescent="0.2">
      <c r="A64" s="306" t="s">
        <v>295</v>
      </c>
      <c r="B64" s="307" t="s">
        <v>296</v>
      </c>
      <c r="C64" s="308"/>
      <c r="D64" s="113">
        <v>3.2150894866573784E-2</v>
      </c>
      <c r="E64" s="115">
        <v>3</v>
      </c>
      <c r="F64" s="114">
        <v>3</v>
      </c>
      <c r="G64" s="114">
        <v>3</v>
      </c>
      <c r="H64" s="114" t="s">
        <v>513</v>
      </c>
      <c r="I64" s="140">
        <v>3</v>
      </c>
      <c r="J64" s="115">
        <v>0</v>
      </c>
      <c r="K64" s="116">
        <v>0</v>
      </c>
    </row>
    <row r="65" spans="1:11" ht="14.1" customHeight="1" x14ac:dyDescent="0.2">
      <c r="A65" s="306" t="s">
        <v>297</v>
      </c>
      <c r="B65" s="307" t="s">
        <v>298</v>
      </c>
      <c r="C65" s="308"/>
      <c r="D65" s="113">
        <v>0.42867859822098381</v>
      </c>
      <c r="E65" s="115">
        <v>40</v>
      </c>
      <c r="F65" s="114">
        <v>42</v>
      </c>
      <c r="G65" s="114">
        <v>45</v>
      </c>
      <c r="H65" s="114">
        <v>44</v>
      </c>
      <c r="I65" s="140">
        <v>43</v>
      </c>
      <c r="J65" s="115">
        <v>-3</v>
      </c>
      <c r="K65" s="116">
        <v>-6.9767441860465116</v>
      </c>
    </row>
    <row r="66" spans="1:11" ht="14.1" customHeight="1" x14ac:dyDescent="0.2">
      <c r="A66" s="306">
        <v>82</v>
      </c>
      <c r="B66" s="307" t="s">
        <v>299</v>
      </c>
      <c r="C66" s="308"/>
      <c r="D66" s="113">
        <v>1.1252813203300824</v>
      </c>
      <c r="E66" s="115">
        <v>105</v>
      </c>
      <c r="F66" s="114">
        <v>97</v>
      </c>
      <c r="G66" s="114">
        <v>93</v>
      </c>
      <c r="H66" s="114">
        <v>95</v>
      </c>
      <c r="I66" s="140">
        <v>102</v>
      </c>
      <c r="J66" s="115">
        <v>3</v>
      </c>
      <c r="K66" s="116">
        <v>2.9411764705882355</v>
      </c>
    </row>
    <row r="67" spans="1:11" ht="14.1" customHeight="1" x14ac:dyDescent="0.2">
      <c r="A67" s="306" t="s">
        <v>300</v>
      </c>
      <c r="B67" s="307" t="s">
        <v>301</v>
      </c>
      <c r="C67" s="308"/>
      <c r="D67" s="113">
        <v>0.34294287857678707</v>
      </c>
      <c r="E67" s="115">
        <v>32</v>
      </c>
      <c r="F67" s="114">
        <v>28</v>
      </c>
      <c r="G67" s="114">
        <v>28</v>
      </c>
      <c r="H67" s="114">
        <v>29</v>
      </c>
      <c r="I67" s="140">
        <v>32</v>
      </c>
      <c r="J67" s="115">
        <v>0</v>
      </c>
      <c r="K67" s="116">
        <v>0</v>
      </c>
    </row>
    <row r="68" spans="1:11" ht="14.1" customHeight="1" x14ac:dyDescent="0.2">
      <c r="A68" s="306" t="s">
        <v>302</v>
      </c>
      <c r="B68" s="307" t="s">
        <v>303</v>
      </c>
      <c r="C68" s="308"/>
      <c r="D68" s="113">
        <v>0.51441431786518055</v>
      </c>
      <c r="E68" s="115">
        <v>48</v>
      </c>
      <c r="F68" s="114">
        <v>46</v>
      </c>
      <c r="G68" s="114">
        <v>44</v>
      </c>
      <c r="H68" s="114">
        <v>45</v>
      </c>
      <c r="I68" s="140">
        <v>47</v>
      </c>
      <c r="J68" s="115">
        <v>1</v>
      </c>
      <c r="K68" s="116">
        <v>2.1276595744680851</v>
      </c>
    </row>
    <row r="69" spans="1:11" ht="14.1" customHeight="1" x14ac:dyDescent="0.2">
      <c r="A69" s="306">
        <v>83</v>
      </c>
      <c r="B69" s="307" t="s">
        <v>304</v>
      </c>
      <c r="C69" s="308"/>
      <c r="D69" s="113">
        <v>3.4615796806344443</v>
      </c>
      <c r="E69" s="115">
        <v>323</v>
      </c>
      <c r="F69" s="114">
        <v>319</v>
      </c>
      <c r="G69" s="114">
        <v>309</v>
      </c>
      <c r="H69" s="114">
        <v>327</v>
      </c>
      <c r="I69" s="140">
        <v>337</v>
      </c>
      <c r="J69" s="115">
        <v>-14</v>
      </c>
      <c r="K69" s="116">
        <v>-4.1543026706231458</v>
      </c>
    </row>
    <row r="70" spans="1:11" ht="14.1" customHeight="1" x14ac:dyDescent="0.2">
      <c r="A70" s="306" t="s">
        <v>305</v>
      </c>
      <c r="B70" s="307" t="s">
        <v>306</v>
      </c>
      <c r="C70" s="308"/>
      <c r="D70" s="113">
        <v>2.5077697995927553</v>
      </c>
      <c r="E70" s="115">
        <v>234</v>
      </c>
      <c r="F70" s="114">
        <v>229</v>
      </c>
      <c r="G70" s="114">
        <v>217</v>
      </c>
      <c r="H70" s="114">
        <v>234</v>
      </c>
      <c r="I70" s="140">
        <v>239</v>
      </c>
      <c r="J70" s="115">
        <v>-5</v>
      </c>
      <c r="K70" s="116">
        <v>-2.0920502092050208</v>
      </c>
    </row>
    <row r="71" spans="1:11" ht="14.1" customHeight="1" x14ac:dyDescent="0.2">
      <c r="A71" s="306"/>
      <c r="B71" s="307" t="s">
        <v>307</v>
      </c>
      <c r="C71" s="308"/>
      <c r="D71" s="113">
        <v>2.1219590611938699</v>
      </c>
      <c r="E71" s="115">
        <v>198</v>
      </c>
      <c r="F71" s="114">
        <v>194</v>
      </c>
      <c r="G71" s="114">
        <v>189</v>
      </c>
      <c r="H71" s="114">
        <v>198</v>
      </c>
      <c r="I71" s="140">
        <v>206</v>
      </c>
      <c r="J71" s="115">
        <v>-8</v>
      </c>
      <c r="K71" s="116">
        <v>-3.883495145631068</v>
      </c>
    </row>
    <row r="72" spans="1:11" ht="14.1" customHeight="1" x14ac:dyDescent="0.2">
      <c r="A72" s="306">
        <v>84</v>
      </c>
      <c r="B72" s="307" t="s">
        <v>308</v>
      </c>
      <c r="C72" s="308"/>
      <c r="D72" s="113">
        <v>1.2860357946629515</v>
      </c>
      <c r="E72" s="115">
        <v>120</v>
      </c>
      <c r="F72" s="114">
        <v>124</v>
      </c>
      <c r="G72" s="114">
        <v>124</v>
      </c>
      <c r="H72" s="114">
        <v>118</v>
      </c>
      <c r="I72" s="140">
        <v>119</v>
      </c>
      <c r="J72" s="115">
        <v>1</v>
      </c>
      <c r="K72" s="116">
        <v>0.84033613445378152</v>
      </c>
    </row>
    <row r="73" spans="1:11" ht="14.1" customHeight="1" x14ac:dyDescent="0.2">
      <c r="A73" s="306" t="s">
        <v>309</v>
      </c>
      <c r="B73" s="307" t="s">
        <v>310</v>
      </c>
      <c r="C73" s="308"/>
      <c r="D73" s="113">
        <v>8.5735719644196767E-2</v>
      </c>
      <c r="E73" s="115">
        <v>8</v>
      </c>
      <c r="F73" s="114">
        <v>9</v>
      </c>
      <c r="G73" s="114">
        <v>8</v>
      </c>
      <c r="H73" s="114">
        <v>9</v>
      </c>
      <c r="I73" s="140">
        <v>8</v>
      </c>
      <c r="J73" s="115">
        <v>0</v>
      </c>
      <c r="K73" s="116">
        <v>0</v>
      </c>
    </row>
    <row r="74" spans="1:11" ht="14.1" customHeight="1" x14ac:dyDescent="0.2">
      <c r="A74" s="306" t="s">
        <v>311</v>
      </c>
      <c r="B74" s="307" t="s">
        <v>312</v>
      </c>
      <c r="C74" s="308"/>
      <c r="D74" s="113">
        <v>0.13932054442181974</v>
      </c>
      <c r="E74" s="115">
        <v>13</v>
      </c>
      <c r="F74" s="114">
        <v>16</v>
      </c>
      <c r="G74" s="114">
        <v>15</v>
      </c>
      <c r="H74" s="114">
        <v>13</v>
      </c>
      <c r="I74" s="140">
        <v>13</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3.2150894866573784E-2</v>
      </c>
      <c r="E76" s="115">
        <v>3</v>
      </c>
      <c r="F76" s="114" t="s">
        <v>513</v>
      </c>
      <c r="G76" s="114" t="s">
        <v>513</v>
      </c>
      <c r="H76" s="114">
        <v>4</v>
      </c>
      <c r="I76" s="140">
        <v>3</v>
      </c>
      <c r="J76" s="115">
        <v>0</v>
      </c>
      <c r="K76" s="116">
        <v>0</v>
      </c>
    </row>
    <row r="77" spans="1:11" ht="14.1" customHeight="1" x14ac:dyDescent="0.2">
      <c r="A77" s="306">
        <v>92</v>
      </c>
      <c r="B77" s="307" t="s">
        <v>316</v>
      </c>
      <c r="C77" s="308"/>
      <c r="D77" s="113">
        <v>0.16075447433286894</v>
      </c>
      <c r="E77" s="115">
        <v>15</v>
      </c>
      <c r="F77" s="114">
        <v>13</v>
      </c>
      <c r="G77" s="114">
        <v>15</v>
      </c>
      <c r="H77" s="114">
        <v>16</v>
      </c>
      <c r="I77" s="140">
        <v>16</v>
      </c>
      <c r="J77" s="115">
        <v>-1</v>
      </c>
      <c r="K77" s="116">
        <v>-6.25</v>
      </c>
    </row>
    <row r="78" spans="1:11" ht="14.1" customHeight="1" x14ac:dyDescent="0.2">
      <c r="A78" s="306">
        <v>93</v>
      </c>
      <c r="B78" s="307" t="s">
        <v>317</v>
      </c>
      <c r="C78" s="308"/>
      <c r="D78" s="113">
        <v>0.11788661451077055</v>
      </c>
      <c r="E78" s="115">
        <v>11</v>
      </c>
      <c r="F78" s="114">
        <v>13</v>
      </c>
      <c r="G78" s="114">
        <v>10</v>
      </c>
      <c r="H78" s="114">
        <v>11</v>
      </c>
      <c r="I78" s="140">
        <v>13</v>
      </c>
      <c r="J78" s="115">
        <v>-2</v>
      </c>
      <c r="K78" s="116">
        <v>-15.384615384615385</v>
      </c>
    </row>
    <row r="79" spans="1:11" ht="14.1" customHeight="1" x14ac:dyDescent="0.2">
      <c r="A79" s="306">
        <v>94</v>
      </c>
      <c r="B79" s="307" t="s">
        <v>318</v>
      </c>
      <c r="C79" s="308"/>
      <c r="D79" s="113">
        <v>0.67516879219804948</v>
      </c>
      <c r="E79" s="115">
        <v>63</v>
      </c>
      <c r="F79" s="114">
        <v>64</v>
      </c>
      <c r="G79" s="114">
        <v>60</v>
      </c>
      <c r="H79" s="114">
        <v>46</v>
      </c>
      <c r="I79" s="140">
        <v>47</v>
      </c>
      <c r="J79" s="115">
        <v>16</v>
      </c>
      <c r="K79" s="116">
        <v>34.042553191489361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2.8507126781695424</v>
      </c>
      <c r="E81" s="143">
        <v>266</v>
      </c>
      <c r="F81" s="144">
        <v>281</v>
      </c>
      <c r="G81" s="144">
        <v>285</v>
      </c>
      <c r="H81" s="144">
        <v>297</v>
      </c>
      <c r="I81" s="145">
        <v>282</v>
      </c>
      <c r="J81" s="143">
        <v>-16</v>
      </c>
      <c r="K81" s="146">
        <v>-5.6737588652482271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1891</v>
      </c>
      <c r="G12" s="536">
        <v>1135</v>
      </c>
      <c r="H12" s="536">
        <v>2364</v>
      </c>
      <c r="I12" s="536">
        <v>1487</v>
      </c>
      <c r="J12" s="537">
        <v>1971</v>
      </c>
      <c r="K12" s="538">
        <v>-80</v>
      </c>
      <c r="L12" s="349">
        <v>-4.0588533739218668</v>
      </c>
    </row>
    <row r="13" spans="1:17" s="110" customFormat="1" ht="15" customHeight="1" x14ac:dyDescent="0.2">
      <c r="A13" s="350" t="s">
        <v>344</v>
      </c>
      <c r="B13" s="351" t="s">
        <v>345</v>
      </c>
      <c r="C13" s="347"/>
      <c r="D13" s="347"/>
      <c r="E13" s="348"/>
      <c r="F13" s="536">
        <v>1142</v>
      </c>
      <c r="G13" s="536">
        <v>543</v>
      </c>
      <c r="H13" s="536">
        <v>1276</v>
      </c>
      <c r="I13" s="536">
        <v>814</v>
      </c>
      <c r="J13" s="537">
        <v>1129</v>
      </c>
      <c r="K13" s="538">
        <v>13</v>
      </c>
      <c r="L13" s="349">
        <v>1.1514614703277237</v>
      </c>
    </row>
    <row r="14" spans="1:17" s="110" customFormat="1" ht="22.5" customHeight="1" x14ac:dyDescent="0.2">
      <c r="A14" s="350"/>
      <c r="B14" s="351" t="s">
        <v>346</v>
      </c>
      <c r="C14" s="347"/>
      <c r="D14" s="347"/>
      <c r="E14" s="348"/>
      <c r="F14" s="536">
        <v>749</v>
      </c>
      <c r="G14" s="536">
        <v>592</v>
      </c>
      <c r="H14" s="536">
        <v>1088</v>
      </c>
      <c r="I14" s="536">
        <v>673</v>
      </c>
      <c r="J14" s="537">
        <v>842</v>
      </c>
      <c r="K14" s="538">
        <v>-93</v>
      </c>
      <c r="L14" s="349">
        <v>-11.045130641330166</v>
      </c>
    </row>
    <row r="15" spans="1:17" s="110" customFormat="1" ht="15" customHeight="1" x14ac:dyDescent="0.2">
      <c r="A15" s="350" t="s">
        <v>347</v>
      </c>
      <c r="B15" s="351" t="s">
        <v>108</v>
      </c>
      <c r="C15" s="347"/>
      <c r="D15" s="347"/>
      <c r="E15" s="348"/>
      <c r="F15" s="536">
        <v>451</v>
      </c>
      <c r="G15" s="536">
        <v>287</v>
      </c>
      <c r="H15" s="536">
        <v>1166</v>
      </c>
      <c r="I15" s="536">
        <v>291</v>
      </c>
      <c r="J15" s="537">
        <v>459</v>
      </c>
      <c r="K15" s="538">
        <v>-8</v>
      </c>
      <c r="L15" s="349">
        <v>-1.7429193899782136</v>
      </c>
    </row>
    <row r="16" spans="1:17" s="110" customFormat="1" ht="15" customHeight="1" x14ac:dyDescent="0.2">
      <c r="A16" s="350"/>
      <c r="B16" s="351" t="s">
        <v>109</v>
      </c>
      <c r="C16" s="347"/>
      <c r="D16" s="347"/>
      <c r="E16" s="348"/>
      <c r="F16" s="536">
        <v>1246</v>
      </c>
      <c r="G16" s="536">
        <v>752</v>
      </c>
      <c r="H16" s="536">
        <v>1046</v>
      </c>
      <c r="I16" s="536">
        <v>1007</v>
      </c>
      <c r="J16" s="537">
        <v>1304</v>
      </c>
      <c r="K16" s="538">
        <v>-58</v>
      </c>
      <c r="L16" s="349">
        <v>-4.447852760736196</v>
      </c>
    </row>
    <row r="17" spans="1:12" s="110" customFormat="1" ht="15" customHeight="1" x14ac:dyDescent="0.2">
      <c r="A17" s="350"/>
      <c r="B17" s="351" t="s">
        <v>110</v>
      </c>
      <c r="C17" s="347"/>
      <c r="D17" s="347"/>
      <c r="E17" s="348"/>
      <c r="F17" s="536">
        <v>175</v>
      </c>
      <c r="G17" s="536">
        <v>81</v>
      </c>
      <c r="H17" s="536">
        <v>132</v>
      </c>
      <c r="I17" s="536">
        <v>172</v>
      </c>
      <c r="J17" s="537">
        <v>182</v>
      </c>
      <c r="K17" s="538">
        <v>-7</v>
      </c>
      <c r="L17" s="349">
        <v>-3.8461538461538463</v>
      </c>
    </row>
    <row r="18" spans="1:12" s="110" customFormat="1" ht="15" customHeight="1" x14ac:dyDescent="0.2">
      <c r="A18" s="350"/>
      <c r="B18" s="351" t="s">
        <v>111</v>
      </c>
      <c r="C18" s="347"/>
      <c r="D18" s="347"/>
      <c r="E18" s="348"/>
      <c r="F18" s="536">
        <v>19</v>
      </c>
      <c r="G18" s="536">
        <v>15</v>
      </c>
      <c r="H18" s="536">
        <v>20</v>
      </c>
      <c r="I18" s="536">
        <v>17</v>
      </c>
      <c r="J18" s="537">
        <v>26</v>
      </c>
      <c r="K18" s="538">
        <v>-7</v>
      </c>
      <c r="L18" s="349">
        <v>-26.923076923076923</v>
      </c>
    </row>
    <row r="19" spans="1:12" s="110" customFormat="1" ht="15" customHeight="1" x14ac:dyDescent="0.2">
      <c r="A19" s="118" t="s">
        <v>113</v>
      </c>
      <c r="B19" s="119" t="s">
        <v>181</v>
      </c>
      <c r="C19" s="347"/>
      <c r="D19" s="347"/>
      <c r="E19" s="348"/>
      <c r="F19" s="536">
        <v>1357</v>
      </c>
      <c r="G19" s="536">
        <v>694</v>
      </c>
      <c r="H19" s="536">
        <v>1733</v>
      </c>
      <c r="I19" s="536">
        <v>910</v>
      </c>
      <c r="J19" s="537">
        <v>1326</v>
      </c>
      <c r="K19" s="538">
        <v>31</v>
      </c>
      <c r="L19" s="349">
        <v>2.3378582202111615</v>
      </c>
    </row>
    <row r="20" spans="1:12" s="110" customFormat="1" ht="15" customHeight="1" x14ac:dyDescent="0.2">
      <c r="A20" s="118"/>
      <c r="B20" s="119" t="s">
        <v>182</v>
      </c>
      <c r="C20" s="347"/>
      <c r="D20" s="347"/>
      <c r="E20" s="348"/>
      <c r="F20" s="536">
        <v>534</v>
      </c>
      <c r="G20" s="536">
        <v>441</v>
      </c>
      <c r="H20" s="536">
        <v>631</v>
      </c>
      <c r="I20" s="536">
        <v>577</v>
      </c>
      <c r="J20" s="537">
        <v>645</v>
      </c>
      <c r="K20" s="538">
        <v>-111</v>
      </c>
      <c r="L20" s="349">
        <v>-17.209302325581394</v>
      </c>
    </row>
    <row r="21" spans="1:12" s="110" customFormat="1" ht="15" customHeight="1" x14ac:dyDescent="0.2">
      <c r="A21" s="118" t="s">
        <v>113</v>
      </c>
      <c r="B21" s="119" t="s">
        <v>116</v>
      </c>
      <c r="C21" s="347"/>
      <c r="D21" s="347"/>
      <c r="E21" s="348"/>
      <c r="F21" s="536">
        <v>1564</v>
      </c>
      <c r="G21" s="536">
        <v>920</v>
      </c>
      <c r="H21" s="536">
        <v>2011</v>
      </c>
      <c r="I21" s="536">
        <v>1229</v>
      </c>
      <c r="J21" s="537">
        <v>1626</v>
      </c>
      <c r="K21" s="538">
        <v>-62</v>
      </c>
      <c r="L21" s="349">
        <v>-3.8130381303813037</v>
      </c>
    </row>
    <row r="22" spans="1:12" s="110" customFormat="1" ht="15" customHeight="1" x14ac:dyDescent="0.2">
      <c r="A22" s="118"/>
      <c r="B22" s="119" t="s">
        <v>117</v>
      </c>
      <c r="C22" s="347"/>
      <c r="D22" s="347"/>
      <c r="E22" s="348"/>
      <c r="F22" s="536">
        <v>327</v>
      </c>
      <c r="G22" s="536">
        <v>215</v>
      </c>
      <c r="H22" s="536">
        <v>351</v>
      </c>
      <c r="I22" s="536">
        <v>257</v>
      </c>
      <c r="J22" s="537">
        <v>345</v>
      </c>
      <c r="K22" s="538">
        <v>-18</v>
      </c>
      <c r="L22" s="349">
        <v>-5.2173913043478262</v>
      </c>
    </row>
    <row r="23" spans="1:12" s="110" customFormat="1" ht="15" customHeight="1" x14ac:dyDescent="0.2">
      <c r="A23" s="352" t="s">
        <v>347</v>
      </c>
      <c r="B23" s="353" t="s">
        <v>193</v>
      </c>
      <c r="C23" s="354"/>
      <c r="D23" s="354"/>
      <c r="E23" s="355"/>
      <c r="F23" s="539">
        <v>39</v>
      </c>
      <c r="G23" s="539">
        <v>56</v>
      </c>
      <c r="H23" s="539">
        <v>586</v>
      </c>
      <c r="I23" s="539">
        <v>20</v>
      </c>
      <c r="J23" s="540">
        <v>38</v>
      </c>
      <c r="K23" s="541">
        <v>1</v>
      </c>
      <c r="L23" s="356">
        <v>2.6315789473684212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34.6</v>
      </c>
      <c r="G25" s="542">
        <v>36.5</v>
      </c>
      <c r="H25" s="542">
        <v>42.5</v>
      </c>
      <c r="I25" s="542">
        <v>37.200000000000003</v>
      </c>
      <c r="J25" s="542">
        <v>34</v>
      </c>
      <c r="K25" s="543" t="s">
        <v>349</v>
      </c>
      <c r="L25" s="364">
        <v>0.60000000000000142</v>
      </c>
    </row>
    <row r="26" spans="1:12" s="110" customFormat="1" ht="15" customHeight="1" x14ac:dyDescent="0.2">
      <c r="A26" s="365" t="s">
        <v>105</v>
      </c>
      <c r="B26" s="366" t="s">
        <v>345</v>
      </c>
      <c r="C26" s="362"/>
      <c r="D26" s="362"/>
      <c r="E26" s="363"/>
      <c r="F26" s="542">
        <v>34.5</v>
      </c>
      <c r="G26" s="542">
        <v>35.799999999999997</v>
      </c>
      <c r="H26" s="542">
        <v>43.4</v>
      </c>
      <c r="I26" s="542">
        <v>39.4</v>
      </c>
      <c r="J26" s="544">
        <v>35.299999999999997</v>
      </c>
      <c r="K26" s="543" t="s">
        <v>349</v>
      </c>
      <c r="L26" s="364">
        <v>-0.79999999999999716</v>
      </c>
    </row>
    <row r="27" spans="1:12" s="110" customFormat="1" ht="15" customHeight="1" x14ac:dyDescent="0.2">
      <c r="A27" s="365"/>
      <c r="B27" s="366" t="s">
        <v>346</v>
      </c>
      <c r="C27" s="362"/>
      <c r="D27" s="362"/>
      <c r="E27" s="363"/>
      <c r="F27" s="542">
        <v>34.799999999999997</v>
      </c>
      <c r="G27" s="542">
        <v>37.1</v>
      </c>
      <c r="H27" s="542">
        <v>41.5</v>
      </c>
      <c r="I27" s="542">
        <v>34.5</v>
      </c>
      <c r="J27" s="542">
        <v>32.299999999999997</v>
      </c>
      <c r="K27" s="543" t="s">
        <v>349</v>
      </c>
      <c r="L27" s="364">
        <v>2.5</v>
      </c>
    </row>
    <row r="28" spans="1:12" s="110" customFormat="1" ht="15" customHeight="1" x14ac:dyDescent="0.2">
      <c r="A28" s="365" t="s">
        <v>113</v>
      </c>
      <c r="B28" s="366" t="s">
        <v>108</v>
      </c>
      <c r="C28" s="362"/>
      <c r="D28" s="362"/>
      <c r="E28" s="363"/>
      <c r="F28" s="542">
        <v>50.5</v>
      </c>
      <c r="G28" s="542">
        <v>46.9</v>
      </c>
      <c r="H28" s="542">
        <v>49.5</v>
      </c>
      <c r="I28" s="542">
        <v>57.3</v>
      </c>
      <c r="J28" s="542">
        <v>44.2</v>
      </c>
      <c r="K28" s="543" t="s">
        <v>349</v>
      </c>
      <c r="L28" s="364">
        <v>6.2999999999999972</v>
      </c>
    </row>
    <row r="29" spans="1:12" s="110" customFormat="1" ht="11.25" x14ac:dyDescent="0.2">
      <c r="A29" s="365"/>
      <c r="B29" s="366" t="s">
        <v>109</v>
      </c>
      <c r="C29" s="362"/>
      <c r="D29" s="362"/>
      <c r="E29" s="363"/>
      <c r="F29" s="542">
        <v>30.5</v>
      </c>
      <c r="G29" s="542">
        <v>32.9</v>
      </c>
      <c r="H29" s="542">
        <v>38.9</v>
      </c>
      <c r="I29" s="542">
        <v>34.200000000000003</v>
      </c>
      <c r="J29" s="544">
        <v>33.299999999999997</v>
      </c>
      <c r="K29" s="543" t="s">
        <v>349</v>
      </c>
      <c r="L29" s="364">
        <v>-2.7999999999999972</v>
      </c>
    </row>
    <row r="30" spans="1:12" s="110" customFormat="1" ht="15" customHeight="1" x14ac:dyDescent="0.2">
      <c r="A30" s="365"/>
      <c r="B30" s="366" t="s">
        <v>110</v>
      </c>
      <c r="C30" s="362"/>
      <c r="D30" s="362"/>
      <c r="E30" s="363"/>
      <c r="F30" s="542">
        <v>24</v>
      </c>
      <c r="G30" s="542">
        <v>42</v>
      </c>
      <c r="H30" s="542">
        <v>40.9</v>
      </c>
      <c r="I30" s="542">
        <v>23.4</v>
      </c>
      <c r="J30" s="542">
        <v>17.600000000000001</v>
      </c>
      <c r="K30" s="543" t="s">
        <v>349</v>
      </c>
      <c r="L30" s="364">
        <v>6.3999999999999986</v>
      </c>
    </row>
    <row r="31" spans="1:12" s="110" customFormat="1" ht="15" customHeight="1" x14ac:dyDescent="0.2">
      <c r="A31" s="365"/>
      <c r="B31" s="366" t="s">
        <v>111</v>
      </c>
      <c r="C31" s="362"/>
      <c r="D31" s="362"/>
      <c r="E31" s="363"/>
      <c r="F31" s="542">
        <v>57.9</v>
      </c>
      <c r="G31" s="542">
        <v>26.7</v>
      </c>
      <c r="H31" s="542">
        <v>35</v>
      </c>
      <c r="I31" s="542">
        <v>29.4</v>
      </c>
      <c r="J31" s="542">
        <v>23.1</v>
      </c>
      <c r="K31" s="543" t="s">
        <v>349</v>
      </c>
      <c r="L31" s="364">
        <v>34.799999999999997</v>
      </c>
    </row>
    <row r="32" spans="1:12" s="110" customFormat="1" ht="15" customHeight="1" x14ac:dyDescent="0.2">
      <c r="A32" s="367" t="s">
        <v>113</v>
      </c>
      <c r="B32" s="368" t="s">
        <v>181</v>
      </c>
      <c r="C32" s="362"/>
      <c r="D32" s="362"/>
      <c r="E32" s="363"/>
      <c r="F32" s="542">
        <v>34.299999999999997</v>
      </c>
      <c r="G32" s="542">
        <v>35.1</v>
      </c>
      <c r="H32" s="542">
        <v>41.9</v>
      </c>
      <c r="I32" s="542">
        <v>37.200000000000003</v>
      </c>
      <c r="J32" s="544">
        <v>33.6</v>
      </c>
      <c r="K32" s="543" t="s">
        <v>349</v>
      </c>
      <c r="L32" s="364">
        <v>0.69999999999999574</v>
      </c>
    </row>
    <row r="33" spans="1:12" s="110" customFormat="1" ht="15" customHeight="1" x14ac:dyDescent="0.2">
      <c r="A33" s="367"/>
      <c r="B33" s="368" t="s">
        <v>182</v>
      </c>
      <c r="C33" s="362"/>
      <c r="D33" s="362"/>
      <c r="E33" s="363"/>
      <c r="F33" s="542">
        <v>35.6</v>
      </c>
      <c r="G33" s="542">
        <v>38.4</v>
      </c>
      <c r="H33" s="542">
        <v>43.6</v>
      </c>
      <c r="I33" s="542">
        <v>37.200000000000003</v>
      </c>
      <c r="J33" s="542">
        <v>34.9</v>
      </c>
      <c r="K33" s="543" t="s">
        <v>349</v>
      </c>
      <c r="L33" s="364">
        <v>0.70000000000000284</v>
      </c>
    </row>
    <row r="34" spans="1:12" s="369" customFormat="1" ht="15" customHeight="1" x14ac:dyDescent="0.2">
      <c r="A34" s="367" t="s">
        <v>113</v>
      </c>
      <c r="B34" s="368" t="s">
        <v>116</v>
      </c>
      <c r="C34" s="362"/>
      <c r="D34" s="362"/>
      <c r="E34" s="363"/>
      <c r="F34" s="542">
        <v>30.5</v>
      </c>
      <c r="G34" s="542">
        <v>33.9</v>
      </c>
      <c r="H34" s="542">
        <v>37.299999999999997</v>
      </c>
      <c r="I34" s="542">
        <v>32.299999999999997</v>
      </c>
      <c r="J34" s="542">
        <v>28.2</v>
      </c>
      <c r="K34" s="543" t="s">
        <v>349</v>
      </c>
      <c r="L34" s="364">
        <v>2.3000000000000007</v>
      </c>
    </row>
    <row r="35" spans="1:12" s="369" customFormat="1" ht="11.25" x14ac:dyDescent="0.2">
      <c r="A35" s="370"/>
      <c r="B35" s="371" t="s">
        <v>117</v>
      </c>
      <c r="C35" s="372"/>
      <c r="D35" s="372"/>
      <c r="E35" s="373"/>
      <c r="F35" s="545">
        <v>54.2</v>
      </c>
      <c r="G35" s="545">
        <v>47.1</v>
      </c>
      <c r="H35" s="545">
        <v>66.099999999999994</v>
      </c>
      <c r="I35" s="545">
        <v>60</v>
      </c>
      <c r="J35" s="546">
        <v>60.9</v>
      </c>
      <c r="K35" s="547" t="s">
        <v>349</v>
      </c>
      <c r="L35" s="374">
        <v>-6.6999999999999957</v>
      </c>
    </row>
    <row r="36" spans="1:12" s="369" customFormat="1" ht="15.95" customHeight="1" x14ac:dyDescent="0.2">
      <c r="A36" s="375" t="s">
        <v>350</v>
      </c>
      <c r="B36" s="376"/>
      <c r="C36" s="377"/>
      <c r="D36" s="376"/>
      <c r="E36" s="378"/>
      <c r="F36" s="548">
        <v>1842</v>
      </c>
      <c r="G36" s="548">
        <v>1067</v>
      </c>
      <c r="H36" s="548">
        <v>1706</v>
      </c>
      <c r="I36" s="548">
        <v>1460</v>
      </c>
      <c r="J36" s="548">
        <v>1921</v>
      </c>
      <c r="K36" s="549">
        <v>-79</v>
      </c>
      <c r="L36" s="380">
        <v>-4.1124414367516922</v>
      </c>
    </row>
    <row r="37" spans="1:12" s="369" customFormat="1" ht="15.95" customHeight="1" x14ac:dyDescent="0.2">
      <c r="A37" s="381"/>
      <c r="B37" s="382" t="s">
        <v>113</v>
      </c>
      <c r="C37" s="382" t="s">
        <v>351</v>
      </c>
      <c r="D37" s="382"/>
      <c r="E37" s="383"/>
      <c r="F37" s="548">
        <v>638</v>
      </c>
      <c r="G37" s="548">
        <v>389</v>
      </c>
      <c r="H37" s="548">
        <v>725</v>
      </c>
      <c r="I37" s="548">
        <v>543</v>
      </c>
      <c r="J37" s="548">
        <v>654</v>
      </c>
      <c r="K37" s="549">
        <v>-16</v>
      </c>
      <c r="L37" s="380">
        <v>-2.4464831804281344</v>
      </c>
    </row>
    <row r="38" spans="1:12" s="369" customFormat="1" ht="15.95" customHeight="1" x14ac:dyDescent="0.2">
      <c r="A38" s="381"/>
      <c r="B38" s="384" t="s">
        <v>105</v>
      </c>
      <c r="C38" s="384" t="s">
        <v>106</v>
      </c>
      <c r="D38" s="385"/>
      <c r="E38" s="383"/>
      <c r="F38" s="548">
        <v>1118</v>
      </c>
      <c r="G38" s="548">
        <v>511</v>
      </c>
      <c r="H38" s="548">
        <v>891</v>
      </c>
      <c r="I38" s="548">
        <v>807</v>
      </c>
      <c r="J38" s="550">
        <v>1110</v>
      </c>
      <c r="K38" s="549">
        <v>8</v>
      </c>
      <c r="L38" s="380">
        <v>0.72072072072072069</v>
      </c>
    </row>
    <row r="39" spans="1:12" s="369" customFormat="1" ht="15.95" customHeight="1" x14ac:dyDescent="0.2">
      <c r="A39" s="381"/>
      <c r="B39" s="385"/>
      <c r="C39" s="382" t="s">
        <v>352</v>
      </c>
      <c r="D39" s="385"/>
      <c r="E39" s="383"/>
      <c r="F39" s="548">
        <v>386</v>
      </c>
      <c r="G39" s="548">
        <v>183</v>
      </c>
      <c r="H39" s="548">
        <v>387</v>
      </c>
      <c r="I39" s="548">
        <v>318</v>
      </c>
      <c r="J39" s="548">
        <v>392</v>
      </c>
      <c r="K39" s="549">
        <v>-6</v>
      </c>
      <c r="L39" s="380">
        <v>-1.5306122448979591</v>
      </c>
    </row>
    <row r="40" spans="1:12" s="369" customFormat="1" ht="15.95" customHeight="1" x14ac:dyDescent="0.2">
      <c r="A40" s="381"/>
      <c r="B40" s="384"/>
      <c r="C40" s="384" t="s">
        <v>107</v>
      </c>
      <c r="D40" s="385"/>
      <c r="E40" s="383"/>
      <c r="F40" s="548">
        <v>724</v>
      </c>
      <c r="G40" s="548">
        <v>556</v>
      </c>
      <c r="H40" s="548">
        <v>815</v>
      </c>
      <c r="I40" s="548">
        <v>653</v>
      </c>
      <c r="J40" s="548">
        <v>811</v>
      </c>
      <c r="K40" s="549">
        <v>-87</v>
      </c>
      <c r="L40" s="380">
        <v>-10.727496917385944</v>
      </c>
    </row>
    <row r="41" spans="1:12" s="369" customFormat="1" ht="24" customHeight="1" x14ac:dyDescent="0.2">
      <c r="A41" s="381"/>
      <c r="B41" s="385"/>
      <c r="C41" s="382" t="s">
        <v>352</v>
      </c>
      <c r="D41" s="385"/>
      <c r="E41" s="383"/>
      <c r="F41" s="548">
        <v>252</v>
      </c>
      <c r="G41" s="548">
        <v>206</v>
      </c>
      <c r="H41" s="548">
        <v>338</v>
      </c>
      <c r="I41" s="548">
        <v>225</v>
      </c>
      <c r="J41" s="550">
        <v>262</v>
      </c>
      <c r="K41" s="549">
        <v>-10</v>
      </c>
      <c r="L41" s="380">
        <v>-3.8167938931297711</v>
      </c>
    </row>
    <row r="42" spans="1:12" s="110" customFormat="1" ht="15" customHeight="1" x14ac:dyDescent="0.2">
      <c r="A42" s="381"/>
      <c r="B42" s="384" t="s">
        <v>113</v>
      </c>
      <c r="C42" s="384" t="s">
        <v>353</v>
      </c>
      <c r="D42" s="385"/>
      <c r="E42" s="383"/>
      <c r="F42" s="548">
        <v>412</v>
      </c>
      <c r="G42" s="548">
        <v>226</v>
      </c>
      <c r="H42" s="548">
        <v>564</v>
      </c>
      <c r="I42" s="548">
        <v>274</v>
      </c>
      <c r="J42" s="548">
        <v>421</v>
      </c>
      <c r="K42" s="549">
        <v>-9</v>
      </c>
      <c r="L42" s="380">
        <v>-2.1377672209026128</v>
      </c>
    </row>
    <row r="43" spans="1:12" s="110" customFormat="1" ht="15" customHeight="1" x14ac:dyDescent="0.2">
      <c r="A43" s="381"/>
      <c r="B43" s="385"/>
      <c r="C43" s="382" t="s">
        <v>352</v>
      </c>
      <c r="D43" s="385"/>
      <c r="E43" s="383"/>
      <c r="F43" s="548">
        <v>208</v>
      </c>
      <c r="G43" s="548">
        <v>106</v>
      </c>
      <c r="H43" s="548">
        <v>279</v>
      </c>
      <c r="I43" s="548">
        <v>157</v>
      </c>
      <c r="J43" s="548">
        <v>186</v>
      </c>
      <c r="K43" s="549">
        <v>22</v>
      </c>
      <c r="L43" s="380">
        <v>11.827956989247312</v>
      </c>
    </row>
    <row r="44" spans="1:12" s="110" customFormat="1" ht="15" customHeight="1" x14ac:dyDescent="0.2">
      <c r="A44" s="381"/>
      <c r="B44" s="384"/>
      <c r="C44" s="366" t="s">
        <v>109</v>
      </c>
      <c r="D44" s="385"/>
      <c r="E44" s="383"/>
      <c r="F44" s="548">
        <v>1236</v>
      </c>
      <c r="G44" s="548">
        <v>745</v>
      </c>
      <c r="H44" s="548">
        <v>990</v>
      </c>
      <c r="I44" s="548">
        <v>998</v>
      </c>
      <c r="J44" s="550">
        <v>1292</v>
      </c>
      <c r="K44" s="549">
        <v>-56</v>
      </c>
      <c r="L44" s="380">
        <v>-4.3343653250773997</v>
      </c>
    </row>
    <row r="45" spans="1:12" s="110" customFormat="1" ht="15" customHeight="1" x14ac:dyDescent="0.2">
      <c r="A45" s="381"/>
      <c r="B45" s="385"/>
      <c r="C45" s="382" t="s">
        <v>352</v>
      </c>
      <c r="D45" s="385"/>
      <c r="E45" s="383"/>
      <c r="F45" s="548">
        <v>377</v>
      </c>
      <c r="G45" s="548">
        <v>245</v>
      </c>
      <c r="H45" s="548">
        <v>385</v>
      </c>
      <c r="I45" s="548">
        <v>341</v>
      </c>
      <c r="J45" s="548">
        <v>430</v>
      </c>
      <c r="K45" s="549">
        <v>-53</v>
      </c>
      <c r="L45" s="380">
        <v>-12.325581395348838</v>
      </c>
    </row>
    <row r="46" spans="1:12" s="110" customFormat="1" ht="15" customHeight="1" x14ac:dyDescent="0.2">
      <c r="A46" s="381"/>
      <c r="B46" s="384"/>
      <c r="C46" s="366" t="s">
        <v>110</v>
      </c>
      <c r="D46" s="385"/>
      <c r="E46" s="383"/>
      <c r="F46" s="548">
        <v>175</v>
      </c>
      <c r="G46" s="548">
        <v>81</v>
      </c>
      <c r="H46" s="548">
        <v>132</v>
      </c>
      <c r="I46" s="548">
        <v>171</v>
      </c>
      <c r="J46" s="548">
        <v>182</v>
      </c>
      <c r="K46" s="549">
        <v>-7</v>
      </c>
      <c r="L46" s="380">
        <v>-3.8461538461538463</v>
      </c>
    </row>
    <row r="47" spans="1:12" s="110" customFormat="1" ht="15" customHeight="1" x14ac:dyDescent="0.2">
      <c r="A47" s="381"/>
      <c r="B47" s="385"/>
      <c r="C47" s="382" t="s">
        <v>352</v>
      </c>
      <c r="D47" s="385"/>
      <c r="E47" s="383"/>
      <c r="F47" s="548">
        <v>42</v>
      </c>
      <c r="G47" s="548">
        <v>34</v>
      </c>
      <c r="H47" s="548">
        <v>54</v>
      </c>
      <c r="I47" s="548">
        <v>40</v>
      </c>
      <c r="J47" s="550">
        <v>32</v>
      </c>
      <c r="K47" s="549">
        <v>10</v>
      </c>
      <c r="L47" s="380">
        <v>31.25</v>
      </c>
    </row>
    <row r="48" spans="1:12" s="110" customFormat="1" ht="15" customHeight="1" x14ac:dyDescent="0.2">
      <c r="A48" s="381"/>
      <c r="B48" s="385"/>
      <c r="C48" s="366" t="s">
        <v>111</v>
      </c>
      <c r="D48" s="386"/>
      <c r="E48" s="387"/>
      <c r="F48" s="548">
        <v>19</v>
      </c>
      <c r="G48" s="548">
        <v>15</v>
      </c>
      <c r="H48" s="548">
        <v>20</v>
      </c>
      <c r="I48" s="548">
        <v>17</v>
      </c>
      <c r="J48" s="548">
        <v>26</v>
      </c>
      <c r="K48" s="549">
        <v>-7</v>
      </c>
      <c r="L48" s="380">
        <v>-26.923076923076923</v>
      </c>
    </row>
    <row r="49" spans="1:12" s="110" customFormat="1" ht="15" customHeight="1" x14ac:dyDescent="0.2">
      <c r="A49" s="381"/>
      <c r="B49" s="385"/>
      <c r="C49" s="382" t="s">
        <v>352</v>
      </c>
      <c r="D49" s="385"/>
      <c r="E49" s="383"/>
      <c r="F49" s="548">
        <v>11</v>
      </c>
      <c r="G49" s="548">
        <v>4</v>
      </c>
      <c r="H49" s="548">
        <v>7</v>
      </c>
      <c r="I49" s="548">
        <v>5</v>
      </c>
      <c r="J49" s="548">
        <v>6</v>
      </c>
      <c r="K49" s="549">
        <v>5</v>
      </c>
      <c r="L49" s="380">
        <v>83.333333333333329</v>
      </c>
    </row>
    <row r="50" spans="1:12" s="110" customFormat="1" ht="15" customHeight="1" x14ac:dyDescent="0.2">
      <c r="A50" s="381"/>
      <c r="B50" s="384" t="s">
        <v>113</v>
      </c>
      <c r="C50" s="382" t="s">
        <v>181</v>
      </c>
      <c r="D50" s="385"/>
      <c r="E50" s="383"/>
      <c r="F50" s="548">
        <v>1308</v>
      </c>
      <c r="G50" s="548">
        <v>629</v>
      </c>
      <c r="H50" s="548">
        <v>1107</v>
      </c>
      <c r="I50" s="548">
        <v>887</v>
      </c>
      <c r="J50" s="550">
        <v>1277</v>
      </c>
      <c r="K50" s="549">
        <v>31</v>
      </c>
      <c r="L50" s="380">
        <v>2.427564604541895</v>
      </c>
    </row>
    <row r="51" spans="1:12" s="110" customFormat="1" ht="15" customHeight="1" x14ac:dyDescent="0.2">
      <c r="A51" s="381"/>
      <c r="B51" s="385"/>
      <c r="C51" s="382" t="s">
        <v>352</v>
      </c>
      <c r="D51" s="385"/>
      <c r="E51" s="383"/>
      <c r="F51" s="548">
        <v>448</v>
      </c>
      <c r="G51" s="548">
        <v>221</v>
      </c>
      <c r="H51" s="548">
        <v>464</v>
      </c>
      <c r="I51" s="548">
        <v>330</v>
      </c>
      <c r="J51" s="548">
        <v>429</v>
      </c>
      <c r="K51" s="549">
        <v>19</v>
      </c>
      <c r="L51" s="380">
        <v>4.4289044289044286</v>
      </c>
    </row>
    <row r="52" spans="1:12" s="110" customFormat="1" ht="15" customHeight="1" x14ac:dyDescent="0.2">
      <c r="A52" s="381"/>
      <c r="B52" s="384"/>
      <c r="C52" s="382" t="s">
        <v>182</v>
      </c>
      <c r="D52" s="385"/>
      <c r="E52" s="383"/>
      <c r="F52" s="548">
        <v>534</v>
      </c>
      <c r="G52" s="548">
        <v>438</v>
      </c>
      <c r="H52" s="548">
        <v>599</v>
      </c>
      <c r="I52" s="548">
        <v>573</v>
      </c>
      <c r="J52" s="548">
        <v>644</v>
      </c>
      <c r="K52" s="549">
        <v>-110</v>
      </c>
      <c r="L52" s="380">
        <v>-17.080745341614907</v>
      </c>
    </row>
    <row r="53" spans="1:12" s="269" customFormat="1" ht="11.25" customHeight="1" x14ac:dyDescent="0.2">
      <c r="A53" s="381"/>
      <c r="B53" s="385"/>
      <c r="C53" s="382" t="s">
        <v>352</v>
      </c>
      <c r="D53" s="385"/>
      <c r="E53" s="383"/>
      <c r="F53" s="548">
        <v>190</v>
      </c>
      <c r="G53" s="548">
        <v>168</v>
      </c>
      <c r="H53" s="548">
        <v>261</v>
      </c>
      <c r="I53" s="548">
        <v>213</v>
      </c>
      <c r="J53" s="550">
        <v>225</v>
      </c>
      <c r="K53" s="549">
        <v>-35</v>
      </c>
      <c r="L53" s="380">
        <v>-15.555555555555555</v>
      </c>
    </row>
    <row r="54" spans="1:12" s="151" customFormat="1" ht="12.75" customHeight="1" x14ac:dyDescent="0.2">
      <c r="A54" s="381"/>
      <c r="B54" s="384" t="s">
        <v>113</v>
      </c>
      <c r="C54" s="384" t="s">
        <v>116</v>
      </c>
      <c r="D54" s="385"/>
      <c r="E54" s="383"/>
      <c r="F54" s="548">
        <v>1519</v>
      </c>
      <c r="G54" s="548">
        <v>861</v>
      </c>
      <c r="H54" s="548">
        <v>1395</v>
      </c>
      <c r="I54" s="548">
        <v>1204</v>
      </c>
      <c r="J54" s="548">
        <v>1578</v>
      </c>
      <c r="K54" s="549">
        <v>-59</v>
      </c>
      <c r="L54" s="380">
        <v>-3.7389100126742711</v>
      </c>
    </row>
    <row r="55" spans="1:12" ht="11.25" x14ac:dyDescent="0.2">
      <c r="A55" s="381"/>
      <c r="B55" s="385"/>
      <c r="C55" s="382" t="s">
        <v>352</v>
      </c>
      <c r="D55" s="385"/>
      <c r="E55" s="383"/>
      <c r="F55" s="548">
        <v>463</v>
      </c>
      <c r="G55" s="548">
        <v>292</v>
      </c>
      <c r="H55" s="548">
        <v>520</v>
      </c>
      <c r="I55" s="548">
        <v>389</v>
      </c>
      <c r="J55" s="548">
        <v>445</v>
      </c>
      <c r="K55" s="549">
        <v>18</v>
      </c>
      <c r="L55" s="380">
        <v>4.0449438202247192</v>
      </c>
    </row>
    <row r="56" spans="1:12" ht="14.25" customHeight="1" x14ac:dyDescent="0.2">
      <c r="A56" s="381"/>
      <c r="B56" s="385"/>
      <c r="C56" s="384" t="s">
        <v>117</v>
      </c>
      <c r="D56" s="385"/>
      <c r="E56" s="383"/>
      <c r="F56" s="548">
        <v>323</v>
      </c>
      <c r="G56" s="548">
        <v>206</v>
      </c>
      <c r="H56" s="548">
        <v>310</v>
      </c>
      <c r="I56" s="548">
        <v>255</v>
      </c>
      <c r="J56" s="548">
        <v>343</v>
      </c>
      <c r="K56" s="549">
        <v>-20</v>
      </c>
      <c r="L56" s="380">
        <v>-5.8309037900874632</v>
      </c>
    </row>
    <row r="57" spans="1:12" ht="18.75" customHeight="1" x14ac:dyDescent="0.2">
      <c r="A57" s="388"/>
      <c r="B57" s="389"/>
      <c r="C57" s="390" t="s">
        <v>352</v>
      </c>
      <c r="D57" s="389"/>
      <c r="E57" s="391"/>
      <c r="F57" s="551">
        <v>175</v>
      </c>
      <c r="G57" s="552">
        <v>97</v>
      </c>
      <c r="H57" s="552">
        <v>205</v>
      </c>
      <c r="I57" s="552">
        <v>153</v>
      </c>
      <c r="J57" s="552">
        <v>209</v>
      </c>
      <c r="K57" s="553">
        <f t="shared" ref="K57" si="0">IF(OR(F57=".",J57=".")=TRUE,".",IF(OR(F57="*",J57="*")=TRUE,"*",IF(AND(F57="-",J57="-")=TRUE,"-",IF(AND(ISNUMBER(J57),ISNUMBER(F57))=TRUE,IF(F57-J57=0,0,F57-J57),IF(ISNUMBER(F57)=TRUE,F57,-J57)))))</f>
        <v>-34</v>
      </c>
      <c r="L57" s="392">
        <f t="shared" ref="L57" si="1">IF(K57 =".",".",IF(K57 ="*","*",IF(K57="-","-",IF(K57=0,0,IF(OR(J57="-",J57=".",F57="-",F57=".")=TRUE,"X",IF(J57=0,"0,0",IF(ABS(K57*100/J57)&gt;250,".X",(K57*100/J57))))))))</f>
        <v>-16.267942583732058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1891</v>
      </c>
      <c r="E11" s="114">
        <v>1135</v>
      </c>
      <c r="F11" s="114">
        <v>2364</v>
      </c>
      <c r="G11" s="114">
        <v>1487</v>
      </c>
      <c r="H11" s="140">
        <v>1971</v>
      </c>
      <c r="I11" s="115">
        <v>-80</v>
      </c>
      <c r="J11" s="116">
        <v>-4.0588533739218668</v>
      </c>
    </row>
    <row r="12" spans="1:15" s="110" customFormat="1" ht="24.95" customHeight="1" x14ac:dyDescent="0.2">
      <c r="A12" s="193" t="s">
        <v>132</v>
      </c>
      <c r="B12" s="194" t="s">
        <v>133</v>
      </c>
      <c r="C12" s="113">
        <v>1.5335801163405605</v>
      </c>
      <c r="D12" s="115">
        <v>29</v>
      </c>
      <c r="E12" s="114">
        <v>5</v>
      </c>
      <c r="F12" s="114">
        <v>38</v>
      </c>
      <c r="G12" s="114">
        <v>25</v>
      </c>
      <c r="H12" s="140">
        <v>19</v>
      </c>
      <c r="I12" s="115">
        <v>10</v>
      </c>
      <c r="J12" s="116">
        <v>52.631578947368418</v>
      </c>
    </row>
    <row r="13" spans="1:15" s="110" customFormat="1" ht="24.95" customHeight="1" x14ac:dyDescent="0.2">
      <c r="A13" s="193" t="s">
        <v>134</v>
      </c>
      <c r="B13" s="199" t="s">
        <v>214</v>
      </c>
      <c r="C13" s="113">
        <v>2.1681649920676889</v>
      </c>
      <c r="D13" s="115">
        <v>41</v>
      </c>
      <c r="E13" s="114">
        <v>25</v>
      </c>
      <c r="F13" s="114">
        <v>43</v>
      </c>
      <c r="G13" s="114">
        <v>38</v>
      </c>
      <c r="H13" s="140">
        <v>44</v>
      </c>
      <c r="I13" s="115">
        <v>-3</v>
      </c>
      <c r="J13" s="116">
        <v>-6.8181818181818183</v>
      </c>
    </row>
    <row r="14" spans="1:15" s="287" customFormat="1" ht="24.95" customHeight="1" x14ac:dyDescent="0.2">
      <c r="A14" s="193" t="s">
        <v>215</v>
      </c>
      <c r="B14" s="199" t="s">
        <v>137</v>
      </c>
      <c r="C14" s="113">
        <v>37.652035959809623</v>
      </c>
      <c r="D14" s="115">
        <v>712</v>
      </c>
      <c r="E14" s="114">
        <v>298</v>
      </c>
      <c r="F14" s="114">
        <v>677</v>
      </c>
      <c r="G14" s="114">
        <v>425</v>
      </c>
      <c r="H14" s="140">
        <v>524</v>
      </c>
      <c r="I14" s="115">
        <v>188</v>
      </c>
      <c r="J14" s="116">
        <v>35.877862595419849</v>
      </c>
      <c r="K14" s="110"/>
      <c r="L14" s="110"/>
      <c r="M14" s="110"/>
      <c r="N14" s="110"/>
      <c r="O14" s="110"/>
    </row>
    <row r="15" spans="1:15" s="110" customFormat="1" ht="24.95" customHeight="1" x14ac:dyDescent="0.2">
      <c r="A15" s="193" t="s">
        <v>216</v>
      </c>
      <c r="B15" s="199" t="s">
        <v>217</v>
      </c>
      <c r="C15" s="113">
        <v>8.4611316763617133</v>
      </c>
      <c r="D15" s="115">
        <v>160</v>
      </c>
      <c r="E15" s="114">
        <v>150</v>
      </c>
      <c r="F15" s="114">
        <v>212</v>
      </c>
      <c r="G15" s="114">
        <v>138</v>
      </c>
      <c r="H15" s="140">
        <v>174</v>
      </c>
      <c r="I15" s="115">
        <v>-14</v>
      </c>
      <c r="J15" s="116">
        <v>-8.0459770114942533</v>
      </c>
    </row>
    <row r="16" spans="1:15" s="287" customFormat="1" ht="24.95" customHeight="1" x14ac:dyDescent="0.2">
      <c r="A16" s="193" t="s">
        <v>218</v>
      </c>
      <c r="B16" s="199" t="s">
        <v>141</v>
      </c>
      <c r="C16" s="113">
        <v>7.985193019566367</v>
      </c>
      <c r="D16" s="115">
        <v>151</v>
      </c>
      <c r="E16" s="114">
        <v>76</v>
      </c>
      <c r="F16" s="114">
        <v>274</v>
      </c>
      <c r="G16" s="114">
        <v>153</v>
      </c>
      <c r="H16" s="140">
        <v>203</v>
      </c>
      <c r="I16" s="115">
        <v>-52</v>
      </c>
      <c r="J16" s="116">
        <v>-25.615763546798028</v>
      </c>
      <c r="K16" s="110"/>
      <c r="L16" s="110"/>
      <c r="M16" s="110"/>
      <c r="N16" s="110"/>
      <c r="O16" s="110"/>
    </row>
    <row r="17" spans="1:15" s="110" customFormat="1" ht="24.95" customHeight="1" x14ac:dyDescent="0.2">
      <c r="A17" s="193" t="s">
        <v>142</v>
      </c>
      <c r="B17" s="199" t="s">
        <v>220</v>
      </c>
      <c r="C17" s="113">
        <v>21.205711263881543</v>
      </c>
      <c r="D17" s="115">
        <v>401</v>
      </c>
      <c r="E17" s="114">
        <v>72</v>
      </c>
      <c r="F17" s="114">
        <v>191</v>
      </c>
      <c r="G17" s="114">
        <v>134</v>
      </c>
      <c r="H17" s="140">
        <v>147</v>
      </c>
      <c r="I17" s="115">
        <v>254</v>
      </c>
      <c r="J17" s="116">
        <v>172.78911564625849</v>
      </c>
    </row>
    <row r="18" spans="1:15" s="287" customFormat="1" ht="24.95" customHeight="1" x14ac:dyDescent="0.2">
      <c r="A18" s="201" t="s">
        <v>144</v>
      </c>
      <c r="B18" s="202" t="s">
        <v>145</v>
      </c>
      <c r="C18" s="113">
        <v>8.1967213114754092</v>
      </c>
      <c r="D18" s="115">
        <v>155</v>
      </c>
      <c r="E18" s="114">
        <v>70</v>
      </c>
      <c r="F18" s="114">
        <v>168</v>
      </c>
      <c r="G18" s="114">
        <v>93</v>
      </c>
      <c r="H18" s="140">
        <v>164</v>
      </c>
      <c r="I18" s="115">
        <v>-9</v>
      </c>
      <c r="J18" s="116">
        <v>-5.4878048780487809</v>
      </c>
      <c r="K18" s="110"/>
      <c r="L18" s="110"/>
      <c r="M18" s="110"/>
      <c r="N18" s="110"/>
      <c r="O18" s="110"/>
    </row>
    <row r="19" spans="1:15" s="110" customFormat="1" ht="24.95" customHeight="1" x14ac:dyDescent="0.2">
      <c r="A19" s="193" t="s">
        <v>146</v>
      </c>
      <c r="B19" s="199" t="s">
        <v>147</v>
      </c>
      <c r="C19" s="113">
        <v>12.321523003701746</v>
      </c>
      <c r="D19" s="115">
        <v>233</v>
      </c>
      <c r="E19" s="114">
        <v>154</v>
      </c>
      <c r="F19" s="114">
        <v>385</v>
      </c>
      <c r="G19" s="114">
        <v>268</v>
      </c>
      <c r="H19" s="140">
        <v>374</v>
      </c>
      <c r="I19" s="115">
        <v>-141</v>
      </c>
      <c r="J19" s="116">
        <v>-37.700534759358291</v>
      </c>
    </row>
    <row r="20" spans="1:15" s="287" customFormat="1" ht="24.95" customHeight="1" x14ac:dyDescent="0.2">
      <c r="A20" s="193" t="s">
        <v>148</v>
      </c>
      <c r="B20" s="199" t="s">
        <v>149</v>
      </c>
      <c r="C20" s="113">
        <v>3.8603913273400319</v>
      </c>
      <c r="D20" s="115">
        <v>73</v>
      </c>
      <c r="E20" s="114">
        <v>58</v>
      </c>
      <c r="F20" s="114">
        <v>81</v>
      </c>
      <c r="G20" s="114">
        <v>68</v>
      </c>
      <c r="H20" s="140">
        <v>97</v>
      </c>
      <c r="I20" s="115">
        <v>-24</v>
      </c>
      <c r="J20" s="116">
        <v>-24.742268041237114</v>
      </c>
      <c r="K20" s="110"/>
      <c r="L20" s="110"/>
      <c r="M20" s="110"/>
      <c r="N20" s="110"/>
      <c r="O20" s="110"/>
    </row>
    <row r="21" spans="1:15" s="110" customFormat="1" ht="24.95" customHeight="1" x14ac:dyDescent="0.2">
      <c r="A21" s="201" t="s">
        <v>150</v>
      </c>
      <c r="B21" s="202" t="s">
        <v>151</v>
      </c>
      <c r="C21" s="113">
        <v>2.9613960867265998</v>
      </c>
      <c r="D21" s="115">
        <v>56</v>
      </c>
      <c r="E21" s="114">
        <v>53</v>
      </c>
      <c r="F21" s="114">
        <v>77</v>
      </c>
      <c r="G21" s="114">
        <v>87</v>
      </c>
      <c r="H21" s="140">
        <v>66</v>
      </c>
      <c r="I21" s="115">
        <v>-10</v>
      </c>
      <c r="J21" s="116">
        <v>-15.151515151515152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0.74034902168164995</v>
      </c>
      <c r="D23" s="115">
        <v>14</v>
      </c>
      <c r="E23" s="114">
        <v>9</v>
      </c>
      <c r="F23" s="114">
        <v>17</v>
      </c>
      <c r="G23" s="114">
        <v>7</v>
      </c>
      <c r="H23" s="140">
        <v>19</v>
      </c>
      <c r="I23" s="115">
        <v>-5</v>
      </c>
      <c r="J23" s="116">
        <v>-26.315789473684209</v>
      </c>
    </row>
    <row r="24" spans="1:15" s="110" customFormat="1" ht="24.95" customHeight="1" x14ac:dyDescent="0.2">
      <c r="A24" s="193" t="s">
        <v>156</v>
      </c>
      <c r="B24" s="199" t="s">
        <v>221</v>
      </c>
      <c r="C24" s="113">
        <v>5.7112638815441565</v>
      </c>
      <c r="D24" s="115">
        <v>108</v>
      </c>
      <c r="E24" s="114">
        <v>42</v>
      </c>
      <c r="F24" s="114">
        <v>101</v>
      </c>
      <c r="G24" s="114">
        <v>45</v>
      </c>
      <c r="H24" s="140">
        <v>71</v>
      </c>
      <c r="I24" s="115">
        <v>37</v>
      </c>
      <c r="J24" s="116">
        <v>52.112676056338032</v>
      </c>
    </row>
    <row r="25" spans="1:15" s="110" customFormat="1" ht="24.95" customHeight="1" x14ac:dyDescent="0.2">
      <c r="A25" s="193" t="s">
        <v>222</v>
      </c>
      <c r="B25" s="204" t="s">
        <v>159</v>
      </c>
      <c r="C25" s="113">
        <v>2.6969857218402962</v>
      </c>
      <c r="D25" s="115">
        <v>51</v>
      </c>
      <c r="E25" s="114">
        <v>40</v>
      </c>
      <c r="F25" s="114">
        <v>63</v>
      </c>
      <c r="G25" s="114">
        <v>51</v>
      </c>
      <c r="H25" s="140">
        <v>99</v>
      </c>
      <c r="I25" s="115">
        <v>-48</v>
      </c>
      <c r="J25" s="116">
        <v>-48.484848484848484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1.1634056054997355</v>
      </c>
      <c r="D27" s="115">
        <v>22</v>
      </c>
      <c r="E27" s="114">
        <v>26</v>
      </c>
      <c r="F27" s="114">
        <v>71</v>
      </c>
      <c r="G27" s="114">
        <v>31</v>
      </c>
      <c r="H27" s="140">
        <v>30</v>
      </c>
      <c r="I27" s="115">
        <v>-8</v>
      </c>
      <c r="J27" s="116">
        <v>-26.666666666666668</v>
      </c>
    </row>
    <row r="28" spans="1:15" s="110" customFormat="1" ht="24.95" customHeight="1" x14ac:dyDescent="0.2">
      <c r="A28" s="193" t="s">
        <v>163</v>
      </c>
      <c r="B28" s="199" t="s">
        <v>164</v>
      </c>
      <c r="C28" s="113">
        <v>3.0671602326811209</v>
      </c>
      <c r="D28" s="115">
        <v>58</v>
      </c>
      <c r="E28" s="114">
        <v>32</v>
      </c>
      <c r="F28" s="114">
        <v>132</v>
      </c>
      <c r="G28" s="114">
        <v>35</v>
      </c>
      <c r="H28" s="140">
        <v>70</v>
      </c>
      <c r="I28" s="115">
        <v>-12</v>
      </c>
      <c r="J28" s="116">
        <v>-17.142857142857142</v>
      </c>
    </row>
    <row r="29" spans="1:15" s="110" customFormat="1" ht="24.95" customHeight="1" x14ac:dyDescent="0.2">
      <c r="A29" s="193">
        <v>86</v>
      </c>
      <c r="B29" s="199" t="s">
        <v>165</v>
      </c>
      <c r="C29" s="113">
        <v>5.6054997355896354</v>
      </c>
      <c r="D29" s="115">
        <v>106</v>
      </c>
      <c r="E29" s="114">
        <v>127</v>
      </c>
      <c r="F29" s="114">
        <v>161</v>
      </c>
      <c r="G29" s="114">
        <v>85</v>
      </c>
      <c r="H29" s="140">
        <v>98</v>
      </c>
      <c r="I29" s="115">
        <v>8</v>
      </c>
      <c r="J29" s="116">
        <v>8.1632653061224492</v>
      </c>
    </row>
    <row r="30" spans="1:15" s="110" customFormat="1" ht="24.95" customHeight="1" x14ac:dyDescent="0.2">
      <c r="A30" s="193">
        <v>87.88</v>
      </c>
      <c r="B30" s="204" t="s">
        <v>166</v>
      </c>
      <c r="C30" s="113">
        <v>3.966155473294553</v>
      </c>
      <c r="D30" s="115">
        <v>75</v>
      </c>
      <c r="E30" s="114">
        <v>88</v>
      </c>
      <c r="F30" s="114">
        <v>154</v>
      </c>
      <c r="G30" s="114">
        <v>134</v>
      </c>
      <c r="H30" s="140">
        <v>87</v>
      </c>
      <c r="I30" s="115">
        <v>-12</v>
      </c>
      <c r="J30" s="116">
        <v>-13.793103448275861</v>
      </c>
    </row>
    <row r="31" spans="1:15" s="110" customFormat="1" ht="24.95" customHeight="1" x14ac:dyDescent="0.2">
      <c r="A31" s="193" t="s">
        <v>167</v>
      </c>
      <c r="B31" s="199" t="s">
        <v>168</v>
      </c>
      <c r="C31" s="113">
        <v>2.9085140137493388</v>
      </c>
      <c r="D31" s="115">
        <v>55</v>
      </c>
      <c r="E31" s="114">
        <v>53</v>
      </c>
      <c r="F31" s="114">
        <v>79</v>
      </c>
      <c r="G31" s="114">
        <v>38</v>
      </c>
      <c r="H31" s="140">
        <v>57</v>
      </c>
      <c r="I31" s="115">
        <v>-2</v>
      </c>
      <c r="J31" s="116">
        <v>-3.5087719298245612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1.5335801163405605</v>
      </c>
      <c r="D34" s="115">
        <v>29</v>
      </c>
      <c r="E34" s="114">
        <v>5</v>
      </c>
      <c r="F34" s="114">
        <v>38</v>
      </c>
      <c r="G34" s="114">
        <v>25</v>
      </c>
      <c r="H34" s="140">
        <v>19</v>
      </c>
      <c r="I34" s="115">
        <v>10</v>
      </c>
      <c r="J34" s="116">
        <v>52.631578947368418</v>
      </c>
    </row>
    <row r="35" spans="1:10" s="110" customFormat="1" ht="24.95" customHeight="1" x14ac:dyDescent="0.2">
      <c r="A35" s="292" t="s">
        <v>171</v>
      </c>
      <c r="B35" s="293" t="s">
        <v>172</v>
      </c>
      <c r="C35" s="113">
        <v>48.016922263352726</v>
      </c>
      <c r="D35" s="115">
        <v>908</v>
      </c>
      <c r="E35" s="114">
        <v>393</v>
      </c>
      <c r="F35" s="114">
        <v>888</v>
      </c>
      <c r="G35" s="114">
        <v>556</v>
      </c>
      <c r="H35" s="140">
        <v>732</v>
      </c>
      <c r="I35" s="115">
        <v>176</v>
      </c>
      <c r="J35" s="116">
        <v>24.043715846994534</v>
      </c>
    </row>
    <row r="36" spans="1:10" s="110" customFormat="1" ht="24.95" customHeight="1" x14ac:dyDescent="0.2">
      <c r="A36" s="294" t="s">
        <v>173</v>
      </c>
      <c r="B36" s="295" t="s">
        <v>174</v>
      </c>
      <c r="C36" s="125">
        <v>50.449497620306715</v>
      </c>
      <c r="D36" s="143">
        <v>954</v>
      </c>
      <c r="E36" s="144">
        <v>737</v>
      </c>
      <c r="F36" s="144">
        <v>1438</v>
      </c>
      <c r="G36" s="144">
        <v>906</v>
      </c>
      <c r="H36" s="145">
        <v>1220</v>
      </c>
      <c r="I36" s="143">
        <v>-266</v>
      </c>
      <c r="J36" s="146">
        <v>-21.803278688524589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1891</v>
      </c>
      <c r="F11" s="264">
        <v>1135</v>
      </c>
      <c r="G11" s="264">
        <v>2364</v>
      </c>
      <c r="H11" s="264">
        <v>1487</v>
      </c>
      <c r="I11" s="265">
        <v>1971</v>
      </c>
      <c r="J11" s="263">
        <v>-80</v>
      </c>
      <c r="K11" s="266">
        <v>-4.0588533739218668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21.364357482813325</v>
      </c>
      <c r="E13" s="115">
        <v>404</v>
      </c>
      <c r="F13" s="114">
        <v>325</v>
      </c>
      <c r="G13" s="114">
        <v>494</v>
      </c>
      <c r="H13" s="114">
        <v>434</v>
      </c>
      <c r="I13" s="140">
        <v>446</v>
      </c>
      <c r="J13" s="115">
        <v>-42</v>
      </c>
      <c r="K13" s="116">
        <v>-9.4170403587443943</v>
      </c>
    </row>
    <row r="14" spans="1:15" ht="15.95" customHeight="1" x14ac:dyDescent="0.2">
      <c r="A14" s="306" t="s">
        <v>230</v>
      </c>
      <c r="B14" s="307"/>
      <c r="C14" s="308"/>
      <c r="D14" s="113">
        <v>64.145954521417238</v>
      </c>
      <c r="E14" s="115">
        <v>1213</v>
      </c>
      <c r="F14" s="114">
        <v>650</v>
      </c>
      <c r="G14" s="114">
        <v>1609</v>
      </c>
      <c r="H14" s="114">
        <v>869</v>
      </c>
      <c r="I14" s="140">
        <v>1284</v>
      </c>
      <c r="J14" s="115">
        <v>-71</v>
      </c>
      <c r="K14" s="116">
        <v>-5.5295950155763238</v>
      </c>
    </row>
    <row r="15" spans="1:15" ht="15.95" customHeight="1" x14ac:dyDescent="0.2">
      <c r="A15" s="306" t="s">
        <v>231</v>
      </c>
      <c r="B15" s="307"/>
      <c r="C15" s="308"/>
      <c r="D15" s="113">
        <v>7.985193019566367</v>
      </c>
      <c r="E15" s="115">
        <v>151</v>
      </c>
      <c r="F15" s="114">
        <v>70</v>
      </c>
      <c r="G15" s="114">
        <v>153</v>
      </c>
      <c r="H15" s="114">
        <v>99</v>
      </c>
      <c r="I15" s="140">
        <v>144</v>
      </c>
      <c r="J15" s="115">
        <v>7</v>
      </c>
      <c r="K15" s="116">
        <v>4.8611111111111107</v>
      </c>
    </row>
    <row r="16" spans="1:15" ht="15.95" customHeight="1" x14ac:dyDescent="0.2">
      <c r="A16" s="306" t="s">
        <v>232</v>
      </c>
      <c r="B16" s="307"/>
      <c r="C16" s="308"/>
      <c r="D16" s="113">
        <v>6.3458487572712849</v>
      </c>
      <c r="E16" s="115">
        <v>120</v>
      </c>
      <c r="F16" s="114">
        <v>89</v>
      </c>
      <c r="G16" s="114">
        <v>100</v>
      </c>
      <c r="H16" s="114">
        <v>84</v>
      </c>
      <c r="I16" s="140">
        <v>97</v>
      </c>
      <c r="J16" s="115">
        <v>23</v>
      </c>
      <c r="K16" s="116">
        <v>23.711340206185568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1.2162876784769963</v>
      </c>
      <c r="E18" s="115">
        <v>23</v>
      </c>
      <c r="F18" s="114">
        <v>11</v>
      </c>
      <c r="G18" s="114">
        <v>38</v>
      </c>
      <c r="H18" s="114">
        <v>24</v>
      </c>
      <c r="I18" s="140">
        <v>19</v>
      </c>
      <c r="J18" s="115">
        <v>4</v>
      </c>
      <c r="K18" s="116">
        <v>21.05263157894737</v>
      </c>
    </row>
    <row r="19" spans="1:11" ht="14.1" customHeight="1" x14ac:dyDescent="0.2">
      <c r="A19" s="306" t="s">
        <v>235</v>
      </c>
      <c r="B19" s="307" t="s">
        <v>236</v>
      </c>
      <c r="C19" s="308"/>
      <c r="D19" s="113">
        <v>1.0576414595452142</v>
      </c>
      <c r="E19" s="115">
        <v>20</v>
      </c>
      <c r="F19" s="114">
        <v>11</v>
      </c>
      <c r="G19" s="114">
        <v>32</v>
      </c>
      <c r="H19" s="114">
        <v>23</v>
      </c>
      <c r="I19" s="140">
        <v>14</v>
      </c>
      <c r="J19" s="115">
        <v>6</v>
      </c>
      <c r="K19" s="116">
        <v>42.857142857142854</v>
      </c>
    </row>
    <row r="20" spans="1:11" ht="14.1" customHeight="1" x14ac:dyDescent="0.2">
      <c r="A20" s="306">
        <v>12</v>
      </c>
      <c r="B20" s="307" t="s">
        <v>237</v>
      </c>
      <c r="C20" s="308"/>
      <c r="D20" s="113">
        <v>0.79323109465891062</v>
      </c>
      <c r="E20" s="115">
        <v>15</v>
      </c>
      <c r="F20" s="114">
        <v>11</v>
      </c>
      <c r="G20" s="114">
        <v>25</v>
      </c>
      <c r="H20" s="114">
        <v>22</v>
      </c>
      <c r="I20" s="140">
        <v>37</v>
      </c>
      <c r="J20" s="115">
        <v>-22</v>
      </c>
      <c r="K20" s="116">
        <v>-59.45945945945946</v>
      </c>
    </row>
    <row r="21" spans="1:11" ht="14.1" customHeight="1" x14ac:dyDescent="0.2">
      <c r="A21" s="306">
        <v>21</v>
      </c>
      <c r="B21" s="307" t="s">
        <v>238</v>
      </c>
      <c r="C21" s="308"/>
      <c r="D21" s="113">
        <v>3.8075092543627709</v>
      </c>
      <c r="E21" s="115">
        <v>72</v>
      </c>
      <c r="F21" s="114">
        <v>25</v>
      </c>
      <c r="G21" s="114">
        <v>77</v>
      </c>
      <c r="H21" s="114">
        <v>47</v>
      </c>
      <c r="I21" s="140">
        <v>134</v>
      </c>
      <c r="J21" s="115">
        <v>-62</v>
      </c>
      <c r="K21" s="116">
        <v>-46.268656716417908</v>
      </c>
    </row>
    <row r="22" spans="1:11" ht="14.1" customHeight="1" x14ac:dyDescent="0.2">
      <c r="A22" s="306">
        <v>22</v>
      </c>
      <c r="B22" s="307" t="s">
        <v>239</v>
      </c>
      <c r="C22" s="308"/>
      <c r="D22" s="113">
        <v>5.7641459545214175</v>
      </c>
      <c r="E22" s="115">
        <v>109</v>
      </c>
      <c r="F22" s="114">
        <v>21</v>
      </c>
      <c r="G22" s="114">
        <v>87</v>
      </c>
      <c r="H22" s="114">
        <v>30</v>
      </c>
      <c r="I22" s="140">
        <v>36</v>
      </c>
      <c r="J22" s="115">
        <v>73</v>
      </c>
      <c r="K22" s="116">
        <v>202.77777777777777</v>
      </c>
    </row>
    <row r="23" spans="1:11" ht="14.1" customHeight="1" x14ac:dyDescent="0.2">
      <c r="A23" s="306">
        <v>23</v>
      </c>
      <c r="B23" s="307" t="s">
        <v>240</v>
      </c>
      <c r="C23" s="308"/>
      <c r="D23" s="113">
        <v>0.52882072977260708</v>
      </c>
      <c r="E23" s="115">
        <v>10</v>
      </c>
      <c r="F23" s="114">
        <v>5</v>
      </c>
      <c r="G23" s="114">
        <v>11</v>
      </c>
      <c r="H23" s="114">
        <v>6</v>
      </c>
      <c r="I23" s="140">
        <v>10</v>
      </c>
      <c r="J23" s="115">
        <v>0</v>
      </c>
      <c r="K23" s="116">
        <v>0</v>
      </c>
    </row>
    <row r="24" spans="1:11" ht="14.1" customHeight="1" x14ac:dyDescent="0.2">
      <c r="A24" s="306">
        <v>24</v>
      </c>
      <c r="B24" s="307" t="s">
        <v>241</v>
      </c>
      <c r="C24" s="308"/>
      <c r="D24" s="113">
        <v>3.0671602326811209</v>
      </c>
      <c r="E24" s="115">
        <v>58</v>
      </c>
      <c r="F24" s="114">
        <v>19</v>
      </c>
      <c r="G24" s="114">
        <v>73</v>
      </c>
      <c r="H24" s="114">
        <v>27</v>
      </c>
      <c r="I24" s="140">
        <v>101</v>
      </c>
      <c r="J24" s="115">
        <v>-43</v>
      </c>
      <c r="K24" s="116">
        <v>-42.574257425742573</v>
      </c>
    </row>
    <row r="25" spans="1:11" ht="14.1" customHeight="1" x14ac:dyDescent="0.2">
      <c r="A25" s="306">
        <v>25</v>
      </c>
      <c r="B25" s="307" t="s">
        <v>242</v>
      </c>
      <c r="C25" s="308"/>
      <c r="D25" s="113">
        <v>11.052353252247489</v>
      </c>
      <c r="E25" s="115">
        <v>209</v>
      </c>
      <c r="F25" s="114">
        <v>55</v>
      </c>
      <c r="G25" s="114">
        <v>168</v>
      </c>
      <c r="H25" s="114">
        <v>92</v>
      </c>
      <c r="I25" s="140">
        <v>131</v>
      </c>
      <c r="J25" s="115">
        <v>78</v>
      </c>
      <c r="K25" s="116">
        <v>59.541984732824424</v>
      </c>
    </row>
    <row r="26" spans="1:11" ht="14.1" customHeight="1" x14ac:dyDescent="0.2">
      <c r="A26" s="306">
        <v>26</v>
      </c>
      <c r="B26" s="307" t="s">
        <v>243</v>
      </c>
      <c r="C26" s="308"/>
      <c r="D26" s="113">
        <v>3.1729243786356425</v>
      </c>
      <c r="E26" s="115">
        <v>60</v>
      </c>
      <c r="F26" s="114">
        <v>20</v>
      </c>
      <c r="G26" s="114">
        <v>50</v>
      </c>
      <c r="H26" s="114">
        <v>17</v>
      </c>
      <c r="I26" s="140">
        <v>50</v>
      </c>
      <c r="J26" s="115">
        <v>10</v>
      </c>
      <c r="K26" s="116">
        <v>20</v>
      </c>
    </row>
    <row r="27" spans="1:11" ht="14.1" customHeight="1" x14ac:dyDescent="0.2">
      <c r="A27" s="306">
        <v>27</v>
      </c>
      <c r="B27" s="307" t="s">
        <v>244</v>
      </c>
      <c r="C27" s="308"/>
      <c r="D27" s="113">
        <v>2.9085140137493388</v>
      </c>
      <c r="E27" s="115">
        <v>55</v>
      </c>
      <c r="F27" s="114">
        <v>14</v>
      </c>
      <c r="G27" s="114">
        <v>42</v>
      </c>
      <c r="H27" s="114">
        <v>24</v>
      </c>
      <c r="I27" s="140">
        <v>29</v>
      </c>
      <c r="J27" s="115">
        <v>26</v>
      </c>
      <c r="K27" s="116">
        <v>89.65517241379311</v>
      </c>
    </row>
    <row r="28" spans="1:11" ht="14.1" customHeight="1" x14ac:dyDescent="0.2">
      <c r="A28" s="306">
        <v>28</v>
      </c>
      <c r="B28" s="307" t="s">
        <v>245</v>
      </c>
      <c r="C28" s="308"/>
      <c r="D28" s="113">
        <v>0.47593865679534636</v>
      </c>
      <c r="E28" s="115">
        <v>9</v>
      </c>
      <c r="F28" s="114">
        <v>8</v>
      </c>
      <c r="G28" s="114">
        <v>11</v>
      </c>
      <c r="H28" s="114">
        <v>16</v>
      </c>
      <c r="I28" s="140">
        <v>10</v>
      </c>
      <c r="J28" s="115">
        <v>-1</v>
      </c>
      <c r="K28" s="116">
        <v>-10</v>
      </c>
    </row>
    <row r="29" spans="1:11" ht="14.1" customHeight="1" x14ac:dyDescent="0.2">
      <c r="A29" s="306">
        <v>29</v>
      </c>
      <c r="B29" s="307" t="s">
        <v>246</v>
      </c>
      <c r="C29" s="308"/>
      <c r="D29" s="113">
        <v>3.225806451612903</v>
      </c>
      <c r="E29" s="115">
        <v>61</v>
      </c>
      <c r="F29" s="114">
        <v>56</v>
      </c>
      <c r="G29" s="114">
        <v>97</v>
      </c>
      <c r="H29" s="114">
        <v>68</v>
      </c>
      <c r="I29" s="140">
        <v>72</v>
      </c>
      <c r="J29" s="115">
        <v>-11</v>
      </c>
      <c r="K29" s="116">
        <v>-15.277777777777779</v>
      </c>
    </row>
    <row r="30" spans="1:11" ht="14.1" customHeight="1" x14ac:dyDescent="0.2">
      <c r="A30" s="306" t="s">
        <v>247</v>
      </c>
      <c r="B30" s="307" t="s">
        <v>248</v>
      </c>
      <c r="C30" s="308"/>
      <c r="D30" s="113" t="s">
        <v>513</v>
      </c>
      <c r="E30" s="115" t="s">
        <v>513</v>
      </c>
      <c r="F30" s="114" t="s">
        <v>513</v>
      </c>
      <c r="G30" s="114">
        <v>38</v>
      </c>
      <c r="H30" s="114">
        <v>24</v>
      </c>
      <c r="I30" s="140" t="s">
        <v>513</v>
      </c>
      <c r="J30" s="115" t="s">
        <v>513</v>
      </c>
      <c r="K30" s="116" t="s">
        <v>513</v>
      </c>
    </row>
    <row r="31" spans="1:11" ht="14.1" customHeight="1" x14ac:dyDescent="0.2">
      <c r="A31" s="306" t="s">
        <v>249</v>
      </c>
      <c r="B31" s="307" t="s">
        <v>250</v>
      </c>
      <c r="C31" s="308"/>
      <c r="D31" s="113">
        <v>1.7979904812268641</v>
      </c>
      <c r="E31" s="115">
        <v>34</v>
      </c>
      <c r="F31" s="114">
        <v>35</v>
      </c>
      <c r="G31" s="114">
        <v>54</v>
      </c>
      <c r="H31" s="114">
        <v>41</v>
      </c>
      <c r="I31" s="140">
        <v>39</v>
      </c>
      <c r="J31" s="115">
        <v>-5</v>
      </c>
      <c r="K31" s="116">
        <v>-12.820512820512821</v>
      </c>
    </row>
    <row r="32" spans="1:11" ht="14.1" customHeight="1" x14ac:dyDescent="0.2">
      <c r="A32" s="306">
        <v>31</v>
      </c>
      <c r="B32" s="307" t="s">
        <v>251</v>
      </c>
      <c r="C32" s="308"/>
      <c r="D32" s="113">
        <v>0.4230565838180857</v>
      </c>
      <c r="E32" s="115">
        <v>8</v>
      </c>
      <c r="F32" s="114">
        <v>4</v>
      </c>
      <c r="G32" s="114">
        <v>7</v>
      </c>
      <c r="H32" s="114">
        <v>6</v>
      </c>
      <c r="I32" s="140">
        <v>14</v>
      </c>
      <c r="J32" s="115">
        <v>-6</v>
      </c>
      <c r="K32" s="116">
        <v>-42.857142857142854</v>
      </c>
    </row>
    <row r="33" spans="1:11" ht="14.1" customHeight="1" x14ac:dyDescent="0.2">
      <c r="A33" s="306">
        <v>32</v>
      </c>
      <c r="B33" s="307" t="s">
        <v>252</v>
      </c>
      <c r="C33" s="308"/>
      <c r="D33" s="113">
        <v>2.8556319407720783</v>
      </c>
      <c r="E33" s="115">
        <v>54</v>
      </c>
      <c r="F33" s="114">
        <v>17</v>
      </c>
      <c r="G33" s="114">
        <v>59</v>
      </c>
      <c r="H33" s="114">
        <v>39</v>
      </c>
      <c r="I33" s="140">
        <v>47</v>
      </c>
      <c r="J33" s="115">
        <v>7</v>
      </c>
      <c r="K33" s="116">
        <v>14.893617021276595</v>
      </c>
    </row>
    <row r="34" spans="1:11" ht="14.1" customHeight="1" x14ac:dyDescent="0.2">
      <c r="A34" s="306">
        <v>33</v>
      </c>
      <c r="B34" s="307" t="s">
        <v>253</v>
      </c>
      <c r="C34" s="308"/>
      <c r="D34" s="113">
        <v>2.4854574299312535</v>
      </c>
      <c r="E34" s="115">
        <v>47</v>
      </c>
      <c r="F34" s="114">
        <v>14</v>
      </c>
      <c r="G34" s="114">
        <v>44</v>
      </c>
      <c r="H34" s="114">
        <v>32</v>
      </c>
      <c r="I34" s="140">
        <v>54</v>
      </c>
      <c r="J34" s="115">
        <v>-7</v>
      </c>
      <c r="K34" s="116">
        <v>-12.962962962962964</v>
      </c>
    </row>
    <row r="35" spans="1:11" ht="14.1" customHeight="1" x14ac:dyDescent="0.2">
      <c r="A35" s="306">
        <v>34</v>
      </c>
      <c r="B35" s="307" t="s">
        <v>254</v>
      </c>
      <c r="C35" s="308"/>
      <c r="D35" s="113">
        <v>1.9566367001586462</v>
      </c>
      <c r="E35" s="115">
        <v>37</v>
      </c>
      <c r="F35" s="114">
        <v>21</v>
      </c>
      <c r="G35" s="114">
        <v>42</v>
      </c>
      <c r="H35" s="114">
        <v>33</v>
      </c>
      <c r="I35" s="140">
        <v>32</v>
      </c>
      <c r="J35" s="115">
        <v>5</v>
      </c>
      <c r="K35" s="116">
        <v>15.625</v>
      </c>
    </row>
    <row r="36" spans="1:11" ht="14.1" customHeight="1" x14ac:dyDescent="0.2">
      <c r="A36" s="306">
        <v>41</v>
      </c>
      <c r="B36" s="307" t="s">
        <v>255</v>
      </c>
      <c r="C36" s="308"/>
      <c r="D36" s="113">
        <v>0.21152829190904285</v>
      </c>
      <c r="E36" s="115">
        <v>4</v>
      </c>
      <c r="F36" s="114" t="s">
        <v>513</v>
      </c>
      <c r="G36" s="114">
        <v>13</v>
      </c>
      <c r="H36" s="114">
        <v>5</v>
      </c>
      <c r="I36" s="140">
        <v>6</v>
      </c>
      <c r="J36" s="115">
        <v>-2</v>
      </c>
      <c r="K36" s="116">
        <v>-33.333333333333336</v>
      </c>
    </row>
    <row r="37" spans="1:11" ht="14.1" customHeight="1" x14ac:dyDescent="0.2">
      <c r="A37" s="306">
        <v>42</v>
      </c>
      <c r="B37" s="307" t="s">
        <v>256</v>
      </c>
      <c r="C37" s="308"/>
      <c r="D37" s="113">
        <v>0.21152829190904285</v>
      </c>
      <c r="E37" s="115">
        <v>4</v>
      </c>
      <c r="F37" s="114" t="s">
        <v>513</v>
      </c>
      <c r="G37" s="114" t="s">
        <v>513</v>
      </c>
      <c r="H37" s="114">
        <v>7</v>
      </c>
      <c r="I37" s="140">
        <v>10</v>
      </c>
      <c r="J37" s="115">
        <v>-6</v>
      </c>
      <c r="K37" s="116">
        <v>-60</v>
      </c>
    </row>
    <row r="38" spans="1:11" ht="14.1" customHeight="1" x14ac:dyDescent="0.2">
      <c r="A38" s="306">
        <v>43</v>
      </c>
      <c r="B38" s="307" t="s">
        <v>257</v>
      </c>
      <c r="C38" s="308"/>
      <c r="D38" s="113">
        <v>0.58170280274986774</v>
      </c>
      <c r="E38" s="115">
        <v>11</v>
      </c>
      <c r="F38" s="114">
        <v>9</v>
      </c>
      <c r="G38" s="114">
        <v>35</v>
      </c>
      <c r="H38" s="114">
        <v>11</v>
      </c>
      <c r="I38" s="140">
        <v>14</v>
      </c>
      <c r="J38" s="115">
        <v>-3</v>
      </c>
      <c r="K38" s="116">
        <v>-21.428571428571427</v>
      </c>
    </row>
    <row r="39" spans="1:11" ht="14.1" customHeight="1" x14ac:dyDescent="0.2">
      <c r="A39" s="306">
        <v>51</v>
      </c>
      <c r="B39" s="307" t="s">
        <v>258</v>
      </c>
      <c r="C39" s="308"/>
      <c r="D39" s="113">
        <v>8.4082496033844532</v>
      </c>
      <c r="E39" s="115">
        <v>159</v>
      </c>
      <c r="F39" s="114">
        <v>134</v>
      </c>
      <c r="G39" s="114">
        <v>160</v>
      </c>
      <c r="H39" s="114">
        <v>105</v>
      </c>
      <c r="I39" s="140">
        <v>102</v>
      </c>
      <c r="J39" s="115">
        <v>57</v>
      </c>
      <c r="K39" s="116">
        <v>55.882352941176471</v>
      </c>
    </row>
    <row r="40" spans="1:11" ht="14.1" customHeight="1" x14ac:dyDescent="0.2">
      <c r="A40" s="306" t="s">
        <v>259</v>
      </c>
      <c r="B40" s="307" t="s">
        <v>260</v>
      </c>
      <c r="C40" s="308"/>
      <c r="D40" s="113">
        <v>7.8794288736118459</v>
      </c>
      <c r="E40" s="115">
        <v>149</v>
      </c>
      <c r="F40" s="114">
        <v>131</v>
      </c>
      <c r="G40" s="114">
        <v>150</v>
      </c>
      <c r="H40" s="114">
        <v>99</v>
      </c>
      <c r="I40" s="140">
        <v>96</v>
      </c>
      <c r="J40" s="115">
        <v>53</v>
      </c>
      <c r="K40" s="116">
        <v>55.208333333333336</v>
      </c>
    </row>
    <row r="41" spans="1:11" ht="14.1" customHeight="1" x14ac:dyDescent="0.2">
      <c r="A41" s="306"/>
      <c r="B41" s="307" t="s">
        <v>261</v>
      </c>
      <c r="C41" s="308"/>
      <c r="D41" s="113">
        <v>7.2448439978847174</v>
      </c>
      <c r="E41" s="115">
        <v>137</v>
      </c>
      <c r="F41" s="114">
        <v>101</v>
      </c>
      <c r="G41" s="114">
        <v>126</v>
      </c>
      <c r="H41" s="114">
        <v>83</v>
      </c>
      <c r="I41" s="140">
        <v>82</v>
      </c>
      <c r="J41" s="115">
        <v>55</v>
      </c>
      <c r="K41" s="116">
        <v>67.073170731707322</v>
      </c>
    </row>
    <row r="42" spans="1:11" ht="14.1" customHeight="1" x14ac:dyDescent="0.2">
      <c r="A42" s="306">
        <v>52</v>
      </c>
      <c r="B42" s="307" t="s">
        <v>262</v>
      </c>
      <c r="C42" s="308"/>
      <c r="D42" s="113">
        <v>6.0285563194077207</v>
      </c>
      <c r="E42" s="115">
        <v>114</v>
      </c>
      <c r="F42" s="114">
        <v>69</v>
      </c>
      <c r="G42" s="114">
        <v>105</v>
      </c>
      <c r="H42" s="114">
        <v>128</v>
      </c>
      <c r="I42" s="140">
        <v>153</v>
      </c>
      <c r="J42" s="115">
        <v>-39</v>
      </c>
      <c r="K42" s="116">
        <v>-25.490196078431371</v>
      </c>
    </row>
    <row r="43" spans="1:11" ht="14.1" customHeight="1" x14ac:dyDescent="0.2">
      <c r="A43" s="306" t="s">
        <v>263</v>
      </c>
      <c r="B43" s="307" t="s">
        <v>264</v>
      </c>
      <c r="C43" s="308"/>
      <c r="D43" s="113">
        <v>5.2353252247488102</v>
      </c>
      <c r="E43" s="115">
        <v>99</v>
      </c>
      <c r="F43" s="114">
        <v>57</v>
      </c>
      <c r="G43" s="114">
        <v>89</v>
      </c>
      <c r="H43" s="114">
        <v>88</v>
      </c>
      <c r="I43" s="140">
        <v>128</v>
      </c>
      <c r="J43" s="115">
        <v>-29</v>
      </c>
      <c r="K43" s="116">
        <v>-22.65625</v>
      </c>
    </row>
    <row r="44" spans="1:11" ht="14.1" customHeight="1" x14ac:dyDescent="0.2">
      <c r="A44" s="306">
        <v>53</v>
      </c>
      <c r="B44" s="307" t="s">
        <v>265</v>
      </c>
      <c r="C44" s="308"/>
      <c r="D44" s="113">
        <v>0.74034902168164995</v>
      </c>
      <c r="E44" s="115">
        <v>14</v>
      </c>
      <c r="F44" s="114">
        <v>7</v>
      </c>
      <c r="G44" s="114">
        <v>10</v>
      </c>
      <c r="H44" s="114">
        <v>11</v>
      </c>
      <c r="I44" s="140">
        <v>6</v>
      </c>
      <c r="J44" s="115">
        <v>8</v>
      </c>
      <c r="K44" s="116">
        <v>133.33333333333334</v>
      </c>
    </row>
    <row r="45" spans="1:11" ht="14.1" customHeight="1" x14ac:dyDescent="0.2">
      <c r="A45" s="306" t="s">
        <v>266</v>
      </c>
      <c r="B45" s="307" t="s">
        <v>267</v>
      </c>
      <c r="C45" s="308"/>
      <c r="D45" s="113">
        <v>0.74034902168164995</v>
      </c>
      <c r="E45" s="115">
        <v>14</v>
      </c>
      <c r="F45" s="114">
        <v>6</v>
      </c>
      <c r="G45" s="114">
        <v>9</v>
      </c>
      <c r="H45" s="114">
        <v>11</v>
      </c>
      <c r="I45" s="140">
        <v>6</v>
      </c>
      <c r="J45" s="115">
        <v>8</v>
      </c>
      <c r="K45" s="116">
        <v>133.33333333333334</v>
      </c>
    </row>
    <row r="46" spans="1:11" ht="14.1" customHeight="1" x14ac:dyDescent="0.2">
      <c r="A46" s="306">
        <v>54</v>
      </c>
      <c r="B46" s="307" t="s">
        <v>268</v>
      </c>
      <c r="C46" s="308"/>
      <c r="D46" s="113">
        <v>1.9037546271813854</v>
      </c>
      <c r="E46" s="115">
        <v>36</v>
      </c>
      <c r="F46" s="114">
        <v>27</v>
      </c>
      <c r="G46" s="114">
        <v>44</v>
      </c>
      <c r="H46" s="114">
        <v>40</v>
      </c>
      <c r="I46" s="140">
        <v>39</v>
      </c>
      <c r="J46" s="115">
        <v>-3</v>
      </c>
      <c r="K46" s="116">
        <v>-7.6923076923076925</v>
      </c>
    </row>
    <row r="47" spans="1:11" ht="14.1" customHeight="1" x14ac:dyDescent="0.2">
      <c r="A47" s="306">
        <v>61</v>
      </c>
      <c r="B47" s="307" t="s">
        <v>269</v>
      </c>
      <c r="C47" s="308"/>
      <c r="D47" s="113">
        <v>2.0624008461131678</v>
      </c>
      <c r="E47" s="115">
        <v>39</v>
      </c>
      <c r="F47" s="114">
        <v>20</v>
      </c>
      <c r="G47" s="114">
        <v>55</v>
      </c>
      <c r="H47" s="114">
        <v>44</v>
      </c>
      <c r="I47" s="140">
        <v>49</v>
      </c>
      <c r="J47" s="115">
        <v>-10</v>
      </c>
      <c r="K47" s="116">
        <v>-20.408163265306122</v>
      </c>
    </row>
    <row r="48" spans="1:11" ht="14.1" customHeight="1" x14ac:dyDescent="0.2">
      <c r="A48" s="306">
        <v>62</v>
      </c>
      <c r="B48" s="307" t="s">
        <v>270</v>
      </c>
      <c r="C48" s="308"/>
      <c r="D48" s="113">
        <v>9.2014806980433637</v>
      </c>
      <c r="E48" s="115">
        <v>174</v>
      </c>
      <c r="F48" s="114">
        <v>144</v>
      </c>
      <c r="G48" s="114">
        <v>268</v>
      </c>
      <c r="H48" s="114">
        <v>204</v>
      </c>
      <c r="I48" s="140">
        <v>319</v>
      </c>
      <c r="J48" s="115">
        <v>-145</v>
      </c>
      <c r="K48" s="116">
        <v>-45.454545454545453</v>
      </c>
    </row>
    <row r="49" spans="1:11" ht="14.1" customHeight="1" x14ac:dyDescent="0.2">
      <c r="A49" s="306">
        <v>63</v>
      </c>
      <c r="B49" s="307" t="s">
        <v>271</v>
      </c>
      <c r="C49" s="308"/>
      <c r="D49" s="113">
        <v>1.9037546271813854</v>
      </c>
      <c r="E49" s="115">
        <v>36</v>
      </c>
      <c r="F49" s="114">
        <v>31</v>
      </c>
      <c r="G49" s="114">
        <v>41</v>
      </c>
      <c r="H49" s="114">
        <v>48</v>
      </c>
      <c r="I49" s="140">
        <v>35</v>
      </c>
      <c r="J49" s="115">
        <v>1</v>
      </c>
      <c r="K49" s="116">
        <v>2.8571428571428572</v>
      </c>
    </row>
    <row r="50" spans="1:11" ht="14.1" customHeight="1" x14ac:dyDescent="0.2">
      <c r="A50" s="306" t="s">
        <v>272</v>
      </c>
      <c r="B50" s="307" t="s">
        <v>273</v>
      </c>
      <c r="C50" s="308"/>
      <c r="D50" s="113">
        <v>0.15864621893178213</v>
      </c>
      <c r="E50" s="115">
        <v>3</v>
      </c>
      <c r="F50" s="114" t="s">
        <v>513</v>
      </c>
      <c r="G50" s="114">
        <v>4</v>
      </c>
      <c r="H50" s="114">
        <v>4</v>
      </c>
      <c r="I50" s="140">
        <v>5</v>
      </c>
      <c r="J50" s="115">
        <v>-2</v>
      </c>
      <c r="K50" s="116">
        <v>-40</v>
      </c>
    </row>
    <row r="51" spans="1:11" ht="14.1" customHeight="1" x14ac:dyDescent="0.2">
      <c r="A51" s="306" t="s">
        <v>274</v>
      </c>
      <c r="B51" s="307" t="s">
        <v>275</v>
      </c>
      <c r="C51" s="308"/>
      <c r="D51" s="113">
        <v>1.639344262295082</v>
      </c>
      <c r="E51" s="115">
        <v>31</v>
      </c>
      <c r="F51" s="114">
        <v>22</v>
      </c>
      <c r="G51" s="114">
        <v>30</v>
      </c>
      <c r="H51" s="114">
        <v>38</v>
      </c>
      <c r="I51" s="140">
        <v>26</v>
      </c>
      <c r="J51" s="115">
        <v>5</v>
      </c>
      <c r="K51" s="116">
        <v>19.23076923076923</v>
      </c>
    </row>
    <row r="52" spans="1:11" ht="14.1" customHeight="1" x14ac:dyDescent="0.2">
      <c r="A52" s="306">
        <v>71</v>
      </c>
      <c r="B52" s="307" t="s">
        <v>276</v>
      </c>
      <c r="C52" s="308"/>
      <c r="D52" s="113">
        <v>8.5140137493389734</v>
      </c>
      <c r="E52" s="115">
        <v>161</v>
      </c>
      <c r="F52" s="114">
        <v>87</v>
      </c>
      <c r="G52" s="114">
        <v>198</v>
      </c>
      <c r="H52" s="114">
        <v>105</v>
      </c>
      <c r="I52" s="140">
        <v>136</v>
      </c>
      <c r="J52" s="115">
        <v>25</v>
      </c>
      <c r="K52" s="116">
        <v>18.382352941176471</v>
      </c>
    </row>
    <row r="53" spans="1:11" ht="14.1" customHeight="1" x14ac:dyDescent="0.2">
      <c r="A53" s="306" t="s">
        <v>277</v>
      </c>
      <c r="B53" s="307" t="s">
        <v>278</v>
      </c>
      <c r="C53" s="308"/>
      <c r="D53" s="113">
        <v>2.6441036488630356</v>
      </c>
      <c r="E53" s="115">
        <v>50</v>
      </c>
      <c r="F53" s="114">
        <v>25</v>
      </c>
      <c r="G53" s="114">
        <v>75</v>
      </c>
      <c r="H53" s="114">
        <v>46</v>
      </c>
      <c r="I53" s="140">
        <v>37</v>
      </c>
      <c r="J53" s="115">
        <v>13</v>
      </c>
      <c r="K53" s="116">
        <v>35.135135135135137</v>
      </c>
    </row>
    <row r="54" spans="1:11" ht="14.1" customHeight="1" x14ac:dyDescent="0.2">
      <c r="A54" s="306" t="s">
        <v>279</v>
      </c>
      <c r="B54" s="307" t="s">
        <v>280</v>
      </c>
      <c r="C54" s="308"/>
      <c r="D54" s="113">
        <v>5.0766790058170281</v>
      </c>
      <c r="E54" s="115">
        <v>96</v>
      </c>
      <c r="F54" s="114">
        <v>52</v>
      </c>
      <c r="G54" s="114">
        <v>119</v>
      </c>
      <c r="H54" s="114">
        <v>53</v>
      </c>
      <c r="I54" s="140">
        <v>89</v>
      </c>
      <c r="J54" s="115">
        <v>7</v>
      </c>
      <c r="K54" s="116">
        <v>7.8651685393258424</v>
      </c>
    </row>
    <row r="55" spans="1:11" ht="14.1" customHeight="1" x14ac:dyDescent="0.2">
      <c r="A55" s="306">
        <v>72</v>
      </c>
      <c r="B55" s="307" t="s">
        <v>281</v>
      </c>
      <c r="C55" s="308"/>
      <c r="D55" s="113">
        <v>1.7979904812268641</v>
      </c>
      <c r="E55" s="115">
        <v>34</v>
      </c>
      <c r="F55" s="114">
        <v>22</v>
      </c>
      <c r="G55" s="114">
        <v>45</v>
      </c>
      <c r="H55" s="114">
        <v>24</v>
      </c>
      <c r="I55" s="140">
        <v>32</v>
      </c>
      <c r="J55" s="115">
        <v>2</v>
      </c>
      <c r="K55" s="116">
        <v>6.25</v>
      </c>
    </row>
    <row r="56" spans="1:11" ht="14.1" customHeight="1" x14ac:dyDescent="0.2">
      <c r="A56" s="306" t="s">
        <v>282</v>
      </c>
      <c r="B56" s="307" t="s">
        <v>283</v>
      </c>
      <c r="C56" s="308"/>
      <c r="D56" s="113">
        <v>0.63458487572712852</v>
      </c>
      <c r="E56" s="115">
        <v>12</v>
      </c>
      <c r="F56" s="114">
        <v>7</v>
      </c>
      <c r="G56" s="114">
        <v>8</v>
      </c>
      <c r="H56" s="114">
        <v>4</v>
      </c>
      <c r="I56" s="140">
        <v>15</v>
      </c>
      <c r="J56" s="115">
        <v>-3</v>
      </c>
      <c r="K56" s="116">
        <v>-20</v>
      </c>
    </row>
    <row r="57" spans="1:11" ht="14.1" customHeight="1" x14ac:dyDescent="0.2">
      <c r="A57" s="306" t="s">
        <v>284</v>
      </c>
      <c r="B57" s="307" t="s">
        <v>285</v>
      </c>
      <c r="C57" s="308"/>
      <c r="D57" s="113">
        <v>0.63458487572712852</v>
      </c>
      <c r="E57" s="115">
        <v>12</v>
      </c>
      <c r="F57" s="114">
        <v>11</v>
      </c>
      <c r="G57" s="114">
        <v>17</v>
      </c>
      <c r="H57" s="114">
        <v>15</v>
      </c>
      <c r="I57" s="140">
        <v>8</v>
      </c>
      <c r="J57" s="115">
        <v>4</v>
      </c>
      <c r="K57" s="116">
        <v>50</v>
      </c>
    </row>
    <row r="58" spans="1:11" ht="14.1" customHeight="1" x14ac:dyDescent="0.2">
      <c r="A58" s="306">
        <v>73</v>
      </c>
      <c r="B58" s="307" t="s">
        <v>286</v>
      </c>
      <c r="C58" s="308"/>
      <c r="D58" s="113">
        <v>1.0576414595452142</v>
      </c>
      <c r="E58" s="115">
        <v>20</v>
      </c>
      <c r="F58" s="114">
        <v>14</v>
      </c>
      <c r="G58" s="114">
        <v>42</v>
      </c>
      <c r="H58" s="114">
        <v>9</v>
      </c>
      <c r="I58" s="140">
        <v>19</v>
      </c>
      <c r="J58" s="115">
        <v>1</v>
      </c>
      <c r="K58" s="116">
        <v>5.2631578947368425</v>
      </c>
    </row>
    <row r="59" spans="1:11" ht="14.1" customHeight="1" x14ac:dyDescent="0.2">
      <c r="A59" s="306" t="s">
        <v>287</v>
      </c>
      <c r="B59" s="307" t="s">
        <v>288</v>
      </c>
      <c r="C59" s="308"/>
      <c r="D59" s="113">
        <v>0.89899524061343206</v>
      </c>
      <c r="E59" s="115">
        <v>17</v>
      </c>
      <c r="F59" s="114">
        <v>11</v>
      </c>
      <c r="G59" s="114">
        <v>34</v>
      </c>
      <c r="H59" s="114">
        <v>8</v>
      </c>
      <c r="I59" s="140">
        <v>15</v>
      </c>
      <c r="J59" s="115">
        <v>2</v>
      </c>
      <c r="K59" s="116">
        <v>13.333333333333334</v>
      </c>
    </row>
    <row r="60" spans="1:11" ht="14.1" customHeight="1" x14ac:dyDescent="0.2">
      <c r="A60" s="306">
        <v>81</v>
      </c>
      <c r="B60" s="307" t="s">
        <v>289</v>
      </c>
      <c r="C60" s="308"/>
      <c r="D60" s="113">
        <v>5.5526176626123744</v>
      </c>
      <c r="E60" s="115">
        <v>105</v>
      </c>
      <c r="F60" s="114">
        <v>136</v>
      </c>
      <c r="G60" s="114">
        <v>154</v>
      </c>
      <c r="H60" s="114">
        <v>116</v>
      </c>
      <c r="I60" s="140">
        <v>107</v>
      </c>
      <c r="J60" s="115">
        <v>-2</v>
      </c>
      <c r="K60" s="116">
        <v>-1.8691588785046729</v>
      </c>
    </row>
    <row r="61" spans="1:11" ht="14.1" customHeight="1" x14ac:dyDescent="0.2">
      <c r="A61" s="306" t="s">
        <v>290</v>
      </c>
      <c r="B61" s="307" t="s">
        <v>291</v>
      </c>
      <c r="C61" s="308"/>
      <c r="D61" s="113">
        <v>2.1681649920676889</v>
      </c>
      <c r="E61" s="115">
        <v>41</v>
      </c>
      <c r="F61" s="114">
        <v>28</v>
      </c>
      <c r="G61" s="114">
        <v>77</v>
      </c>
      <c r="H61" s="114">
        <v>30</v>
      </c>
      <c r="I61" s="140">
        <v>40</v>
      </c>
      <c r="J61" s="115">
        <v>1</v>
      </c>
      <c r="K61" s="116">
        <v>2.5</v>
      </c>
    </row>
    <row r="62" spans="1:11" ht="14.1" customHeight="1" x14ac:dyDescent="0.2">
      <c r="A62" s="306" t="s">
        <v>292</v>
      </c>
      <c r="B62" s="307" t="s">
        <v>293</v>
      </c>
      <c r="C62" s="308"/>
      <c r="D62" s="113">
        <v>1.2162876784769963</v>
      </c>
      <c r="E62" s="115">
        <v>23</v>
      </c>
      <c r="F62" s="114">
        <v>68</v>
      </c>
      <c r="G62" s="114">
        <v>47</v>
      </c>
      <c r="H62" s="114">
        <v>58</v>
      </c>
      <c r="I62" s="140">
        <v>40</v>
      </c>
      <c r="J62" s="115">
        <v>-17</v>
      </c>
      <c r="K62" s="116">
        <v>-42.5</v>
      </c>
    </row>
    <row r="63" spans="1:11" ht="14.1" customHeight="1" x14ac:dyDescent="0.2">
      <c r="A63" s="306"/>
      <c r="B63" s="307" t="s">
        <v>294</v>
      </c>
      <c r="C63" s="308"/>
      <c r="D63" s="113">
        <v>1.0576414595452142</v>
      </c>
      <c r="E63" s="115">
        <v>20</v>
      </c>
      <c r="F63" s="114">
        <v>60</v>
      </c>
      <c r="G63" s="114">
        <v>38</v>
      </c>
      <c r="H63" s="114">
        <v>56</v>
      </c>
      <c r="I63" s="140">
        <v>36</v>
      </c>
      <c r="J63" s="115">
        <v>-16</v>
      </c>
      <c r="K63" s="116">
        <v>-44.444444444444443</v>
      </c>
    </row>
    <row r="64" spans="1:11" ht="14.1" customHeight="1" x14ac:dyDescent="0.2">
      <c r="A64" s="306" t="s">
        <v>295</v>
      </c>
      <c r="B64" s="307" t="s">
        <v>296</v>
      </c>
      <c r="C64" s="308"/>
      <c r="D64" s="113">
        <v>1.5335801163405605</v>
      </c>
      <c r="E64" s="115">
        <v>29</v>
      </c>
      <c r="F64" s="114">
        <v>25</v>
      </c>
      <c r="G64" s="114">
        <v>13</v>
      </c>
      <c r="H64" s="114">
        <v>17</v>
      </c>
      <c r="I64" s="140">
        <v>12</v>
      </c>
      <c r="J64" s="115">
        <v>17</v>
      </c>
      <c r="K64" s="116">
        <v>141.66666666666666</v>
      </c>
    </row>
    <row r="65" spans="1:11" ht="14.1" customHeight="1" x14ac:dyDescent="0.2">
      <c r="A65" s="306" t="s">
        <v>297</v>
      </c>
      <c r="B65" s="307" t="s">
        <v>298</v>
      </c>
      <c r="C65" s="308"/>
      <c r="D65" s="113">
        <v>0.47593865679534636</v>
      </c>
      <c r="E65" s="115">
        <v>9</v>
      </c>
      <c r="F65" s="114">
        <v>10</v>
      </c>
      <c r="G65" s="114">
        <v>10</v>
      </c>
      <c r="H65" s="114">
        <v>4</v>
      </c>
      <c r="I65" s="140">
        <v>9</v>
      </c>
      <c r="J65" s="115">
        <v>0</v>
      </c>
      <c r="K65" s="116">
        <v>0</v>
      </c>
    </row>
    <row r="66" spans="1:11" ht="14.1" customHeight="1" x14ac:dyDescent="0.2">
      <c r="A66" s="306">
        <v>82</v>
      </c>
      <c r="B66" s="307" t="s">
        <v>299</v>
      </c>
      <c r="C66" s="308"/>
      <c r="D66" s="113">
        <v>1.5335801163405605</v>
      </c>
      <c r="E66" s="115">
        <v>29</v>
      </c>
      <c r="F66" s="114">
        <v>37</v>
      </c>
      <c r="G66" s="114">
        <v>79</v>
      </c>
      <c r="H66" s="114">
        <v>72</v>
      </c>
      <c r="I66" s="140">
        <v>37</v>
      </c>
      <c r="J66" s="115">
        <v>-8</v>
      </c>
      <c r="K66" s="116">
        <v>-21.621621621621621</v>
      </c>
    </row>
    <row r="67" spans="1:11" ht="14.1" customHeight="1" x14ac:dyDescent="0.2">
      <c r="A67" s="306" t="s">
        <v>300</v>
      </c>
      <c r="B67" s="307" t="s">
        <v>301</v>
      </c>
      <c r="C67" s="308"/>
      <c r="D67" s="113">
        <v>1.0576414595452142</v>
      </c>
      <c r="E67" s="115">
        <v>20</v>
      </c>
      <c r="F67" s="114">
        <v>25</v>
      </c>
      <c r="G67" s="114">
        <v>56</v>
      </c>
      <c r="H67" s="114">
        <v>57</v>
      </c>
      <c r="I67" s="140">
        <v>25</v>
      </c>
      <c r="J67" s="115">
        <v>-5</v>
      </c>
      <c r="K67" s="116">
        <v>-20</v>
      </c>
    </row>
    <row r="68" spans="1:11" ht="14.1" customHeight="1" x14ac:dyDescent="0.2">
      <c r="A68" s="306" t="s">
        <v>302</v>
      </c>
      <c r="B68" s="307" t="s">
        <v>303</v>
      </c>
      <c r="C68" s="308"/>
      <c r="D68" s="113">
        <v>0.26441036488630354</v>
      </c>
      <c r="E68" s="115">
        <v>5</v>
      </c>
      <c r="F68" s="114">
        <v>8</v>
      </c>
      <c r="G68" s="114">
        <v>12</v>
      </c>
      <c r="H68" s="114">
        <v>6</v>
      </c>
      <c r="I68" s="140">
        <v>8</v>
      </c>
      <c r="J68" s="115">
        <v>-3</v>
      </c>
      <c r="K68" s="116">
        <v>-37.5</v>
      </c>
    </row>
    <row r="69" spans="1:11" ht="14.1" customHeight="1" x14ac:dyDescent="0.2">
      <c r="A69" s="306">
        <v>83</v>
      </c>
      <c r="B69" s="307" t="s">
        <v>304</v>
      </c>
      <c r="C69" s="308"/>
      <c r="D69" s="113">
        <v>4.5478582760444208</v>
      </c>
      <c r="E69" s="115">
        <v>86</v>
      </c>
      <c r="F69" s="114">
        <v>63</v>
      </c>
      <c r="G69" s="114">
        <v>210</v>
      </c>
      <c r="H69" s="114">
        <v>54</v>
      </c>
      <c r="I69" s="140">
        <v>79</v>
      </c>
      <c r="J69" s="115">
        <v>7</v>
      </c>
      <c r="K69" s="116">
        <v>8.8607594936708853</v>
      </c>
    </row>
    <row r="70" spans="1:11" ht="14.1" customHeight="1" x14ac:dyDescent="0.2">
      <c r="A70" s="306" t="s">
        <v>305</v>
      </c>
      <c r="B70" s="307" t="s">
        <v>306</v>
      </c>
      <c r="C70" s="308"/>
      <c r="D70" s="113">
        <v>3.278688524590164</v>
      </c>
      <c r="E70" s="115">
        <v>62</v>
      </c>
      <c r="F70" s="114">
        <v>50</v>
      </c>
      <c r="G70" s="114">
        <v>187</v>
      </c>
      <c r="H70" s="114">
        <v>39</v>
      </c>
      <c r="I70" s="140">
        <v>60</v>
      </c>
      <c r="J70" s="115">
        <v>2</v>
      </c>
      <c r="K70" s="116">
        <v>3.3333333333333335</v>
      </c>
    </row>
    <row r="71" spans="1:11" ht="14.1" customHeight="1" x14ac:dyDescent="0.2">
      <c r="A71" s="306"/>
      <c r="B71" s="307" t="s">
        <v>307</v>
      </c>
      <c r="C71" s="308"/>
      <c r="D71" s="113">
        <v>2.4325753569539925</v>
      </c>
      <c r="E71" s="115">
        <v>46</v>
      </c>
      <c r="F71" s="114">
        <v>33</v>
      </c>
      <c r="G71" s="114">
        <v>151</v>
      </c>
      <c r="H71" s="114">
        <v>25</v>
      </c>
      <c r="I71" s="140">
        <v>44</v>
      </c>
      <c r="J71" s="115">
        <v>2</v>
      </c>
      <c r="K71" s="116">
        <v>4.5454545454545459</v>
      </c>
    </row>
    <row r="72" spans="1:11" ht="14.1" customHeight="1" x14ac:dyDescent="0.2">
      <c r="A72" s="306">
        <v>84</v>
      </c>
      <c r="B72" s="307" t="s">
        <v>308</v>
      </c>
      <c r="C72" s="308"/>
      <c r="D72" s="113">
        <v>0.84611316763617139</v>
      </c>
      <c r="E72" s="115">
        <v>16</v>
      </c>
      <c r="F72" s="114">
        <v>12</v>
      </c>
      <c r="G72" s="114">
        <v>27</v>
      </c>
      <c r="H72" s="114">
        <v>8</v>
      </c>
      <c r="I72" s="140">
        <v>28</v>
      </c>
      <c r="J72" s="115">
        <v>-12</v>
      </c>
      <c r="K72" s="116">
        <v>-42.857142857142854</v>
      </c>
    </row>
    <row r="73" spans="1:11" ht="14.1" customHeight="1" x14ac:dyDescent="0.2">
      <c r="A73" s="306" t="s">
        <v>309</v>
      </c>
      <c r="B73" s="307" t="s">
        <v>310</v>
      </c>
      <c r="C73" s="308"/>
      <c r="D73" s="113">
        <v>0.21152829190904285</v>
      </c>
      <c r="E73" s="115">
        <v>4</v>
      </c>
      <c r="F73" s="114">
        <v>3</v>
      </c>
      <c r="G73" s="114">
        <v>16</v>
      </c>
      <c r="H73" s="114">
        <v>3</v>
      </c>
      <c r="I73" s="140">
        <v>15</v>
      </c>
      <c r="J73" s="115">
        <v>-11</v>
      </c>
      <c r="K73" s="116">
        <v>-73.333333333333329</v>
      </c>
    </row>
    <row r="74" spans="1:11" ht="14.1" customHeight="1" x14ac:dyDescent="0.2">
      <c r="A74" s="306" t="s">
        <v>311</v>
      </c>
      <c r="B74" s="307" t="s">
        <v>312</v>
      </c>
      <c r="C74" s="308"/>
      <c r="D74" s="113">
        <v>0.26441036488630354</v>
      </c>
      <c r="E74" s="115">
        <v>5</v>
      </c>
      <c r="F74" s="114">
        <v>5</v>
      </c>
      <c r="G74" s="114">
        <v>5</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0.31729243786356426</v>
      </c>
      <c r="E76" s="115">
        <v>6</v>
      </c>
      <c r="F76" s="114" t="s">
        <v>513</v>
      </c>
      <c r="G76" s="114">
        <v>0</v>
      </c>
      <c r="H76" s="114" t="s">
        <v>513</v>
      </c>
      <c r="I76" s="140" t="s">
        <v>513</v>
      </c>
      <c r="J76" s="115" t="s">
        <v>513</v>
      </c>
      <c r="K76" s="116" t="s">
        <v>513</v>
      </c>
    </row>
    <row r="77" spans="1:11" ht="14.1" customHeight="1" x14ac:dyDescent="0.2">
      <c r="A77" s="306">
        <v>92</v>
      </c>
      <c r="B77" s="307" t="s">
        <v>316</v>
      </c>
      <c r="C77" s="308"/>
      <c r="D77" s="113">
        <v>0.58170280274986774</v>
      </c>
      <c r="E77" s="115">
        <v>11</v>
      </c>
      <c r="F77" s="114">
        <v>10</v>
      </c>
      <c r="G77" s="114">
        <v>16</v>
      </c>
      <c r="H77" s="114">
        <v>3</v>
      </c>
      <c r="I77" s="140">
        <v>13</v>
      </c>
      <c r="J77" s="115">
        <v>-2</v>
      </c>
      <c r="K77" s="116">
        <v>-15.384615384615385</v>
      </c>
    </row>
    <row r="78" spans="1:11" ht="14.1" customHeight="1" x14ac:dyDescent="0.2">
      <c r="A78" s="306">
        <v>93</v>
      </c>
      <c r="B78" s="307" t="s">
        <v>317</v>
      </c>
      <c r="C78" s="308"/>
      <c r="D78" s="113" t="s">
        <v>513</v>
      </c>
      <c r="E78" s="115" t="s">
        <v>513</v>
      </c>
      <c r="F78" s="114">
        <v>4</v>
      </c>
      <c r="G78" s="114" t="s">
        <v>513</v>
      </c>
      <c r="H78" s="114">
        <v>5</v>
      </c>
      <c r="I78" s="140">
        <v>8</v>
      </c>
      <c r="J78" s="115" t="s">
        <v>513</v>
      </c>
      <c r="K78" s="116" t="s">
        <v>513</v>
      </c>
    </row>
    <row r="79" spans="1:11" ht="14.1" customHeight="1" x14ac:dyDescent="0.2">
      <c r="A79" s="306">
        <v>94</v>
      </c>
      <c r="B79" s="307" t="s">
        <v>318</v>
      </c>
      <c r="C79" s="308"/>
      <c r="D79" s="113">
        <v>0</v>
      </c>
      <c r="E79" s="115">
        <v>0</v>
      </c>
      <c r="F79" s="114" t="s">
        <v>513</v>
      </c>
      <c r="G79" s="114">
        <v>15</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8</v>
      </c>
      <c r="H81" s="144" t="s">
        <v>513</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2103</v>
      </c>
      <c r="E11" s="114">
        <v>1477</v>
      </c>
      <c r="F11" s="114">
        <v>1977</v>
      </c>
      <c r="G11" s="114">
        <v>1393</v>
      </c>
      <c r="H11" s="140">
        <v>1841</v>
      </c>
      <c r="I11" s="115">
        <v>262</v>
      </c>
      <c r="J11" s="116">
        <v>14.231395980445409</v>
      </c>
    </row>
    <row r="12" spans="1:15" s="110" customFormat="1" ht="24.95" customHeight="1" x14ac:dyDescent="0.2">
      <c r="A12" s="193" t="s">
        <v>132</v>
      </c>
      <c r="B12" s="194" t="s">
        <v>133</v>
      </c>
      <c r="C12" s="113">
        <v>0.66571564431764152</v>
      </c>
      <c r="D12" s="115">
        <v>14</v>
      </c>
      <c r="E12" s="114">
        <v>23</v>
      </c>
      <c r="F12" s="114">
        <v>30</v>
      </c>
      <c r="G12" s="114">
        <v>22</v>
      </c>
      <c r="H12" s="140">
        <v>17</v>
      </c>
      <c r="I12" s="115">
        <v>-3</v>
      </c>
      <c r="J12" s="116">
        <v>-17.647058823529413</v>
      </c>
    </row>
    <row r="13" spans="1:15" s="110" customFormat="1" ht="24.95" customHeight="1" x14ac:dyDescent="0.2">
      <c r="A13" s="193" t="s">
        <v>134</v>
      </c>
      <c r="B13" s="199" t="s">
        <v>214</v>
      </c>
      <c r="C13" s="113">
        <v>2.1398002853067046</v>
      </c>
      <c r="D13" s="115">
        <v>45</v>
      </c>
      <c r="E13" s="114">
        <v>35</v>
      </c>
      <c r="F13" s="114">
        <v>32</v>
      </c>
      <c r="G13" s="114">
        <v>30</v>
      </c>
      <c r="H13" s="140">
        <v>33</v>
      </c>
      <c r="I13" s="115">
        <v>12</v>
      </c>
      <c r="J13" s="116">
        <v>36.363636363636367</v>
      </c>
    </row>
    <row r="14" spans="1:15" s="287" customFormat="1" ht="24.95" customHeight="1" x14ac:dyDescent="0.2">
      <c r="A14" s="193" t="s">
        <v>215</v>
      </c>
      <c r="B14" s="199" t="s">
        <v>137</v>
      </c>
      <c r="C14" s="113">
        <v>40.085592011412267</v>
      </c>
      <c r="D14" s="115">
        <v>843</v>
      </c>
      <c r="E14" s="114">
        <v>468</v>
      </c>
      <c r="F14" s="114">
        <v>593</v>
      </c>
      <c r="G14" s="114">
        <v>414</v>
      </c>
      <c r="H14" s="140">
        <v>570</v>
      </c>
      <c r="I14" s="115">
        <v>273</v>
      </c>
      <c r="J14" s="116">
        <v>47.89473684210526</v>
      </c>
      <c r="K14" s="110"/>
      <c r="L14" s="110"/>
      <c r="M14" s="110"/>
      <c r="N14" s="110"/>
      <c r="O14" s="110"/>
    </row>
    <row r="15" spans="1:15" s="110" customFormat="1" ht="24.95" customHeight="1" x14ac:dyDescent="0.2">
      <c r="A15" s="193" t="s">
        <v>216</v>
      </c>
      <c r="B15" s="199" t="s">
        <v>217</v>
      </c>
      <c r="C15" s="113">
        <v>10.271041369472183</v>
      </c>
      <c r="D15" s="115">
        <v>216</v>
      </c>
      <c r="E15" s="114">
        <v>162</v>
      </c>
      <c r="F15" s="114">
        <v>202</v>
      </c>
      <c r="G15" s="114">
        <v>121</v>
      </c>
      <c r="H15" s="140">
        <v>173</v>
      </c>
      <c r="I15" s="115">
        <v>43</v>
      </c>
      <c r="J15" s="116">
        <v>24.855491329479769</v>
      </c>
    </row>
    <row r="16" spans="1:15" s="287" customFormat="1" ht="24.95" customHeight="1" x14ac:dyDescent="0.2">
      <c r="A16" s="193" t="s">
        <v>218</v>
      </c>
      <c r="B16" s="199" t="s">
        <v>141</v>
      </c>
      <c r="C16" s="113">
        <v>13.504517356157869</v>
      </c>
      <c r="D16" s="115">
        <v>284</v>
      </c>
      <c r="E16" s="114">
        <v>201</v>
      </c>
      <c r="F16" s="114">
        <v>241</v>
      </c>
      <c r="G16" s="114">
        <v>180</v>
      </c>
      <c r="H16" s="140">
        <v>270</v>
      </c>
      <c r="I16" s="115">
        <v>14</v>
      </c>
      <c r="J16" s="116">
        <v>5.1851851851851851</v>
      </c>
      <c r="K16" s="110"/>
      <c r="L16" s="110"/>
      <c r="M16" s="110"/>
      <c r="N16" s="110"/>
      <c r="O16" s="110"/>
    </row>
    <row r="17" spans="1:15" s="110" customFormat="1" ht="24.95" customHeight="1" x14ac:dyDescent="0.2">
      <c r="A17" s="193" t="s">
        <v>142</v>
      </c>
      <c r="B17" s="199" t="s">
        <v>220</v>
      </c>
      <c r="C17" s="113">
        <v>16.310033285782215</v>
      </c>
      <c r="D17" s="115">
        <v>343</v>
      </c>
      <c r="E17" s="114">
        <v>105</v>
      </c>
      <c r="F17" s="114">
        <v>150</v>
      </c>
      <c r="G17" s="114">
        <v>113</v>
      </c>
      <c r="H17" s="140">
        <v>127</v>
      </c>
      <c r="I17" s="115">
        <v>216</v>
      </c>
      <c r="J17" s="116">
        <v>170.07874015748033</v>
      </c>
    </row>
    <row r="18" spans="1:15" s="287" customFormat="1" ht="24.95" customHeight="1" x14ac:dyDescent="0.2">
      <c r="A18" s="201" t="s">
        <v>144</v>
      </c>
      <c r="B18" s="202" t="s">
        <v>145</v>
      </c>
      <c r="C18" s="113">
        <v>6.1816452686638135</v>
      </c>
      <c r="D18" s="115">
        <v>130</v>
      </c>
      <c r="E18" s="114">
        <v>149</v>
      </c>
      <c r="F18" s="114">
        <v>126</v>
      </c>
      <c r="G18" s="114">
        <v>98</v>
      </c>
      <c r="H18" s="140">
        <v>127</v>
      </c>
      <c r="I18" s="115">
        <v>3</v>
      </c>
      <c r="J18" s="116">
        <v>2.3622047244094486</v>
      </c>
      <c r="K18" s="110"/>
      <c r="L18" s="110"/>
      <c r="M18" s="110"/>
      <c r="N18" s="110"/>
      <c r="O18" s="110"/>
    </row>
    <row r="19" spans="1:15" s="110" customFormat="1" ht="24.95" customHeight="1" x14ac:dyDescent="0.2">
      <c r="A19" s="193" t="s">
        <v>146</v>
      </c>
      <c r="B19" s="199" t="s">
        <v>147</v>
      </c>
      <c r="C19" s="113">
        <v>12.886352829291488</v>
      </c>
      <c r="D19" s="115">
        <v>271</v>
      </c>
      <c r="E19" s="114">
        <v>199</v>
      </c>
      <c r="F19" s="114">
        <v>308</v>
      </c>
      <c r="G19" s="114">
        <v>208</v>
      </c>
      <c r="H19" s="140">
        <v>416</v>
      </c>
      <c r="I19" s="115">
        <v>-145</v>
      </c>
      <c r="J19" s="116">
        <v>-34.855769230769234</v>
      </c>
    </row>
    <row r="20" spans="1:15" s="287" customFormat="1" ht="24.95" customHeight="1" x14ac:dyDescent="0.2">
      <c r="A20" s="193" t="s">
        <v>148</v>
      </c>
      <c r="B20" s="199" t="s">
        <v>149</v>
      </c>
      <c r="C20" s="113">
        <v>4.5649072753209703</v>
      </c>
      <c r="D20" s="115">
        <v>96</v>
      </c>
      <c r="E20" s="114">
        <v>65</v>
      </c>
      <c r="F20" s="114">
        <v>92</v>
      </c>
      <c r="G20" s="114">
        <v>49</v>
      </c>
      <c r="H20" s="140">
        <v>85</v>
      </c>
      <c r="I20" s="115">
        <v>11</v>
      </c>
      <c r="J20" s="116">
        <v>12.941176470588236</v>
      </c>
      <c r="K20" s="110"/>
      <c r="L20" s="110"/>
      <c r="M20" s="110"/>
      <c r="N20" s="110"/>
      <c r="O20" s="110"/>
    </row>
    <row r="21" spans="1:15" s="110" customFormat="1" ht="24.95" customHeight="1" x14ac:dyDescent="0.2">
      <c r="A21" s="201" t="s">
        <v>150</v>
      </c>
      <c r="B21" s="202" t="s">
        <v>151</v>
      </c>
      <c r="C21" s="113">
        <v>3.8040893961008084</v>
      </c>
      <c r="D21" s="115">
        <v>80</v>
      </c>
      <c r="E21" s="114">
        <v>67</v>
      </c>
      <c r="F21" s="114">
        <v>78</v>
      </c>
      <c r="G21" s="114">
        <v>66</v>
      </c>
      <c r="H21" s="140">
        <v>66</v>
      </c>
      <c r="I21" s="115">
        <v>14</v>
      </c>
      <c r="J21" s="116">
        <v>21.212121212121211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0.90347123157394194</v>
      </c>
      <c r="D23" s="115">
        <v>19</v>
      </c>
      <c r="E23" s="114">
        <v>14</v>
      </c>
      <c r="F23" s="114">
        <v>17</v>
      </c>
      <c r="G23" s="114">
        <v>11</v>
      </c>
      <c r="H23" s="140">
        <v>22</v>
      </c>
      <c r="I23" s="115">
        <v>-3</v>
      </c>
      <c r="J23" s="116">
        <v>-13.636363636363637</v>
      </c>
    </row>
    <row r="24" spans="1:15" s="110" customFormat="1" ht="24.95" customHeight="1" x14ac:dyDescent="0.2">
      <c r="A24" s="193" t="s">
        <v>156</v>
      </c>
      <c r="B24" s="199" t="s">
        <v>221</v>
      </c>
      <c r="C24" s="113">
        <v>5.7536852116024724</v>
      </c>
      <c r="D24" s="115">
        <v>121</v>
      </c>
      <c r="E24" s="114">
        <v>37</v>
      </c>
      <c r="F24" s="114">
        <v>63</v>
      </c>
      <c r="G24" s="114">
        <v>45</v>
      </c>
      <c r="H24" s="140">
        <v>49</v>
      </c>
      <c r="I24" s="115">
        <v>72</v>
      </c>
      <c r="J24" s="116">
        <v>146.9387755102041</v>
      </c>
    </row>
    <row r="25" spans="1:15" s="110" customFormat="1" ht="24.95" customHeight="1" x14ac:dyDescent="0.2">
      <c r="A25" s="193" t="s">
        <v>222</v>
      </c>
      <c r="B25" s="204" t="s">
        <v>159</v>
      </c>
      <c r="C25" s="113">
        <v>2.5202092249167856</v>
      </c>
      <c r="D25" s="115">
        <v>53</v>
      </c>
      <c r="E25" s="114">
        <v>54</v>
      </c>
      <c r="F25" s="114">
        <v>56</v>
      </c>
      <c r="G25" s="114">
        <v>47</v>
      </c>
      <c r="H25" s="140">
        <v>52</v>
      </c>
      <c r="I25" s="115">
        <v>1</v>
      </c>
      <c r="J25" s="116">
        <v>1.9230769230769231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1.7118402282453637</v>
      </c>
      <c r="D27" s="115">
        <v>36</v>
      </c>
      <c r="E27" s="114">
        <v>28</v>
      </c>
      <c r="F27" s="114">
        <v>54</v>
      </c>
      <c r="G27" s="114">
        <v>17</v>
      </c>
      <c r="H27" s="140">
        <v>36</v>
      </c>
      <c r="I27" s="115">
        <v>0</v>
      </c>
      <c r="J27" s="116">
        <v>0</v>
      </c>
    </row>
    <row r="28" spans="1:15" s="110" customFormat="1" ht="24.95" customHeight="1" x14ac:dyDescent="0.2">
      <c r="A28" s="193" t="s">
        <v>163</v>
      </c>
      <c r="B28" s="199" t="s">
        <v>164</v>
      </c>
      <c r="C28" s="113">
        <v>1.8069424631478839</v>
      </c>
      <c r="D28" s="115">
        <v>38</v>
      </c>
      <c r="E28" s="114">
        <v>21</v>
      </c>
      <c r="F28" s="114">
        <v>148</v>
      </c>
      <c r="G28" s="114">
        <v>33</v>
      </c>
      <c r="H28" s="140">
        <v>35</v>
      </c>
      <c r="I28" s="115">
        <v>3</v>
      </c>
      <c r="J28" s="116">
        <v>8.5714285714285712</v>
      </c>
    </row>
    <row r="29" spans="1:15" s="110" customFormat="1" ht="24.95" customHeight="1" x14ac:dyDescent="0.2">
      <c r="A29" s="193">
        <v>86</v>
      </c>
      <c r="B29" s="199" t="s">
        <v>165</v>
      </c>
      <c r="C29" s="113">
        <v>4.9453162149310508</v>
      </c>
      <c r="D29" s="115">
        <v>104</v>
      </c>
      <c r="E29" s="114">
        <v>82</v>
      </c>
      <c r="F29" s="114">
        <v>124</v>
      </c>
      <c r="G29" s="114">
        <v>96</v>
      </c>
      <c r="H29" s="140">
        <v>84</v>
      </c>
      <c r="I29" s="115">
        <v>20</v>
      </c>
      <c r="J29" s="116">
        <v>23.80952380952381</v>
      </c>
    </row>
    <row r="30" spans="1:15" s="110" customFormat="1" ht="24.95" customHeight="1" x14ac:dyDescent="0.2">
      <c r="A30" s="193">
        <v>87.88</v>
      </c>
      <c r="B30" s="204" t="s">
        <v>166</v>
      </c>
      <c r="C30" s="113">
        <v>4.0893961008083686</v>
      </c>
      <c r="D30" s="115">
        <v>86</v>
      </c>
      <c r="E30" s="114">
        <v>98</v>
      </c>
      <c r="F30" s="114">
        <v>124</v>
      </c>
      <c r="G30" s="114">
        <v>140</v>
      </c>
      <c r="H30" s="140">
        <v>91</v>
      </c>
      <c r="I30" s="115">
        <v>-5</v>
      </c>
      <c r="J30" s="116">
        <v>-5.4945054945054945</v>
      </c>
    </row>
    <row r="31" spans="1:15" s="110" customFormat="1" ht="24.95" customHeight="1" x14ac:dyDescent="0.2">
      <c r="A31" s="193" t="s">
        <v>167</v>
      </c>
      <c r="B31" s="199" t="s">
        <v>168</v>
      </c>
      <c r="C31" s="113">
        <v>2.9481692819781267</v>
      </c>
      <c r="D31" s="115">
        <v>62</v>
      </c>
      <c r="E31" s="114">
        <v>42</v>
      </c>
      <c r="F31" s="114">
        <v>53</v>
      </c>
      <c r="G31" s="114">
        <v>45</v>
      </c>
      <c r="H31" s="140">
        <v>51</v>
      </c>
      <c r="I31" s="115">
        <v>11</v>
      </c>
      <c r="J31" s="116">
        <v>21.568627450980394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0.66571564431764152</v>
      </c>
      <c r="D34" s="115">
        <v>14</v>
      </c>
      <c r="E34" s="114">
        <v>23</v>
      </c>
      <c r="F34" s="114">
        <v>30</v>
      </c>
      <c r="G34" s="114">
        <v>22</v>
      </c>
      <c r="H34" s="140">
        <v>17</v>
      </c>
      <c r="I34" s="115">
        <v>-3</v>
      </c>
      <c r="J34" s="116">
        <v>-17.647058823529413</v>
      </c>
    </row>
    <row r="35" spans="1:10" s="110" customFormat="1" ht="24.95" customHeight="1" x14ac:dyDescent="0.2">
      <c r="A35" s="292" t="s">
        <v>171</v>
      </c>
      <c r="B35" s="293" t="s">
        <v>172</v>
      </c>
      <c r="C35" s="113">
        <v>48.407037565382787</v>
      </c>
      <c r="D35" s="115">
        <v>1018</v>
      </c>
      <c r="E35" s="114">
        <v>652</v>
      </c>
      <c r="F35" s="114">
        <v>751</v>
      </c>
      <c r="G35" s="114">
        <v>542</v>
      </c>
      <c r="H35" s="140">
        <v>730</v>
      </c>
      <c r="I35" s="115">
        <v>288</v>
      </c>
      <c r="J35" s="116">
        <v>39.452054794520549</v>
      </c>
    </row>
    <row r="36" spans="1:10" s="110" customFormat="1" ht="24.95" customHeight="1" x14ac:dyDescent="0.2">
      <c r="A36" s="294" t="s">
        <v>173</v>
      </c>
      <c r="B36" s="295" t="s">
        <v>174</v>
      </c>
      <c r="C36" s="125">
        <v>50.92724679029957</v>
      </c>
      <c r="D36" s="143">
        <v>1071</v>
      </c>
      <c r="E36" s="144">
        <v>802</v>
      </c>
      <c r="F36" s="144">
        <v>1196</v>
      </c>
      <c r="G36" s="144">
        <v>829</v>
      </c>
      <c r="H36" s="145">
        <v>1094</v>
      </c>
      <c r="I36" s="143">
        <v>-23</v>
      </c>
      <c r="J36" s="146">
        <v>-2.1023765996343693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2103</v>
      </c>
      <c r="F11" s="264">
        <v>1477</v>
      </c>
      <c r="G11" s="264">
        <v>1977</v>
      </c>
      <c r="H11" s="264">
        <v>1393</v>
      </c>
      <c r="I11" s="265">
        <v>1841</v>
      </c>
      <c r="J11" s="263">
        <v>262</v>
      </c>
      <c r="K11" s="266">
        <v>14.231395980445409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20.684736091298145</v>
      </c>
      <c r="E13" s="115">
        <v>435</v>
      </c>
      <c r="F13" s="114">
        <v>411</v>
      </c>
      <c r="G13" s="114">
        <v>472</v>
      </c>
      <c r="H13" s="114">
        <v>387</v>
      </c>
      <c r="I13" s="140">
        <v>360</v>
      </c>
      <c r="J13" s="115">
        <v>75</v>
      </c>
      <c r="K13" s="116">
        <v>20.833333333333332</v>
      </c>
    </row>
    <row r="14" spans="1:17" ht="15.95" customHeight="1" x14ac:dyDescent="0.2">
      <c r="A14" s="306" t="s">
        <v>230</v>
      </c>
      <c r="B14" s="307"/>
      <c r="C14" s="308"/>
      <c r="D14" s="113">
        <v>64.574417498811229</v>
      </c>
      <c r="E14" s="115">
        <v>1358</v>
      </c>
      <c r="F14" s="114">
        <v>902</v>
      </c>
      <c r="G14" s="114">
        <v>1255</v>
      </c>
      <c r="H14" s="114">
        <v>821</v>
      </c>
      <c r="I14" s="140">
        <v>1257</v>
      </c>
      <c r="J14" s="115">
        <v>101</v>
      </c>
      <c r="K14" s="116">
        <v>8.0350039777247417</v>
      </c>
    </row>
    <row r="15" spans="1:17" ht="15.95" customHeight="1" x14ac:dyDescent="0.2">
      <c r="A15" s="306" t="s">
        <v>231</v>
      </c>
      <c r="B15" s="307"/>
      <c r="C15" s="308"/>
      <c r="D15" s="113">
        <v>8.7494056110318592</v>
      </c>
      <c r="E15" s="115">
        <v>184</v>
      </c>
      <c r="F15" s="114">
        <v>90</v>
      </c>
      <c r="G15" s="114">
        <v>108</v>
      </c>
      <c r="H15" s="114">
        <v>113</v>
      </c>
      <c r="I15" s="140">
        <v>134</v>
      </c>
      <c r="J15" s="115">
        <v>50</v>
      </c>
      <c r="K15" s="116">
        <v>37.313432835820898</v>
      </c>
    </row>
    <row r="16" spans="1:17" ht="15.95" customHeight="1" x14ac:dyDescent="0.2">
      <c r="A16" s="306" t="s">
        <v>232</v>
      </c>
      <c r="B16" s="307"/>
      <c r="C16" s="308"/>
      <c r="D16" s="113">
        <v>5.9438896814075131</v>
      </c>
      <c r="E16" s="115">
        <v>125</v>
      </c>
      <c r="F16" s="114">
        <v>70</v>
      </c>
      <c r="G16" s="114">
        <v>141</v>
      </c>
      <c r="H16" s="114">
        <v>72</v>
      </c>
      <c r="I16" s="140">
        <v>89</v>
      </c>
      <c r="J16" s="115">
        <v>36</v>
      </c>
      <c r="K16" s="116">
        <v>40.449438202247194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0.38040893961008082</v>
      </c>
      <c r="E18" s="115">
        <v>8</v>
      </c>
      <c r="F18" s="114">
        <v>24</v>
      </c>
      <c r="G18" s="114">
        <v>29</v>
      </c>
      <c r="H18" s="114">
        <v>23</v>
      </c>
      <c r="I18" s="140">
        <v>11</v>
      </c>
      <c r="J18" s="115">
        <v>-3</v>
      </c>
      <c r="K18" s="116">
        <v>-27.272727272727273</v>
      </c>
    </row>
    <row r="19" spans="1:11" ht="14.1" customHeight="1" x14ac:dyDescent="0.2">
      <c r="A19" s="306" t="s">
        <v>235</v>
      </c>
      <c r="B19" s="307" t="s">
        <v>236</v>
      </c>
      <c r="C19" s="308"/>
      <c r="D19" s="113">
        <v>0.23775558725630053</v>
      </c>
      <c r="E19" s="115">
        <v>5</v>
      </c>
      <c r="F19" s="114">
        <v>21</v>
      </c>
      <c r="G19" s="114">
        <v>26</v>
      </c>
      <c r="H19" s="114">
        <v>20</v>
      </c>
      <c r="I19" s="140">
        <v>6</v>
      </c>
      <c r="J19" s="115">
        <v>-1</v>
      </c>
      <c r="K19" s="116">
        <v>-16.666666666666668</v>
      </c>
    </row>
    <row r="20" spans="1:11" ht="14.1" customHeight="1" x14ac:dyDescent="0.2">
      <c r="A20" s="306">
        <v>12</v>
      </c>
      <c r="B20" s="307" t="s">
        <v>237</v>
      </c>
      <c r="C20" s="308"/>
      <c r="D20" s="113">
        <v>0.57061340941512129</v>
      </c>
      <c r="E20" s="115">
        <v>12</v>
      </c>
      <c r="F20" s="114">
        <v>22</v>
      </c>
      <c r="G20" s="114">
        <v>25</v>
      </c>
      <c r="H20" s="114">
        <v>12</v>
      </c>
      <c r="I20" s="140">
        <v>13</v>
      </c>
      <c r="J20" s="115">
        <v>-1</v>
      </c>
      <c r="K20" s="116">
        <v>-7.6923076923076925</v>
      </c>
    </row>
    <row r="21" spans="1:11" ht="14.1" customHeight="1" x14ac:dyDescent="0.2">
      <c r="A21" s="306">
        <v>21</v>
      </c>
      <c r="B21" s="307" t="s">
        <v>238</v>
      </c>
      <c r="C21" s="308"/>
      <c r="D21" s="113">
        <v>2.4251069900142652</v>
      </c>
      <c r="E21" s="115">
        <v>51</v>
      </c>
      <c r="F21" s="114">
        <v>81</v>
      </c>
      <c r="G21" s="114">
        <v>38</v>
      </c>
      <c r="H21" s="114">
        <v>64</v>
      </c>
      <c r="I21" s="140">
        <v>96</v>
      </c>
      <c r="J21" s="115">
        <v>-45</v>
      </c>
      <c r="K21" s="116">
        <v>-46.875</v>
      </c>
    </row>
    <row r="22" spans="1:11" ht="14.1" customHeight="1" x14ac:dyDescent="0.2">
      <c r="A22" s="306">
        <v>22</v>
      </c>
      <c r="B22" s="307" t="s">
        <v>239</v>
      </c>
      <c r="C22" s="308"/>
      <c r="D22" s="113">
        <v>4.8502139800285304</v>
      </c>
      <c r="E22" s="115">
        <v>102</v>
      </c>
      <c r="F22" s="114">
        <v>48</v>
      </c>
      <c r="G22" s="114">
        <v>88</v>
      </c>
      <c r="H22" s="114">
        <v>49</v>
      </c>
      <c r="I22" s="140">
        <v>64</v>
      </c>
      <c r="J22" s="115">
        <v>38</v>
      </c>
      <c r="K22" s="116">
        <v>59.375</v>
      </c>
    </row>
    <row r="23" spans="1:11" ht="14.1" customHeight="1" x14ac:dyDescent="0.2">
      <c r="A23" s="306">
        <v>23</v>
      </c>
      <c r="B23" s="307" t="s">
        <v>240</v>
      </c>
      <c r="C23" s="308"/>
      <c r="D23" s="113">
        <v>0.80836899667142181</v>
      </c>
      <c r="E23" s="115">
        <v>17</v>
      </c>
      <c r="F23" s="114" t="s">
        <v>513</v>
      </c>
      <c r="G23" s="114">
        <v>14</v>
      </c>
      <c r="H23" s="114">
        <v>11</v>
      </c>
      <c r="I23" s="140">
        <v>8</v>
      </c>
      <c r="J23" s="115">
        <v>9</v>
      </c>
      <c r="K23" s="116">
        <v>112.5</v>
      </c>
    </row>
    <row r="24" spans="1:11" ht="14.1" customHeight="1" x14ac:dyDescent="0.2">
      <c r="A24" s="306">
        <v>24</v>
      </c>
      <c r="B24" s="307" t="s">
        <v>241</v>
      </c>
      <c r="C24" s="308"/>
      <c r="D24" s="113">
        <v>4.5649072753209703</v>
      </c>
      <c r="E24" s="115">
        <v>96</v>
      </c>
      <c r="F24" s="114">
        <v>55</v>
      </c>
      <c r="G24" s="114">
        <v>61</v>
      </c>
      <c r="H24" s="114">
        <v>43</v>
      </c>
      <c r="I24" s="140">
        <v>93</v>
      </c>
      <c r="J24" s="115">
        <v>3</v>
      </c>
      <c r="K24" s="116">
        <v>3.225806451612903</v>
      </c>
    </row>
    <row r="25" spans="1:11" ht="14.1" customHeight="1" x14ac:dyDescent="0.2">
      <c r="A25" s="306">
        <v>25</v>
      </c>
      <c r="B25" s="307" t="s">
        <v>242</v>
      </c>
      <c r="C25" s="308"/>
      <c r="D25" s="113">
        <v>11.887779362815026</v>
      </c>
      <c r="E25" s="115">
        <v>250</v>
      </c>
      <c r="F25" s="114">
        <v>93</v>
      </c>
      <c r="G25" s="114">
        <v>111</v>
      </c>
      <c r="H25" s="114">
        <v>82</v>
      </c>
      <c r="I25" s="140">
        <v>113</v>
      </c>
      <c r="J25" s="115">
        <v>137</v>
      </c>
      <c r="K25" s="116">
        <v>121.23893805309734</v>
      </c>
    </row>
    <row r="26" spans="1:11" ht="14.1" customHeight="1" x14ac:dyDescent="0.2">
      <c r="A26" s="306">
        <v>26</v>
      </c>
      <c r="B26" s="307" t="s">
        <v>243</v>
      </c>
      <c r="C26" s="308"/>
      <c r="D26" s="113">
        <v>3.2334759866856873</v>
      </c>
      <c r="E26" s="115">
        <v>68</v>
      </c>
      <c r="F26" s="114">
        <v>28</v>
      </c>
      <c r="G26" s="114">
        <v>29</v>
      </c>
      <c r="H26" s="114">
        <v>31</v>
      </c>
      <c r="I26" s="140">
        <v>55</v>
      </c>
      <c r="J26" s="115">
        <v>13</v>
      </c>
      <c r="K26" s="116">
        <v>23.636363636363637</v>
      </c>
    </row>
    <row r="27" spans="1:11" ht="14.1" customHeight="1" x14ac:dyDescent="0.2">
      <c r="A27" s="306">
        <v>27</v>
      </c>
      <c r="B27" s="307" t="s">
        <v>244</v>
      </c>
      <c r="C27" s="308"/>
      <c r="D27" s="113">
        <v>3.8040893961008084</v>
      </c>
      <c r="E27" s="115">
        <v>80</v>
      </c>
      <c r="F27" s="114">
        <v>37</v>
      </c>
      <c r="G27" s="114">
        <v>35</v>
      </c>
      <c r="H27" s="114">
        <v>34</v>
      </c>
      <c r="I27" s="140">
        <v>53</v>
      </c>
      <c r="J27" s="115">
        <v>27</v>
      </c>
      <c r="K27" s="116">
        <v>50.943396226415096</v>
      </c>
    </row>
    <row r="28" spans="1:11" ht="14.1" customHeight="1" x14ac:dyDescent="0.2">
      <c r="A28" s="306">
        <v>28</v>
      </c>
      <c r="B28" s="307" t="s">
        <v>245</v>
      </c>
      <c r="C28" s="308"/>
      <c r="D28" s="113">
        <v>1.7593913456966239</v>
      </c>
      <c r="E28" s="115">
        <v>37</v>
      </c>
      <c r="F28" s="114">
        <v>20</v>
      </c>
      <c r="G28" s="114">
        <v>11</v>
      </c>
      <c r="H28" s="114">
        <v>12</v>
      </c>
      <c r="I28" s="140">
        <v>17</v>
      </c>
      <c r="J28" s="115">
        <v>20</v>
      </c>
      <c r="K28" s="116">
        <v>117.64705882352941</v>
      </c>
    </row>
    <row r="29" spans="1:11" ht="14.1" customHeight="1" x14ac:dyDescent="0.2">
      <c r="A29" s="306">
        <v>29</v>
      </c>
      <c r="B29" s="307" t="s">
        <v>246</v>
      </c>
      <c r="C29" s="308"/>
      <c r="D29" s="113">
        <v>3.566333808844508</v>
      </c>
      <c r="E29" s="115">
        <v>75</v>
      </c>
      <c r="F29" s="114">
        <v>67</v>
      </c>
      <c r="G29" s="114">
        <v>93</v>
      </c>
      <c r="H29" s="114">
        <v>56</v>
      </c>
      <c r="I29" s="140">
        <v>85</v>
      </c>
      <c r="J29" s="115">
        <v>-10</v>
      </c>
      <c r="K29" s="116">
        <v>-11.764705882352942</v>
      </c>
    </row>
    <row r="30" spans="1:11" ht="14.1" customHeight="1" x14ac:dyDescent="0.2">
      <c r="A30" s="306" t="s">
        <v>247</v>
      </c>
      <c r="B30" s="307" t="s">
        <v>248</v>
      </c>
      <c r="C30" s="308"/>
      <c r="D30" s="113">
        <v>1.331431288635283</v>
      </c>
      <c r="E30" s="115">
        <v>28</v>
      </c>
      <c r="F30" s="114">
        <v>24</v>
      </c>
      <c r="G30" s="114" t="s">
        <v>513</v>
      </c>
      <c r="H30" s="114" t="s">
        <v>513</v>
      </c>
      <c r="I30" s="140" t="s">
        <v>513</v>
      </c>
      <c r="J30" s="115" t="s">
        <v>513</v>
      </c>
      <c r="K30" s="116" t="s">
        <v>513</v>
      </c>
    </row>
    <row r="31" spans="1:11" ht="14.1" customHeight="1" x14ac:dyDescent="0.2">
      <c r="A31" s="306" t="s">
        <v>249</v>
      </c>
      <c r="B31" s="307" t="s">
        <v>250</v>
      </c>
      <c r="C31" s="308"/>
      <c r="D31" s="113">
        <v>2.0922491678554445</v>
      </c>
      <c r="E31" s="115">
        <v>44</v>
      </c>
      <c r="F31" s="114">
        <v>43</v>
      </c>
      <c r="G31" s="114">
        <v>54</v>
      </c>
      <c r="H31" s="114">
        <v>36</v>
      </c>
      <c r="I31" s="140">
        <v>46</v>
      </c>
      <c r="J31" s="115">
        <v>-2</v>
      </c>
      <c r="K31" s="116">
        <v>-4.3478260869565215</v>
      </c>
    </row>
    <row r="32" spans="1:11" ht="14.1" customHeight="1" x14ac:dyDescent="0.2">
      <c r="A32" s="306">
        <v>31</v>
      </c>
      <c r="B32" s="307" t="s">
        <v>251</v>
      </c>
      <c r="C32" s="308"/>
      <c r="D32" s="113">
        <v>0.42796005706134094</v>
      </c>
      <c r="E32" s="115">
        <v>9</v>
      </c>
      <c r="F32" s="114">
        <v>3</v>
      </c>
      <c r="G32" s="114">
        <v>8</v>
      </c>
      <c r="H32" s="114">
        <v>6</v>
      </c>
      <c r="I32" s="140">
        <v>6</v>
      </c>
      <c r="J32" s="115">
        <v>3</v>
      </c>
      <c r="K32" s="116">
        <v>50</v>
      </c>
    </row>
    <row r="33" spans="1:11" ht="14.1" customHeight="1" x14ac:dyDescent="0.2">
      <c r="A33" s="306">
        <v>32</v>
      </c>
      <c r="B33" s="307" t="s">
        <v>252</v>
      </c>
      <c r="C33" s="308"/>
      <c r="D33" s="113">
        <v>2.1873514027579648</v>
      </c>
      <c r="E33" s="115">
        <v>46</v>
      </c>
      <c r="F33" s="114">
        <v>47</v>
      </c>
      <c r="G33" s="114">
        <v>42</v>
      </c>
      <c r="H33" s="114">
        <v>37</v>
      </c>
      <c r="I33" s="140">
        <v>38</v>
      </c>
      <c r="J33" s="115">
        <v>8</v>
      </c>
      <c r="K33" s="116">
        <v>21.05263157894737</v>
      </c>
    </row>
    <row r="34" spans="1:11" ht="14.1" customHeight="1" x14ac:dyDescent="0.2">
      <c r="A34" s="306">
        <v>33</v>
      </c>
      <c r="B34" s="307" t="s">
        <v>253</v>
      </c>
      <c r="C34" s="308"/>
      <c r="D34" s="113">
        <v>1.378982406086543</v>
      </c>
      <c r="E34" s="115">
        <v>29</v>
      </c>
      <c r="F34" s="114">
        <v>62</v>
      </c>
      <c r="G34" s="114">
        <v>29</v>
      </c>
      <c r="H34" s="114">
        <v>29</v>
      </c>
      <c r="I34" s="140">
        <v>44</v>
      </c>
      <c r="J34" s="115">
        <v>-15</v>
      </c>
      <c r="K34" s="116">
        <v>-34.090909090909093</v>
      </c>
    </row>
    <row r="35" spans="1:11" ht="14.1" customHeight="1" x14ac:dyDescent="0.2">
      <c r="A35" s="306">
        <v>34</v>
      </c>
      <c r="B35" s="307" t="s">
        <v>254</v>
      </c>
      <c r="C35" s="308"/>
      <c r="D35" s="113">
        <v>2.234902520209225</v>
      </c>
      <c r="E35" s="115">
        <v>47</v>
      </c>
      <c r="F35" s="114">
        <v>29</v>
      </c>
      <c r="G35" s="114">
        <v>34</v>
      </c>
      <c r="H35" s="114">
        <v>20</v>
      </c>
      <c r="I35" s="140">
        <v>20</v>
      </c>
      <c r="J35" s="115">
        <v>27</v>
      </c>
      <c r="K35" s="116">
        <v>135</v>
      </c>
    </row>
    <row r="36" spans="1:11" ht="14.1" customHeight="1" x14ac:dyDescent="0.2">
      <c r="A36" s="306">
        <v>41</v>
      </c>
      <c r="B36" s="307" t="s">
        <v>255</v>
      </c>
      <c r="C36" s="308"/>
      <c r="D36" s="113">
        <v>0.28530670470756064</v>
      </c>
      <c r="E36" s="115">
        <v>6</v>
      </c>
      <c r="F36" s="114" t="s">
        <v>513</v>
      </c>
      <c r="G36" s="114">
        <v>7</v>
      </c>
      <c r="H36" s="114" t="s">
        <v>513</v>
      </c>
      <c r="I36" s="140">
        <v>5</v>
      </c>
      <c r="J36" s="115">
        <v>1</v>
      </c>
      <c r="K36" s="116">
        <v>20</v>
      </c>
    </row>
    <row r="37" spans="1:11" ht="14.1" customHeight="1" x14ac:dyDescent="0.2">
      <c r="A37" s="306">
        <v>42</v>
      </c>
      <c r="B37" s="307" t="s">
        <v>256</v>
      </c>
      <c r="C37" s="308"/>
      <c r="D37" s="113">
        <v>0.23775558725630053</v>
      </c>
      <c r="E37" s="115">
        <v>5</v>
      </c>
      <c r="F37" s="114">
        <v>5</v>
      </c>
      <c r="G37" s="114">
        <v>8</v>
      </c>
      <c r="H37" s="114" t="s">
        <v>513</v>
      </c>
      <c r="I37" s="140">
        <v>6</v>
      </c>
      <c r="J37" s="115">
        <v>-1</v>
      </c>
      <c r="K37" s="116">
        <v>-16.666666666666668</v>
      </c>
    </row>
    <row r="38" spans="1:11" ht="14.1" customHeight="1" x14ac:dyDescent="0.2">
      <c r="A38" s="306">
        <v>43</v>
      </c>
      <c r="B38" s="307" t="s">
        <v>257</v>
      </c>
      <c r="C38" s="308"/>
      <c r="D38" s="113">
        <v>0.80836899667142181</v>
      </c>
      <c r="E38" s="115">
        <v>17</v>
      </c>
      <c r="F38" s="114">
        <v>6</v>
      </c>
      <c r="G38" s="114">
        <v>16</v>
      </c>
      <c r="H38" s="114">
        <v>14</v>
      </c>
      <c r="I38" s="140">
        <v>15</v>
      </c>
      <c r="J38" s="115">
        <v>2</v>
      </c>
      <c r="K38" s="116">
        <v>13.333333333333334</v>
      </c>
    </row>
    <row r="39" spans="1:11" ht="14.1" customHeight="1" x14ac:dyDescent="0.2">
      <c r="A39" s="306">
        <v>51</v>
      </c>
      <c r="B39" s="307" t="s">
        <v>258</v>
      </c>
      <c r="C39" s="308"/>
      <c r="D39" s="113">
        <v>9.3200190204469813</v>
      </c>
      <c r="E39" s="115">
        <v>196</v>
      </c>
      <c r="F39" s="114">
        <v>116</v>
      </c>
      <c r="G39" s="114">
        <v>154</v>
      </c>
      <c r="H39" s="114">
        <v>86</v>
      </c>
      <c r="I39" s="140">
        <v>106</v>
      </c>
      <c r="J39" s="115">
        <v>90</v>
      </c>
      <c r="K39" s="116">
        <v>84.905660377358487</v>
      </c>
    </row>
    <row r="40" spans="1:11" ht="14.1" customHeight="1" x14ac:dyDescent="0.2">
      <c r="A40" s="306" t="s">
        <v>259</v>
      </c>
      <c r="B40" s="307" t="s">
        <v>260</v>
      </c>
      <c r="C40" s="308"/>
      <c r="D40" s="113">
        <v>8.8445078459343787</v>
      </c>
      <c r="E40" s="115">
        <v>186</v>
      </c>
      <c r="F40" s="114">
        <v>114</v>
      </c>
      <c r="G40" s="114">
        <v>148</v>
      </c>
      <c r="H40" s="114">
        <v>83</v>
      </c>
      <c r="I40" s="140">
        <v>102</v>
      </c>
      <c r="J40" s="115">
        <v>84</v>
      </c>
      <c r="K40" s="116">
        <v>82.352941176470594</v>
      </c>
    </row>
    <row r="41" spans="1:11" ht="14.1" customHeight="1" x14ac:dyDescent="0.2">
      <c r="A41" s="306"/>
      <c r="B41" s="307" t="s">
        <v>261</v>
      </c>
      <c r="C41" s="308"/>
      <c r="D41" s="113">
        <v>8.1787922016167371</v>
      </c>
      <c r="E41" s="115">
        <v>172</v>
      </c>
      <c r="F41" s="114">
        <v>92</v>
      </c>
      <c r="G41" s="114">
        <v>121</v>
      </c>
      <c r="H41" s="114">
        <v>73</v>
      </c>
      <c r="I41" s="140">
        <v>89</v>
      </c>
      <c r="J41" s="115">
        <v>83</v>
      </c>
      <c r="K41" s="116">
        <v>93.258426966292134</v>
      </c>
    </row>
    <row r="42" spans="1:11" ht="14.1" customHeight="1" x14ac:dyDescent="0.2">
      <c r="A42" s="306">
        <v>52</v>
      </c>
      <c r="B42" s="307" t="s">
        <v>262</v>
      </c>
      <c r="C42" s="308"/>
      <c r="D42" s="113">
        <v>6.0865430337612931</v>
      </c>
      <c r="E42" s="115">
        <v>128</v>
      </c>
      <c r="F42" s="114">
        <v>89</v>
      </c>
      <c r="G42" s="114">
        <v>102</v>
      </c>
      <c r="H42" s="114">
        <v>103</v>
      </c>
      <c r="I42" s="140">
        <v>127</v>
      </c>
      <c r="J42" s="115">
        <v>1</v>
      </c>
      <c r="K42" s="116">
        <v>0.78740157480314965</v>
      </c>
    </row>
    <row r="43" spans="1:11" ht="14.1" customHeight="1" x14ac:dyDescent="0.2">
      <c r="A43" s="306" t="s">
        <v>263</v>
      </c>
      <c r="B43" s="307" t="s">
        <v>264</v>
      </c>
      <c r="C43" s="308"/>
      <c r="D43" s="113">
        <v>5.7061340941512126</v>
      </c>
      <c r="E43" s="115">
        <v>120</v>
      </c>
      <c r="F43" s="114">
        <v>72</v>
      </c>
      <c r="G43" s="114">
        <v>93</v>
      </c>
      <c r="H43" s="114">
        <v>71</v>
      </c>
      <c r="I43" s="140">
        <v>109</v>
      </c>
      <c r="J43" s="115">
        <v>11</v>
      </c>
      <c r="K43" s="116">
        <v>10.091743119266056</v>
      </c>
    </row>
    <row r="44" spans="1:11" ht="14.1" customHeight="1" x14ac:dyDescent="0.2">
      <c r="A44" s="306">
        <v>53</v>
      </c>
      <c r="B44" s="307" t="s">
        <v>265</v>
      </c>
      <c r="C44" s="308"/>
      <c r="D44" s="113">
        <v>0.80836899667142181</v>
      </c>
      <c r="E44" s="115">
        <v>17</v>
      </c>
      <c r="F44" s="114">
        <v>8</v>
      </c>
      <c r="G44" s="114">
        <v>7</v>
      </c>
      <c r="H44" s="114">
        <v>8</v>
      </c>
      <c r="I44" s="140">
        <v>11</v>
      </c>
      <c r="J44" s="115">
        <v>6</v>
      </c>
      <c r="K44" s="116">
        <v>54.545454545454547</v>
      </c>
    </row>
    <row r="45" spans="1:11" ht="14.1" customHeight="1" x14ac:dyDescent="0.2">
      <c r="A45" s="306" t="s">
        <v>266</v>
      </c>
      <c r="B45" s="307" t="s">
        <v>267</v>
      </c>
      <c r="C45" s="308"/>
      <c r="D45" s="113">
        <v>0.80836899667142181</v>
      </c>
      <c r="E45" s="115">
        <v>17</v>
      </c>
      <c r="F45" s="114">
        <v>7</v>
      </c>
      <c r="G45" s="114">
        <v>7</v>
      </c>
      <c r="H45" s="114">
        <v>8</v>
      </c>
      <c r="I45" s="140">
        <v>11</v>
      </c>
      <c r="J45" s="115">
        <v>6</v>
      </c>
      <c r="K45" s="116">
        <v>54.545454545454547</v>
      </c>
    </row>
    <row r="46" spans="1:11" ht="14.1" customHeight="1" x14ac:dyDescent="0.2">
      <c r="A46" s="306">
        <v>54</v>
      </c>
      <c r="B46" s="307" t="s">
        <v>268</v>
      </c>
      <c r="C46" s="308"/>
      <c r="D46" s="113">
        <v>1.331431288635283</v>
      </c>
      <c r="E46" s="115">
        <v>28</v>
      </c>
      <c r="F46" s="114">
        <v>39</v>
      </c>
      <c r="G46" s="114">
        <v>34</v>
      </c>
      <c r="H46" s="114">
        <v>32</v>
      </c>
      <c r="I46" s="140">
        <v>31</v>
      </c>
      <c r="J46" s="115">
        <v>-3</v>
      </c>
      <c r="K46" s="116">
        <v>-9.67741935483871</v>
      </c>
    </row>
    <row r="47" spans="1:11" ht="14.1" customHeight="1" x14ac:dyDescent="0.2">
      <c r="A47" s="306">
        <v>61</v>
      </c>
      <c r="B47" s="307" t="s">
        <v>269</v>
      </c>
      <c r="C47" s="308"/>
      <c r="D47" s="113">
        <v>1.9020446980504042</v>
      </c>
      <c r="E47" s="115">
        <v>40</v>
      </c>
      <c r="F47" s="114">
        <v>29</v>
      </c>
      <c r="G47" s="114">
        <v>24</v>
      </c>
      <c r="H47" s="114">
        <v>31</v>
      </c>
      <c r="I47" s="140">
        <v>24</v>
      </c>
      <c r="J47" s="115">
        <v>16</v>
      </c>
      <c r="K47" s="116">
        <v>66.666666666666671</v>
      </c>
    </row>
    <row r="48" spans="1:11" ht="14.1" customHeight="1" x14ac:dyDescent="0.2">
      <c r="A48" s="306">
        <v>62</v>
      </c>
      <c r="B48" s="307" t="s">
        <v>270</v>
      </c>
      <c r="C48" s="308"/>
      <c r="D48" s="113">
        <v>8.5592011412268185</v>
      </c>
      <c r="E48" s="115">
        <v>180</v>
      </c>
      <c r="F48" s="114">
        <v>176</v>
      </c>
      <c r="G48" s="114">
        <v>259</v>
      </c>
      <c r="H48" s="114">
        <v>152</v>
      </c>
      <c r="I48" s="140">
        <v>345</v>
      </c>
      <c r="J48" s="115">
        <v>-165</v>
      </c>
      <c r="K48" s="116">
        <v>-47.826086956521742</v>
      </c>
    </row>
    <row r="49" spans="1:11" ht="14.1" customHeight="1" x14ac:dyDescent="0.2">
      <c r="A49" s="306">
        <v>63</v>
      </c>
      <c r="B49" s="307" t="s">
        <v>271</v>
      </c>
      <c r="C49" s="308"/>
      <c r="D49" s="113">
        <v>2.4251069900142652</v>
      </c>
      <c r="E49" s="115">
        <v>51</v>
      </c>
      <c r="F49" s="114">
        <v>40</v>
      </c>
      <c r="G49" s="114">
        <v>37</v>
      </c>
      <c r="H49" s="114">
        <v>32</v>
      </c>
      <c r="I49" s="140">
        <v>34</v>
      </c>
      <c r="J49" s="115">
        <v>17</v>
      </c>
      <c r="K49" s="116">
        <v>50</v>
      </c>
    </row>
    <row r="50" spans="1:11" ht="14.1" customHeight="1" x14ac:dyDescent="0.2">
      <c r="A50" s="306" t="s">
        <v>272</v>
      </c>
      <c r="B50" s="307" t="s">
        <v>273</v>
      </c>
      <c r="C50" s="308"/>
      <c r="D50" s="113">
        <v>0.33285782215882076</v>
      </c>
      <c r="E50" s="115">
        <v>7</v>
      </c>
      <c r="F50" s="114">
        <v>3</v>
      </c>
      <c r="G50" s="114">
        <v>4</v>
      </c>
      <c r="H50" s="114">
        <v>5</v>
      </c>
      <c r="I50" s="140">
        <v>4</v>
      </c>
      <c r="J50" s="115">
        <v>3</v>
      </c>
      <c r="K50" s="116">
        <v>75</v>
      </c>
    </row>
    <row r="51" spans="1:11" ht="14.1" customHeight="1" x14ac:dyDescent="0.2">
      <c r="A51" s="306" t="s">
        <v>274</v>
      </c>
      <c r="B51" s="307" t="s">
        <v>275</v>
      </c>
      <c r="C51" s="308"/>
      <c r="D51" s="113">
        <v>1.5216357584403233</v>
      </c>
      <c r="E51" s="115">
        <v>32</v>
      </c>
      <c r="F51" s="114">
        <v>28</v>
      </c>
      <c r="G51" s="114">
        <v>28</v>
      </c>
      <c r="H51" s="114">
        <v>24</v>
      </c>
      <c r="I51" s="140">
        <v>26</v>
      </c>
      <c r="J51" s="115">
        <v>6</v>
      </c>
      <c r="K51" s="116">
        <v>23.076923076923077</v>
      </c>
    </row>
    <row r="52" spans="1:11" ht="14.1" customHeight="1" x14ac:dyDescent="0.2">
      <c r="A52" s="306">
        <v>71</v>
      </c>
      <c r="B52" s="307" t="s">
        <v>276</v>
      </c>
      <c r="C52" s="308"/>
      <c r="D52" s="113">
        <v>9.1298145506419406</v>
      </c>
      <c r="E52" s="115">
        <v>192</v>
      </c>
      <c r="F52" s="114">
        <v>106</v>
      </c>
      <c r="G52" s="114">
        <v>175</v>
      </c>
      <c r="H52" s="114">
        <v>112</v>
      </c>
      <c r="I52" s="140">
        <v>140</v>
      </c>
      <c r="J52" s="115">
        <v>52</v>
      </c>
      <c r="K52" s="116">
        <v>37.142857142857146</v>
      </c>
    </row>
    <row r="53" spans="1:11" ht="14.1" customHeight="1" x14ac:dyDescent="0.2">
      <c r="A53" s="306" t="s">
        <v>277</v>
      </c>
      <c r="B53" s="307" t="s">
        <v>278</v>
      </c>
      <c r="C53" s="308"/>
      <c r="D53" s="113">
        <v>3.2334759866856873</v>
      </c>
      <c r="E53" s="115">
        <v>68</v>
      </c>
      <c r="F53" s="114">
        <v>36</v>
      </c>
      <c r="G53" s="114">
        <v>77</v>
      </c>
      <c r="H53" s="114">
        <v>37</v>
      </c>
      <c r="I53" s="140">
        <v>45</v>
      </c>
      <c r="J53" s="115">
        <v>23</v>
      </c>
      <c r="K53" s="116">
        <v>51.111111111111114</v>
      </c>
    </row>
    <row r="54" spans="1:11" ht="14.1" customHeight="1" x14ac:dyDescent="0.2">
      <c r="A54" s="306" t="s">
        <v>279</v>
      </c>
      <c r="B54" s="307" t="s">
        <v>280</v>
      </c>
      <c r="C54" s="308"/>
      <c r="D54" s="113">
        <v>5.0404184498335711</v>
      </c>
      <c r="E54" s="115">
        <v>106</v>
      </c>
      <c r="F54" s="114">
        <v>66</v>
      </c>
      <c r="G54" s="114">
        <v>91</v>
      </c>
      <c r="H54" s="114">
        <v>68</v>
      </c>
      <c r="I54" s="140">
        <v>83</v>
      </c>
      <c r="J54" s="115">
        <v>23</v>
      </c>
      <c r="K54" s="116">
        <v>27.710843373493976</v>
      </c>
    </row>
    <row r="55" spans="1:11" ht="14.1" customHeight="1" x14ac:dyDescent="0.2">
      <c r="A55" s="306">
        <v>72</v>
      </c>
      <c r="B55" s="307" t="s">
        <v>281</v>
      </c>
      <c r="C55" s="308"/>
      <c r="D55" s="113">
        <v>1.7593913456966239</v>
      </c>
      <c r="E55" s="115">
        <v>37</v>
      </c>
      <c r="F55" s="114">
        <v>25</v>
      </c>
      <c r="G55" s="114">
        <v>41</v>
      </c>
      <c r="H55" s="114">
        <v>24</v>
      </c>
      <c r="I55" s="140">
        <v>26</v>
      </c>
      <c r="J55" s="115">
        <v>11</v>
      </c>
      <c r="K55" s="116">
        <v>42.307692307692307</v>
      </c>
    </row>
    <row r="56" spans="1:11" ht="14.1" customHeight="1" x14ac:dyDescent="0.2">
      <c r="A56" s="306" t="s">
        <v>282</v>
      </c>
      <c r="B56" s="307" t="s">
        <v>283</v>
      </c>
      <c r="C56" s="308"/>
      <c r="D56" s="113">
        <v>0.80836899667142181</v>
      </c>
      <c r="E56" s="115">
        <v>17</v>
      </c>
      <c r="F56" s="114">
        <v>11</v>
      </c>
      <c r="G56" s="114">
        <v>17</v>
      </c>
      <c r="H56" s="114">
        <v>8</v>
      </c>
      <c r="I56" s="140">
        <v>15</v>
      </c>
      <c r="J56" s="115">
        <v>2</v>
      </c>
      <c r="K56" s="116">
        <v>13.333333333333334</v>
      </c>
    </row>
    <row r="57" spans="1:11" ht="14.1" customHeight="1" x14ac:dyDescent="0.2">
      <c r="A57" s="306" t="s">
        <v>284</v>
      </c>
      <c r="B57" s="307" t="s">
        <v>285</v>
      </c>
      <c r="C57" s="308"/>
      <c r="D57" s="113">
        <v>0.52306229196386111</v>
      </c>
      <c r="E57" s="115">
        <v>11</v>
      </c>
      <c r="F57" s="114">
        <v>8</v>
      </c>
      <c r="G57" s="114">
        <v>12</v>
      </c>
      <c r="H57" s="114">
        <v>10</v>
      </c>
      <c r="I57" s="140">
        <v>4</v>
      </c>
      <c r="J57" s="115">
        <v>7</v>
      </c>
      <c r="K57" s="116">
        <v>175</v>
      </c>
    </row>
    <row r="58" spans="1:11" ht="14.1" customHeight="1" x14ac:dyDescent="0.2">
      <c r="A58" s="306">
        <v>73</v>
      </c>
      <c r="B58" s="307" t="s">
        <v>286</v>
      </c>
      <c r="C58" s="308"/>
      <c r="D58" s="113">
        <v>0.61816452686638135</v>
      </c>
      <c r="E58" s="115">
        <v>13</v>
      </c>
      <c r="F58" s="114">
        <v>15</v>
      </c>
      <c r="G58" s="114">
        <v>21</v>
      </c>
      <c r="H58" s="114">
        <v>17</v>
      </c>
      <c r="I58" s="140">
        <v>16</v>
      </c>
      <c r="J58" s="115">
        <v>-3</v>
      </c>
      <c r="K58" s="116">
        <v>-18.75</v>
      </c>
    </row>
    <row r="59" spans="1:11" ht="14.1" customHeight="1" x14ac:dyDescent="0.2">
      <c r="A59" s="306" t="s">
        <v>287</v>
      </c>
      <c r="B59" s="307" t="s">
        <v>288</v>
      </c>
      <c r="C59" s="308"/>
      <c r="D59" s="113">
        <v>0.38040893961008082</v>
      </c>
      <c r="E59" s="115">
        <v>8</v>
      </c>
      <c r="F59" s="114">
        <v>9</v>
      </c>
      <c r="G59" s="114">
        <v>18</v>
      </c>
      <c r="H59" s="114">
        <v>14</v>
      </c>
      <c r="I59" s="140">
        <v>13</v>
      </c>
      <c r="J59" s="115">
        <v>-5</v>
      </c>
      <c r="K59" s="116">
        <v>-38.46153846153846</v>
      </c>
    </row>
    <row r="60" spans="1:11" ht="14.1" customHeight="1" x14ac:dyDescent="0.2">
      <c r="A60" s="306">
        <v>81</v>
      </c>
      <c r="B60" s="307" t="s">
        <v>289</v>
      </c>
      <c r="C60" s="308"/>
      <c r="D60" s="113">
        <v>5.0404184498335711</v>
      </c>
      <c r="E60" s="115">
        <v>106</v>
      </c>
      <c r="F60" s="114">
        <v>92</v>
      </c>
      <c r="G60" s="114">
        <v>110</v>
      </c>
      <c r="H60" s="114">
        <v>121</v>
      </c>
      <c r="I60" s="140">
        <v>102</v>
      </c>
      <c r="J60" s="115">
        <v>4</v>
      </c>
      <c r="K60" s="116">
        <v>3.9215686274509802</v>
      </c>
    </row>
    <row r="61" spans="1:11" ht="14.1" customHeight="1" x14ac:dyDescent="0.2">
      <c r="A61" s="306" t="s">
        <v>290</v>
      </c>
      <c r="B61" s="307" t="s">
        <v>291</v>
      </c>
      <c r="C61" s="308"/>
      <c r="D61" s="113">
        <v>2.1873514027579648</v>
      </c>
      <c r="E61" s="115">
        <v>46</v>
      </c>
      <c r="F61" s="114">
        <v>27</v>
      </c>
      <c r="G61" s="114">
        <v>51</v>
      </c>
      <c r="H61" s="114">
        <v>32</v>
      </c>
      <c r="I61" s="140">
        <v>36</v>
      </c>
      <c r="J61" s="115">
        <v>10</v>
      </c>
      <c r="K61" s="116">
        <v>27.777777777777779</v>
      </c>
    </row>
    <row r="62" spans="1:11" ht="14.1" customHeight="1" x14ac:dyDescent="0.2">
      <c r="A62" s="306" t="s">
        <v>292</v>
      </c>
      <c r="B62" s="307" t="s">
        <v>293</v>
      </c>
      <c r="C62" s="308"/>
      <c r="D62" s="113">
        <v>1.378982406086543</v>
      </c>
      <c r="E62" s="115">
        <v>29</v>
      </c>
      <c r="F62" s="114">
        <v>40</v>
      </c>
      <c r="G62" s="114">
        <v>22</v>
      </c>
      <c r="H62" s="114">
        <v>57</v>
      </c>
      <c r="I62" s="140">
        <v>36</v>
      </c>
      <c r="J62" s="115">
        <v>-7</v>
      </c>
      <c r="K62" s="116">
        <v>-19.444444444444443</v>
      </c>
    </row>
    <row r="63" spans="1:11" ht="14.1" customHeight="1" x14ac:dyDescent="0.2">
      <c r="A63" s="306"/>
      <c r="B63" s="307" t="s">
        <v>294</v>
      </c>
      <c r="C63" s="308"/>
      <c r="D63" s="113">
        <v>1.1887779362815025</v>
      </c>
      <c r="E63" s="115">
        <v>25</v>
      </c>
      <c r="F63" s="114">
        <v>34</v>
      </c>
      <c r="G63" s="114">
        <v>17</v>
      </c>
      <c r="H63" s="114">
        <v>49</v>
      </c>
      <c r="I63" s="140">
        <v>32</v>
      </c>
      <c r="J63" s="115">
        <v>-7</v>
      </c>
      <c r="K63" s="116">
        <v>-21.875</v>
      </c>
    </row>
    <row r="64" spans="1:11" ht="14.1" customHeight="1" x14ac:dyDescent="0.2">
      <c r="A64" s="306" t="s">
        <v>295</v>
      </c>
      <c r="B64" s="307" t="s">
        <v>296</v>
      </c>
      <c r="C64" s="308"/>
      <c r="D64" s="113">
        <v>0.80836899667142181</v>
      </c>
      <c r="E64" s="115">
        <v>17</v>
      </c>
      <c r="F64" s="114">
        <v>12</v>
      </c>
      <c r="G64" s="114">
        <v>15</v>
      </c>
      <c r="H64" s="114">
        <v>14</v>
      </c>
      <c r="I64" s="140">
        <v>13</v>
      </c>
      <c r="J64" s="115">
        <v>4</v>
      </c>
      <c r="K64" s="116">
        <v>30.76923076923077</v>
      </c>
    </row>
    <row r="65" spans="1:11" ht="14.1" customHeight="1" x14ac:dyDescent="0.2">
      <c r="A65" s="306" t="s">
        <v>297</v>
      </c>
      <c r="B65" s="307" t="s">
        <v>298</v>
      </c>
      <c r="C65" s="308"/>
      <c r="D65" s="113">
        <v>0.38040893961008082</v>
      </c>
      <c r="E65" s="115">
        <v>8</v>
      </c>
      <c r="F65" s="114">
        <v>4</v>
      </c>
      <c r="G65" s="114">
        <v>13</v>
      </c>
      <c r="H65" s="114">
        <v>12</v>
      </c>
      <c r="I65" s="140">
        <v>8</v>
      </c>
      <c r="J65" s="115">
        <v>0</v>
      </c>
      <c r="K65" s="116">
        <v>0</v>
      </c>
    </row>
    <row r="66" spans="1:11" ht="14.1" customHeight="1" x14ac:dyDescent="0.2">
      <c r="A66" s="306">
        <v>82</v>
      </c>
      <c r="B66" s="307" t="s">
        <v>299</v>
      </c>
      <c r="C66" s="308"/>
      <c r="D66" s="113">
        <v>1.9495958155016644</v>
      </c>
      <c r="E66" s="115">
        <v>41</v>
      </c>
      <c r="F66" s="114">
        <v>49</v>
      </c>
      <c r="G66" s="114">
        <v>56</v>
      </c>
      <c r="H66" s="114">
        <v>70</v>
      </c>
      <c r="I66" s="140">
        <v>42</v>
      </c>
      <c r="J66" s="115">
        <v>-1</v>
      </c>
      <c r="K66" s="116">
        <v>-2.3809523809523809</v>
      </c>
    </row>
    <row r="67" spans="1:11" ht="14.1" customHeight="1" x14ac:dyDescent="0.2">
      <c r="A67" s="306" t="s">
        <v>300</v>
      </c>
      <c r="B67" s="307" t="s">
        <v>301</v>
      </c>
      <c r="C67" s="308"/>
      <c r="D67" s="113">
        <v>1.1412268188302426</v>
      </c>
      <c r="E67" s="115">
        <v>24</v>
      </c>
      <c r="F67" s="114">
        <v>38</v>
      </c>
      <c r="G67" s="114">
        <v>38</v>
      </c>
      <c r="H67" s="114">
        <v>54</v>
      </c>
      <c r="I67" s="140">
        <v>33</v>
      </c>
      <c r="J67" s="115">
        <v>-9</v>
      </c>
      <c r="K67" s="116">
        <v>-27.272727272727273</v>
      </c>
    </row>
    <row r="68" spans="1:11" ht="14.1" customHeight="1" x14ac:dyDescent="0.2">
      <c r="A68" s="306" t="s">
        <v>302</v>
      </c>
      <c r="B68" s="307" t="s">
        <v>303</v>
      </c>
      <c r="C68" s="308"/>
      <c r="D68" s="113">
        <v>0.38040893961008082</v>
      </c>
      <c r="E68" s="115">
        <v>8</v>
      </c>
      <c r="F68" s="114">
        <v>6</v>
      </c>
      <c r="G68" s="114">
        <v>11</v>
      </c>
      <c r="H68" s="114">
        <v>6</v>
      </c>
      <c r="I68" s="140">
        <v>7</v>
      </c>
      <c r="J68" s="115">
        <v>1</v>
      </c>
      <c r="K68" s="116">
        <v>14.285714285714286</v>
      </c>
    </row>
    <row r="69" spans="1:11" ht="14.1" customHeight="1" x14ac:dyDescent="0.2">
      <c r="A69" s="306">
        <v>83</v>
      </c>
      <c r="B69" s="307" t="s">
        <v>304</v>
      </c>
      <c r="C69" s="308"/>
      <c r="D69" s="113">
        <v>3.9942938659058487</v>
      </c>
      <c r="E69" s="115">
        <v>84</v>
      </c>
      <c r="F69" s="114">
        <v>44</v>
      </c>
      <c r="G69" s="114">
        <v>194</v>
      </c>
      <c r="H69" s="114">
        <v>67</v>
      </c>
      <c r="I69" s="140">
        <v>61</v>
      </c>
      <c r="J69" s="115">
        <v>23</v>
      </c>
      <c r="K69" s="116">
        <v>37.704918032786885</v>
      </c>
    </row>
    <row r="70" spans="1:11" ht="14.1" customHeight="1" x14ac:dyDescent="0.2">
      <c r="A70" s="306" t="s">
        <v>305</v>
      </c>
      <c r="B70" s="307" t="s">
        <v>306</v>
      </c>
      <c r="C70" s="308"/>
      <c r="D70" s="113">
        <v>3.1859248692344271</v>
      </c>
      <c r="E70" s="115">
        <v>67</v>
      </c>
      <c r="F70" s="114">
        <v>32</v>
      </c>
      <c r="G70" s="114">
        <v>176</v>
      </c>
      <c r="H70" s="114">
        <v>55</v>
      </c>
      <c r="I70" s="140">
        <v>50</v>
      </c>
      <c r="J70" s="115">
        <v>17</v>
      </c>
      <c r="K70" s="116">
        <v>34</v>
      </c>
    </row>
    <row r="71" spans="1:11" ht="14.1" customHeight="1" x14ac:dyDescent="0.2">
      <c r="A71" s="306"/>
      <c r="B71" s="307" t="s">
        <v>307</v>
      </c>
      <c r="C71" s="308"/>
      <c r="D71" s="113">
        <v>2.2824536376604851</v>
      </c>
      <c r="E71" s="115">
        <v>48</v>
      </c>
      <c r="F71" s="114">
        <v>18</v>
      </c>
      <c r="G71" s="114">
        <v>144</v>
      </c>
      <c r="H71" s="114">
        <v>34</v>
      </c>
      <c r="I71" s="140">
        <v>33</v>
      </c>
      <c r="J71" s="115">
        <v>15</v>
      </c>
      <c r="K71" s="116">
        <v>45.454545454545453</v>
      </c>
    </row>
    <row r="72" spans="1:11" ht="14.1" customHeight="1" x14ac:dyDescent="0.2">
      <c r="A72" s="306">
        <v>84</v>
      </c>
      <c r="B72" s="307" t="s">
        <v>308</v>
      </c>
      <c r="C72" s="308"/>
      <c r="D72" s="113">
        <v>0.33285782215882076</v>
      </c>
      <c r="E72" s="115">
        <v>7</v>
      </c>
      <c r="F72" s="114">
        <v>4</v>
      </c>
      <c r="G72" s="114">
        <v>57</v>
      </c>
      <c r="H72" s="114">
        <v>4</v>
      </c>
      <c r="I72" s="140">
        <v>13</v>
      </c>
      <c r="J72" s="115">
        <v>-6</v>
      </c>
      <c r="K72" s="116">
        <v>-46.153846153846153</v>
      </c>
    </row>
    <row r="73" spans="1:11" ht="14.1" customHeight="1" x14ac:dyDescent="0.2">
      <c r="A73" s="306" t="s">
        <v>309</v>
      </c>
      <c r="B73" s="307" t="s">
        <v>310</v>
      </c>
      <c r="C73" s="308"/>
      <c r="D73" s="113" t="s">
        <v>513</v>
      </c>
      <c r="E73" s="115" t="s">
        <v>513</v>
      </c>
      <c r="F73" s="114">
        <v>3</v>
      </c>
      <c r="G73" s="114">
        <v>40</v>
      </c>
      <c r="H73" s="114">
        <v>0</v>
      </c>
      <c r="I73" s="140">
        <v>3</v>
      </c>
      <c r="J73" s="115" t="s">
        <v>513</v>
      </c>
      <c r="K73" s="116" t="s">
        <v>513</v>
      </c>
    </row>
    <row r="74" spans="1:11" ht="14.1" customHeight="1" x14ac:dyDescent="0.2">
      <c r="A74" s="306" t="s">
        <v>311</v>
      </c>
      <c r="B74" s="307" t="s">
        <v>312</v>
      </c>
      <c r="C74" s="308"/>
      <c r="D74" s="113">
        <v>0.14265335235378032</v>
      </c>
      <c r="E74" s="115">
        <v>3</v>
      </c>
      <c r="F74" s="114">
        <v>0</v>
      </c>
      <c r="G74" s="114">
        <v>10</v>
      </c>
      <c r="H74" s="114" t="s">
        <v>513</v>
      </c>
      <c r="I74" s="140">
        <v>0</v>
      </c>
      <c r="J74" s="115">
        <v>3</v>
      </c>
      <c r="K74" s="116" t="s">
        <v>514</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t="s">
        <v>513</v>
      </c>
      <c r="E76" s="115" t="s">
        <v>513</v>
      </c>
      <c r="F76" s="114" t="s">
        <v>513</v>
      </c>
      <c r="G76" s="114">
        <v>5</v>
      </c>
      <c r="H76" s="114" t="s">
        <v>513</v>
      </c>
      <c r="I76" s="140" t="s">
        <v>513</v>
      </c>
      <c r="J76" s="115" t="s">
        <v>513</v>
      </c>
      <c r="K76" s="116" t="s">
        <v>513</v>
      </c>
    </row>
    <row r="77" spans="1:11" ht="14.1" customHeight="1" x14ac:dyDescent="0.2">
      <c r="A77" s="306">
        <v>92</v>
      </c>
      <c r="B77" s="307" t="s">
        <v>316</v>
      </c>
      <c r="C77" s="308"/>
      <c r="D77" s="113">
        <v>0.66571564431764152</v>
      </c>
      <c r="E77" s="115">
        <v>14</v>
      </c>
      <c r="F77" s="114">
        <v>6</v>
      </c>
      <c r="G77" s="114">
        <v>13</v>
      </c>
      <c r="H77" s="114">
        <v>5</v>
      </c>
      <c r="I77" s="140">
        <v>8</v>
      </c>
      <c r="J77" s="115">
        <v>6</v>
      </c>
      <c r="K77" s="116">
        <v>75</v>
      </c>
    </row>
    <row r="78" spans="1:11" ht="14.1" customHeight="1" x14ac:dyDescent="0.2">
      <c r="A78" s="306">
        <v>93</v>
      </c>
      <c r="B78" s="307" t="s">
        <v>317</v>
      </c>
      <c r="C78" s="308"/>
      <c r="D78" s="113">
        <v>0.23775558725630053</v>
      </c>
      <c r="E78" s="115">
        <v>5</v>
      </c>
      <c r="F78" s="114" t="s">
        <v>513</v>
      </c>
      <c r="G78" s="114">
        <v>6</v>
      </c>
      <c r="H78" s="114" t="s">
        <v>513</v>
      </c>
      <c r="I78" s="140">
        <v>9</v>
      </c>
      <c r="J78" s="115">
        <v>-4</v>
      </c>
      <c r="K78" s="116">
        <v>-44.444444444444443</v>
      </c>
    </row>
    <row r="79" spans="1:11" ht="14.1" customHeight="1" x14ac:dyDescent="0.2">
      <c r="A79" s="306">
        <v>94</v>
      </c>
      <c r="B79" s="307" t="s">
        <v>318</v>
      </c>
      <c r="C79" s="308"/>
      <c r="D79" s="113">
        <v>0.28530670470756064</v>
      </c>
      <c r="E79" s="115">
        <v>6</v>
      </c>
      <c r="F79" s="114" t="s">
        <v>513</v>
      </c>
      <c r="G79" s="114">
        <v>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v>4</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23196</v>
      </c>
      <c r="C10" s="114">
        <v>13413</v>
      </c>
      <c r="D10" s="114">
        <v>9783</v>
      </c>
      <c r="E10" s="114">
        <v>18235</v>
      </c>
      <c r="F10" s="114">
        <v>4953</v>
      </c>
      <c r="G10" s="114">
        <v>3354</v>
      </c>
      <c r="H10" s="114">
        <v>6002</v>
      </c>
      <c r="I10" s="115">
        <v>9075</v>
      </c>
      <c r="J10" s="114">
        <v>6679</v>
      </c>
      <c r="K10" s="114">
        <v>2396</v>
      </c>
      <c r="L10" s="423">
        <v>1172</v>
      </c>
      <c r="M10" s="424">
        <v>1248</v>
      </c>
    </row>
    <row r="11" spans="1:13" ht="11.1" customHeight="1" x14ac:dyDescent="0.2">
      <c r="A11" s="422" t="s">
        <v>387</v>
      </c>
      <c r="B11" s="115">
        <v>23431</v>
      </c>
      <c r="C11" s="114">
        <v>13608</v>
      </c>
      <c r="D11" s="114">
        <v>9823</v>
      </c>
      <c r="E11" s="114">
        <v>18426</v>
      </c>
      <c r="F11" s="114">
        <v>4997</v>
      </c>
      <c r="G11" s="114">
        <v>3319</v>
      </c>
      <c r="H11" s="114">
        <v>6168</v>
      </c>
      <c r="I11" s="115">
        <v>9100</v>
      </c>
      <c r="J11" s="114">
        <v>6655</v>
      </c>
      <c r="K11" s="114">
        <v>2445</v>
      </c>
      <c r="L11" s="423">
        <v>1155</v>
      </c>
      <c r="M11" s="424">
        <v>972</v>
      </c>
    </row>
    <row r="12" spans="1:13" ht="11.1" customHeight="1" x14ac:dyDescent="0.2">
      <c r="A12" s="422" t="s">
        <v>388</v>
      </c>
      <c r="B12" s="115">
        <v>23878</v>
      </c>
      <c r="C12" s="114">
        <v>13875</v>
      </c>
      <c r="D12" s="114">
        <v>10003</v>
      </c>
      <c r="E12" s="114">
        <v>18793</v>
      </c>
      <c r="F12" s="114">
        <v>5078</v>
      </c>
      <c r="G12" s="114">
        <v>3573</v>
      </c>
      <c r="H12" s="114">
        <v>6307</v>
      </c>
      <c r="I12" s="115">
        <v>9176</v>
      </c>
      <c r="J12" s="114">
        <v>6586</v>
      </c>
      <c r="K12" s="114">
        <v>2590</v>
      </c>
      <c r="L12" s="423">
        <v>1871</v>
      </c>
      <c r="M12" s="424">
        <v>1503</v>
      </c>
    </row>
    <row r="13" spans="1:13" s="110" customFormat="1" ht="11.1" customHeight="1" x14ac:dyDescent="0.2">
      <c r="A13" s="422" t="s">
        <v>389</v>
      </c>
      <c r="B13" s="115">
        <v>23547</v>
      </c>
      <c r="C13" s="114">
        <v>13545</v>
      </c>
      <c r="D13" s="114">
        <v>10002</v>
      </c>
      <c r="E13" s="114">
        <v>18468</v>
      </c>
      <c r="F13" s="114">
        <v>5072</v>
      </c>
      <c r="G13" s="114">
        <v>3458</v>
      </c>
      <c r="H13" s="114">
        <v>6340</v>
      </c>
      <c r="I13" s="115">
        <v>9100</v>
      </c>
      <c r="J13" s="114">
        <v>6503</v>
      </c>
      <c r="K13" s="114">
        <v>2597</v>
      </c>
      <c r="L13" s="423">
        <v>916</v>
      </c>
      <c r="M13" s="424">
        <v>1208</v>
      </c>
    </row>
    <row r="14" spans="1:13" ht="15" customHeight="1" x14ac:dyDescent="0.2">
      <c r="A14" s="422" t="s">
        <v>390</v>
      </c>
      <c r="B14" s="115">
        <v>23801</v>
      </c>
      <c r="C14" s="114">
        <v>13759</v>
      </c>
      <c r="D14" s="114">
        <v>10042</v>
      </c>
      <c r="E14" s="114">
        <v>18160</v>
      </c>
      <c r="F14" s="114">
        <v>5639</v>
      </c>
      <c r="G14" s="114">
        <v>3454</v>
      </c>
      <c r="H14" s="114">
        <v>6504</v>
      </c>
      <c r="I14" s="115">
        <v>9087</v>
      </c>
      <c r="J14" s="114">
        <v>6485</v>
      </c>
      <c r="K14" s="114">
        <v>2602</v>
      </c>
      <c r="L14" s="423">
        <v>1696</v>
      </c>
      <c r="M14" s="424">
        <v>1476</v>
      </c>
    </row>
    <row r="15" spans="1:13" ht="11.1" customHeight="1" x14ac:dyDescent="0.2">
      <c r="A15" s="422" t="s">
        <v>387</v>
      </c>
      <c r="B15" s="115">
        <v>23955</v>
      </c>
      <c r="C15" s="114">
        <v>13888</v>
      </c>
      <c r="D15" s="114">
        <v>10067</v>
      </c>
      <c r="E15" s="114">
        <v>18157</v>
      </c>
      <c r="F15" s="114">
        <v>5796</v>
      </c>
      <c r="G15" s="114">
        <v>3423</v>
      </c>
      <c r="H15" s="114">
        <v>6633</v>
      </c>
      <c r="I15" s="115">
        <v>9136</v>
      </c>
      <c r="J15" s="114">
        <v>6512</v>
      </c>
      <c r="K15" s="114">
        <v>2624</v>
      </c>
      <c r="L15" s="423">
        <v>1493</v>
      </c>
      <c r="M15" s="424">
        <v>1366</v>
      </c>
    </row>
    <row r="16" spans="1:13" ht="11.1" customHeight="1" x14ac:dyDescent="0.2">
      <c r="A16" s="422" t="s">
        <v>388</v>
      </c>
      <c r="B16" s="115">
        <v>24483</v>
      </c>
      <c r="C16" s="114">
        <v>14207</v>
      </c>
      <c r="D16" s="114">
        <v>10276</v>
      </c>
      <c r="E16" s="114">
        <v>18634</v>
      </c>
      <c r="F16" s="114">
        <v>5842</v>
      </c>
      <c r="G16" s="114">
        <v>3749</v>
      </c>
      <c r="H16" s="114">
        <v>6746</v>
      </c>
      <c r="I16" s="115">
        <v>9005</v>
      </c>
      <c r="J16" s="114">
        <v>6282</v>
      </c>
      <c r="K16" s="114">
        <v>2723</v>
      </c>
      <c r="L16" s="423">
        <v>2126</v>
      </c>
      <c r="M16" s="424">
        <v>1680</v>
      </c>
    </row>
    <row r="17" spans="1:13" s="110" customFormat="1" ht="11.1" customHeight="1" x14ac:dyDescent="0.2">
      <c r="A17" s="422" t="s">
        <v>389</v>
      </c>
      <c r="B17" s="115">
        <v>24410</v>
      </c>
      <c r="C17" s="114">
        <v>14069</v>
      </c>
      <c r="D17" s="114">
        <v>10341</v>
      </c>
      <c r="E17" s="114">
        <v>18521</v>
      </c>
      <c r="F17" s="114">
        <v>5882</v>
      </c>
      <c r="G17" s="114">
        <v>3667</v>
      </c>
      <c r="H17" s="114">
        <v>6826</v>
      </c>
      <c r="I17" s="115">
        <v>8936</v>
      </c>
      <c r="J17" s="114">
        <v>6210</v>
      </c>
      <c r="K17" s="114">
        <v>2726</v>
      </c>
      <c r="L17" s="423">
        <v>973</v>
      </c>
      <c r="M17" s="424">
        <v>1111</v>
      </c>
    </row>
    <row r="18" spans="1:13" ht="15" customHeight="1" x14ac:dyDescent="0.2">
      <c r="A18" s="422" t="s">
        <v>391</v>
      </c>
      <c r="B18" s="115">
        <v>24421</v>
      </c>
      <c r="C18" s="114">
        <v>14083</v>
      </c>
      <c r="D18" s="114">
        <v>10338</v>
      </c>
      <c r="E18" s="114">
        <v>18357</v>
      </c>
      <c r="F18" s="114">
        <v>6058</v>
      </c>
      <c r="G18" s="114">
        <v>3547</v>
      </c>
      <c r="H18" s="114">
        <v>6950</v>
      </c>
      <c r="I18" s="115">
        <v>8798</v>
      </c>
      <c r="J18" s="114">
        <v>6083</v>
      </c>
      <c r="K18" s="114">
        <v>2715</v>
      </c>
      <c r="L18" s="423">
        <v>1547</v>
      </c>
      <c r="M18" s="424">
        <v>1595</v>
      </c>
    </row>
    <row r="19" spans="1:13" ht="11.1" customHeight="1" x14ac:dyDescent="0.2">
      <c r="A19" s="422" t="s">
        <v>387</v>
      </c>
      <c r="B19" s="115">
        <v>24461</v>
      </c>
      <c r="C19" s="114">
        <v>14122</v>
      </c>
      <c r="D19" s="114">
        <v>10339</v>
      </c>
      <c r="E19" s="114">
        <v>18369</v>
      </c>
      <c r="F19" s="114">
        <v>6088</v>
      </c>
      <c r="G19" s="114">
        <v>3455</v>
      </c>
      <c r="H19" s="114">
        <v>7043</v>
      </c>
      <c r="I19" s="115">
        <v>8905</v>
      </c>
      <c r="J19" s="114">
        <v>6138</v>
      </c>
      <c r="K19" s="114">
        <v>2767</v>
      </c>
      <c r="L19" s="423">
        <v>1169</v>
      </c>
      <c r="M19" s="424">
        <v>1127</v>
      </c>
    </row>
    <row r="20" spans="1:13" ht="11.1" customHeight="1" x14ac:dyDescent="0.2">
      <c r="A20" s="422" t="s">
        <v>388</v>
      </c>
      <c r="B20" s="115">
        <v>24787</v>
      </c>
      <c r="C20" s="114">
        <v>14319</v>
      </c>
      <c r="D20" s="114">
        <v>10468</v>
      </c>
      <c r="E20" s="114">
        <v>18661</v>
      </c>
      <c r="F20" s="114">
        <v>6125</v>
      </c>
      <c r="G20" s="114">
        <v>3716</v>
      </c>
      <c r="H20" s="114">
        <v>7119</v>
      </c>
      <c r="I20" s="115">
        <v>8775</v>
      </c>
      <c r="J20" s="114">
        <v>6010</v>
      </c>
      <c r="K20" s="114">
        <v>2765</v>
      </c>
      <c r="L20" s="423">
        <v>1909</v>
      </c>
      <c r="M20" s="424">
        <v>1631</v>
      </c>
    </row>
    <row r="21" spans="1:13" s="110" customFormat="1" ht="11.1" customHeight="1" x14ac:dyDescent="0.2">
      <c r="A21" s="422" t="s">
        <v>389</v>
      </c>
      <c r="B21" s="115">
        <v>24491</v>
      </c>
      <c r="C21" s="114">
        <v>14040</v>
      </c>
      <c r="D21" s="114">
        <v>10451</v>
      </c>
      <c r="E21" s="114">
        <v>18410</v>
      </c>
      <c r="F21" s="114">
        <v>6080</v>
      </c>
      <c r="G21" s="114">
        <v>3587</v>
      </c>
      <c r="H21" s="114">
        <v>7148</v>
      </c>
      <c r="I21" s="115">
        <v>8931</v>
      </c>
      <c r="J21" s="114">
        <v>6115</v>
      </c>
      <c r="K21" s="114">
        <v>2816</v>
      </c>
      <c r="L21" s="423">
        <v>719</v>
      </c>
      <c r="M21" s="424">
        <v>1096</v>
      </c>
    </row>
    <row r="22" spans="1:13" ht="15" customHeight="1" x14ac:dyDescent="0.2">
      <c r="A22" s="422" t="s">
        <v>392</v>
      </c>
      <c r="B22" s="115">
        <v>24461</v>
      </c>
      <c r="C22" s="114">
        <v>14029</v>
      </c>
      <c r="D22" s="114">
        <v>10432</v>
      </c>
      <c r="E22" s="114">
        <v>18346</v>
      </c>
      <c r="F22" s="114">
        <v>6114</v>
      </c>
      <c r="G22" s="114">
        <v>3473</v>
      </c>
      <c r="H22" s="114">
        <v>7264</v>
      </c>
      <c r="I22" s="115">
        <v>8777</v>
      </c>
      <c r="J22" s="114">
        <v>6044</v>
      </c>
      <c r="K22" s="114">
        <v>2733</v>
      </c>
      <c r="L22" s="423">
        <v>1159</v>
      </c>
      <c r="M22" s="424">
        <v>1234</v>
      </c>
    </row>
    <row r="23" spans="1:13" ht="11.1" customHeight="1" x14ac:dyDescent="0.2">
      <c r="A23" s="422" t="s">
        <v>387</v>
      </c>
      <c r="B23" s="115">
        <v>24585</v>
      </c>
      <c r="C23" s="114">
        <v>14185</v>
      </c>
      <c r="D23" s="114">
        <v>10400</v>
      </c>
      <c r="E23" s="114">
        <v>18444</v>
      </c>
      <c r="F23" s="114">
        <v>6141</v>
      </c>
      <c r="G23" s="114">
        <v>3409</v>
      </c>
      <c r="H23" s="114">
        <v>7421</v>
      </c>
      <c r="I23" s="115">
        <v>8870</v>
      </c>
      <c r="J23" s="114">
        <v>6075</v>
      </c>
      <c r="K23" s="114">
        <v>2795</v>
      </c>
      <c r="L23" s="423">
        <v>1039</v>
      </c>
      <c r="M23" s="424">
        <v>944</v>
      </c>
    </row>
    <row r="24" spans="1:13" ht="11.1" customHeight="1" x14ac:dyDescent="0.2">
      <c r="A24" s="422" t="s">
        <v>388</v>
      </c>
      <c r="B24" s="115">
        <v>25492</v>
      </c>
      <c r="C24" s="114">
        <v>14953</v>
      </c>
      <c r="D24" s="114">
        <v>10539</v>
      </c>
      <c r="E24" s="114">
        <v>19283</v>
      </c>
      <c r="F24" s="114">
        <v>6209</v>
      </c>
      <c r="G24" s="114">
        <v>3690</v>
      </c>
      <c r="H24" s="114">
        <v>7677</v>
      </c>
      <c r="I24" s="115">
        <v>9036</v>
      </c>
      <c r="J24" s="114">
        <v>6080</v>
      </c>
      <c r="K24" s="114">
        <v>2956</v>
      </c>
      <c r="L24" s="423">
        <v>1832</v>
      </c>
      <c r="M24" s="424">
        <v>1544</v>
      </c>
    </row>
    <row r="25" spans="1:13" s="110" customFormat="1" ht="11.1" customHeight="1" x14ac:dyDescent="0.2">
      <c r="A25" s="422" t="s">
        <v>389</v>
      </c>
      <c r="B25" s="115">
        <v>25189</v>
      </c>
      <c r="C25" s="114">
        <v>14666</v>
      </c>
      <c r="D25" s="114">
        <v>10523</v>
      </c>
      <c r="E25" s="114">
        <v>18985</v>
      </c>
      <c r="F25" s="114">
        <v>6204</v>
      </c>
      <c r="G25" s="114">
        <v>3552</v>
      </c>
      <c r="H25" s="114">
        <v>7701</v>
      </c>
      <c r="I25" s="115">
        <v>9041</v>
      </c>
      <c r="J25" s="114">
        <v>6129</v>
      </c>
      <c r="K25" s="114">
        <v>2912</v>
      </c>
      <c r="L25" s="423">
        <v>906</v>
      </c>
      <c r="M25" s="424">
        <v>1232</v>
      </c>
    </row>
    <row r="26" spans="1:13" ht="15" customHeight="1" x14ac:dyDescent="0.2">
      <c r="A26" s="422" t="s">
        <v>393</v>
      </c>
      <c r="B26" s="115">
        <v>25262</v>
      </c>
      <c r="C26" s="114">
        <v>14665</v>
      </c>
      <c r="D26" s="114">
        <v>10597</v>
      </c>
      <c r="E26" s="114">
        <v>18934</v>
      </c>
      <c r="F26" s="114">
        <v>6328</v>
      </c>
      <c r="G26" s="114">
        <v>3417</v>
      </c>
      <c r="H26" s="114">
        <v>7819</v>
      </c>
      <c r="I26" s="115">
        <v>8915</v>
      </c>
      <c r="J26" s="114">
        <v>6013</v>
      </c>
      <c r="K26" s="114">
        <v>2902</v>
      </c>
      <c r="L26" s="423">
        <v>1513</v>
      </c>
      <c r="M26" s="424">
        <v>1405</v>
      </c>
    </row>
    <row r="27" spans="1:13" ht="11.1" customHeight="1" x14ac:dyDescent="0.2">
      <c r="A27" s="422" t="s">
        <v>387</v>
      </c>
      <c r="B27" s="115">
        <v>25464</v>
      </c>
      <c r="C27" s="114">
        <v>14802</v>
      </c>
      <c r="D27" s="114">
        <v>10662</v>
      </c>
      <c r="E27" s="114">
        <v>19106</v>
      </c>
      <c r="F27" s="114">
        <v>6358</v>
      </c>
      <c r="G27" s="114">
        <v>3346</v>
      </c>
      <c r="H27" s="114">
        <v>8026</v>
      </c>
      <c r="I27" s="115">
        <v>8901</v>
      </c>
      <c r="J27" s="114">
        <v>6015</v>
      </c>
      <c r="K27" s="114">
        <v>2886</v>
      </c>
      <c r="L27" s="423">
        <v>1142</v>
      </c>
      <c r="M27" s="424">
        <v>986</v>
      </c>
    </row>
    <row r="28" spans="1:13" ht="11.1" customHeight="1" x14ac:dyDescent="0.2">
      <c r="A28" s="422" t="s">
        <v>388</v>
      </c>
      <c r="B28" s="115">
        <v>25948</v>
      </c>
      <c r="C28" s="114">
        <v>15040</v>
      </c>
      <c r="D28" s="114">
        <v>10908</v>
      </c>
      <c r="E28" s="114">
        <v>19544</v>
      </c>
      <c r="F28" s="114">
        <v>6404</v>
      </c>
      <c r="G28" s="114">
        <v>3685</v>
      </c>
      <c r="H28" s="114">
        <v>8140</v>
      </c>
      <c r="I28" s="115">
        <v>8941</v>
      </c>
      <c r="J28" s="114">
        <v>5975</v>
      </c>
      <c r="K28" s="114">
        <v>2966</v>
      </c>
      <c r="L28" s="423">
        <v>2038</v>
      </c>
      <c r="M28" s="424">
        <v>1640</v>
      </c>
    </row>
    <row r="29" spans="1:13" s="110" customFormat="1" ht="11.1" customHeight="1" x14ac:dyDescent="0.2">
      <c r="A29" s="422" t="s">
        <v>389</v>
      </c>
      <c r="B29" s="115">
        <v>25696</v>
      </c>
      <c r="C29" s="114">
        <v>14754</v>
      </c>
      <c r="D29" s="114">
        <v>10942</v>
      </c>
      <c r="E29" s="114">
        <v>19239</v>
      </c>
      <c r="F29" s="114">
        <v>6457</v>
      </c>
      <c r="G29" s="114">
        <v>3537</v>
      </c>
      <c r="H29" s="114">
        <v>8163</v>
      </c>
      <c r="I29" s="115">
        <v>8960</v>
      </c>
      <c r="J29" s="114">
        <v>5996</v>
      </c>
      <c r="K29" s="114">
        <v>2964</v>
      </c>
      <c r="L29" s="423">
        <v>895</v>
      </c>
      <c r="M29" s="424">
        <v>1158</v>
      </c>
    </row>
    <row r="30" spans="1:13" ht="15" customHeight="1" x14ac:dyDescent="0.2">
      <c r="A30" s="422" t="s">
        <v>394</v>
      </c>
      <c r="B30" s="115">
        <v>25836</v>
      </c>
      <c r="C30" s="114">
        <v>14752</v>
      </c>
      <c r="D30" s="114">
        <v>11084</v>
      </c>
      <c r="E30" s="114">
        <v>19194</v>
      </c>
      <c r="F30" s="114">
        <v>6642</v>
      </c>
      <c r="G30" s="114">
        <v>3430</v>
      </c>
      <c r="H30" s="114">
        <v>8297</v>
      </c>
      <c r="I30" s="115">
        <v>8761</v>
      </c>
      <c r="J30" s="114">
        <v>5825</v>
      </c>
      <c r="K30" s="114">
        <v>2936</v>
      </c>
      <c r="L30" s="423">
        <v>1487</v>
      </c>
      <c r="M30" s="424">
        <v>1382</v>
      </c>
    </row>
    <row r="31" spans="1:13" ht="11.1" customHeight="1" x14ac:dyDescent="0.2">
      <c r="A31" s="422" t="s">
        <v>387</v>
      </c>
      <c r="B31" s="115">
        <v>26006</v>
      </c>
      <c r="C31" s="114">
        <v>14841</v>
      </c>
      <c r="D31" s="114">
        <v>11165</v>
      </c>
      <c r="E31" s="114">
        <v>19254</v>
      </c>
      <c r="F31" s="114">
        <v>6752</v>
      </c>
      <c r="G31" s="114">
        <v>3367</v>
      </c>
      <c r="H31" s="114">
        <v>8459</v>
      </c>
      <c r="I31" s="115">
        <v>8906</v>
      </c>
      <c r="J31" s="114">
        <v>5865</v>
      </c>
      <c r="K31" s="114">
        <v>3041</v>
      </c>
      <c r="L31" s="423">
        <v>1121</v>
      </c>
      <c r="M31" s="424">
        <v>976</v>
      </c>
    </row>
    <row r="32" spans="1:13" ht="11.1" customHeight="1" x14ac:dyDescent="0.2">
      <c r="A32" s="422" t="s">
        <v>388</v>
      </c>
      <c r="B32" s="115">
        <v>26531</v>
      </c>
      <c r="C32" s="114">
        <v>15086</v>
      </c>
      <c r="D32" s="114">
        <v>11445</v>
      </c>
      <c r="E32" s="114">
        <v>19597</v>
      </c>
      <c r="F32" s="114">
        <v>6934</v>
      </c>
      <c r="G32" s="114">
        <v>3611</v>
      </c>
      <c r="H32" s="114">
        <v>8618</v>
      </c>
      <c r="I32" s="115">
        <v>9008</v>
      </c>
      <c r="J32" s="114">
        <v>5859</v>
      </c>
      <c r="K32" s="114">
        <v>3149</v>
      </c>
      <c r="L32" s="423">
        <v>2110</v>
      </c>
      <c r="M32" s="424">
        <v>1744</v>
      </c>
    </row>
    <row r="33" spans="1:13" s="110" customFormat="1" ht="11.1" customHeight="1" x14ac:dyDescent="0.2">
      <c r="A33" s="422" t="s">
        <v>389</v>
      </c>
      <c r="B33" s="115">
        <v>26240</v>
      </c>
      <c r="C33" s="114">
        <v>14817</v>
      </c>
      <c r="D33" s="114">
        <v>11423</v>
      </c>
      <c r="E33" s="114">
        <v>19302</v>
      </c>
      <c r="F33" s="114">
        <v>6938</v>
      </c>
      <c r="G33" s="114">
        <v>3490</v>
      </c>
      <c r="H33" s="114">
        <v>8604</v>
      </c>
      <c r="I33" s="115">
        <v>9026</v>
      </c>
      <c r="J33" s="114">
        <v>5906</v>
      </c>
      <c r="K33" s="114">
        <v>3120</v>
      </c>
      <c r="L33" s="423">
        <v>946</v>
      </c>
      <c r="M33" s="424">
        <v>1234</v>
      </c>
    </row>
    <row r="34" spans="1:13" ht="15" customHeight="1" x14ac:dyDescent="0.2">
      <c r="A34" s="422" t="s">
        <v>395</v>
      </c>
      <c r="B34" s="115">
        <v>26448</v>
      </c>
      <c r="C34" s="114">
        <v>14960</v>
      </c>
      <c r="D34" s="114">
        <v>11488</v>
      </c>
      <c r="E34" s="114">
        <v>19351</v>
      </c>
      <c r="F34" s="114">
        <v>7097</v>
      </c>
      <c r="G34" s="114">
        <v>3361</v>
      </c>
      <c r="H34" s="114">
        <v>8758</v>
      </c>
      <c r="I34" s="115">
        <v>8897</v>
      </c>
      <c r="J34" s="114">
        <v>5780</v>
      </c>
      <c r="K34" s="114">
        <v>3117</v>
      </c>
      <c r="L34" s="423">
        <v>1578</v>
      </c>
      <c r="M34" s="424">
        <v>1389</v>
      </c>
    </row>
    <row r="35" spans="1:13" ht="11.1" customHeight="1" x14ac:dyDescent="0.2">
      <c r="A35" s="422" t="s">
        <v>387</v>
      </c>
      <c r="B35" s="115">
        <v>26656</v>
      </c>
      <c r="C35" s="114">
        <v>15157</v>
      </c>
      <c r="D35" s="114">
        <v>11499</v>
      </c>
      <c r="E35" s="114">
        <v>19477</v>
      </c>
      <c r="F35" s="114">
        <v>7179</v>
      </c>
      <c r="G35" s="114">
        <v>3292</v>
      </c>
      <c r="H35" s="114">
        <v>8899</v>
      </c>
      <c r="I35" s="115">
        <v>9049</v>
      </c>
      <c r="J35" s="114">
        <v>5861</v>
      </c>
      <c r="K35" s="114">
        <v>3188</v>
      </c>
      <c r="L35" s="423">
        <v>1406</v>
      </c>
      <c r="M35" s="424">
        <v>1218</v>
      </c>
    </row>
    <row r="36" spans="1:13" ht="11.1" customHeight="1" x14ac:dyDescent="0.2">
      <c r="A36" s="422" t="s">
        <v>388</v>
      </c>
      <c r="B36" s="115">
        <v>27220</v>
      </c>
      <c r="C36" s="114">
        <v>15457</v>
      </c>
      <c r="D36" s="114">
        <v>11763</v>
      </c>
      <c r="E36" s="114">
        <v>19858</v>
      </c>
      <c r="F36" s="114">
        <v>7362</v>
      </c>
      <c r="G36" s="114">
        <v>3563</v>
      </c>
      <c r="H36" s="114">
        <v>9051</v>
      </c>
      <c r="I36" s="115">
        <v>9071</v>
      </c>
      <c r="J36" s="114">
        <v>5775</v>
      </c>
      <c r="K36" s="114">
        <v>3296</v>
      </c>
      <c r="L36" s="423">
        <v>2234</v>
      </c>
      <c r="M36" s="424">
        <v>1841</v>
      </c>
    </row>
    <row r="37" spans="1:13" s="110" customFormat="1" ht="11.1" customHeight="1" x14ac:dyDescent="0.2">
      <c r="A37" s="422" t="s">
        <v>389</v>
      </c>
      <c r="B37" s="115">
        <v>26989</v>
      </c>
      <c r="C37" s="114">
        <v>15247</v>
      </c>
      <c r="D37" s="114">
        <v>11742</v>
      </c>
      <c r="E37" s="114">
        <v>19595</v>
      </c>
      <c r="F37" s="114">
        <v>7394</v>
      </c>
      <c r="G37" s="114">
        <v>3465</v>
      </c>
      <c r="H37" s="114">
        <v>9066</v>
      </c>
      <c r="I37" s="115">
        <v>9054</v>
      </c>
      <c r="J37" s="114">
        <v>5765</v>
      </c>
      <c r="K37" s="114">
        <v>3289</v>
      </c>
      <c r="L37" s="423">
        <v>1047</v>
      </c>
      <c r="M37" s="424">
        <v>1324</v>
      </c>
    </row>
    <row r="38" spans="1:13" ht="15" customHeight="1" x14ac:dyDescent="0.2">
      <c r="A38" s="425" t="s">
        <v>396</v>
      </c>
      <c r="B38" s="115">
        <v>27065</v>
      </c>
      <c r="C38" s="114">
        <v>15270</v>
      </c>
      <c r="D38" s="114">
        <v>11795</v>
      </c>
      <c r="E38" s="114">
        <v>19533</v>
      </c>
      <c r="F38" s="114">
        <v>7532</v>
      </c>
      <c r="G38" s="114">
        <v>3362</v>
      </c>
      <c r="H38" s="114">
        <v>9207</v>
      </c>
      <c r="I38" s="115">
        <v>9128</v>
      </c>
      <c r="J38" s="114">
        <v>5760</v>
      </c>
      <c r="K38" s="114">
        <v>3368</v>
      </c>
      <c r="L38" s="423">
        <v>1600</v>
      </c>
      <c r="M38" s="424">
        <v>1580</v>
      </c>
    </row>
    <row r="39" spans="1:13" ht="11.1" customHeight="1" x14ac:dyDescent="0.2">
      <c r="A39" s="422" t="s">
        <v>387</v>
      </c>
      <c r="B39" s="115">
        <v>27230</v>
      </c>
      <c r="C39" s="114">
        <v>15363</v>
      </c>
      <c r="D39" s="114">
        <v>11867</v>
      </c>
      <c r="E39" s="114">
        <v>19608</v>
      </c>
      <c r="F39" s="114">
        <v>7622</v>
      </c>
      <c r="G39" s="114">
        <v>3294</v>
      </c>
      <c r="H39" s="114">
        <v>9394</v>
      </c>
      <c r="I39" s="115">
        <v>9253</v>
      </c>
      <c r="J39" s="114">
        <v>5788</v>
      </c>
      <c r="K39" s="114">
        <v>3465</v>
      </c>
      <c r="L39" s="423">
        <v>1518</v>
      </c>
      <c r="M39" s="424">
        <v>1396</v>
      </c>
    </row>
    <row r="40" spans="1:13" ht="11.1" customHeight="1" x14ac:dyDescent="0.2">
      <c r="A40" s="425" t="s">
        <v>388</v>
      </c>
      <c r="B40" s="115">
        <v>27848</v>
      </c>
      <c r="C40" s="114">
        <v>15752</v>
      </c>
      <c r="D40" s="114">
        <v>12096</v>
      </c>
      <c r="E40" s="114">
        <v>20226</v>
      </c>
      <c r="F40" s="114">
        <v>7622</v>
      </c>
      <c r="G40" s="114">
        <v>3619</v>
      </c>
      <c r="H40" s="114">
        <v>9470</v>
      </c>
      <c r="I40" s="115">
        <v>9244</v>
      </c>
      <c r="J40" s="114">
        <v>5722</v>
      </c>
      <c r="K40" s="114">
        <v>3522</v>
      </c>
      <c r="L40" s="423">
        <v>2464</v>
      </c>
      <c r="M40" s="424">
        <v>2211</v>
      </c>
    </row>
    <row r="41" spans="1:13" s="110" customFormat="1" ht="11.1" customHeight="1" x14ac:dyDescent="0.2">
      <c r="A41" s="422" t="s">
        <v>389</v>
      </c>
      <c r="B41" s="115">
        <v>27610</v>
      </c>
      <c r="C41" s="114">
        <v>15524</v>
      </c>
      <c r="D41" s="114">
        <v>12086</v>
      </c>
      <c r="E41" s="114">
        <v>19987</v>
      </c>
      <c r="F41" s="114">
        <v>7623</v>
      </c>
      <c r="G41" s="114">
        <v>3487</v>
      </c>
      <c r="H41" s="114">
        <v>9537</v>
      </c>
      <c r="I41" s="115">
        <v>9183</v>
      </c>
      <c r="J41" s="114">
        <v>5699</v>
      </c>
      <c r="K41" s="114">
        <v>3484</v>
      </c>
      <c r="L41" s="423">
        <v>1248</v>
      </c>
      <c r="M41" s="424">
        <v>1489</v>
      </c>
    </row>
    <row r="42" spans="1:13" ht="15" customHeight="1" x14ac:dyDescent="0.2">
      <c r="A42" s="422" t="s">
        <v>397</v>
      </c>
      <c r="B42" s="115">
        <v>27827</v>
      </c>
      <c r="C42" s="114">
        <v>15658</v>
      </c>
      <c r="D42" s="114">
        <v>12169</v>
      </c>
      <c r="E42" s="114">
        <v>20120</v>
      </c>
      <c r="F42" s="114">
        <v>7707</v>
      </c>
      <c r="G42" s="114">
        <v>3408</v>
      </c>
      <c r="H42" s="114">
        <v>9665</v>
      </c>
      <c r="I42" s="115">
        <v>9185</v>
      </c>
      <c r="J42" s="114">
        <v>5694</v>
      </c>
      <c r="K42" s="114">
        <v>3491</v>
      </c>
      <c r="L42" s="423">
        <v>1877</v>
      </c>
      <c r="M42" s="424">
        <v>1644</v>
      </c>
    </row>
    <row r="43" spans="1:13" ht="11.1" customHeight="1" x14ac:dyDescent="0.2">
      <c r="A43" s="422" t="s">
        <v>387</v>
      </c>
      <c r="B43" s="115">
        <v>28042</v>
      </c>
      <c r="C43" s="114">
        <v>15813</v>
      </c>
      <c r="D43" s="114">
        <v>12229</v>
      </c>
      <c r="E43" s="114">
        <v>20236</v>
      </c>
      <c r="F43" s="114">
        <v>7806</v>
      </c>
      <c r="G43" s="114">
        <v>3322</v>
      </c>
      <c r="H43" s="114">
        <v>9838</v>
      </c>
      <c r="I43" s="115">
        <v>9249</v>
      </c>
      <c r="J43" s="114">
        <v>5690</v>
      </c>
      <c r="K43" s="114">
        <v>3559</v>
      </c>
      <c r="L43" s="423">
        <v>1558</v>
      </c>
      <c r="M43" s="424">
        <v>1387</v>
      </c>
    </row>
    <row r="44" spans="1:13" ht="11.1" customHeight="1" x14ac:dyDescent="0.2">
      <c r="A44" s="422" t="s">
        <v>388</v>
      </c>
      <c r="B44" s="115">
        <v>28376</v>
      </c>
      <c r="C44" s="114">
        <v>15992</v>
      </c>
      <c r="D44" s="114">
        <v>12384</v>
      </c>
      <c r="E44" s="114">
        <v>20523</v>
      </c>
      <c r="F44" s="114">
        <v>7853</v>
      </c>
      <c r="G44" s="114">
        <v>3585</v>
      </c>
      <c r="H44" s="114">
        <v>9927</v>
      </c>
      <c r="I44" s="115">
        <v>9300</v>
      </c>
      <c r="J44" s="114">
        <v>5670</v>
      </c>
      <c r="K44" s="114">
        <v>3630</v>
      </c>
      <c r="L44" s="423">
        <v>2425</v>
      </c>
      <c r="M44" s="424">
        <v>2175</v>
      </c>
    </row>
    <row r="45" spans="1:13" s="110" customFormat="1" ht="11.1" customHeight="1" x14ac:dyDescent="0.2">
      <c r="A45" s="422" t="s">
        <v>389</v>
      </c>
      <c r="B45" s="115">
        <v>28201</v>
      </c>
      <c r="C45" s="114">
        <v>15784</v>
      </c>
      <c r="D45" s="114">
        <v>12417</v>
      </c>
      <c r="E45" s="114">
        <v>20296</v>
      </c>
      <c r="F45" s="114">
        <v>7905</v>
      </c>
      <c r="G45" s="114">
        <v>3509</v>
      </c>
      <c r="H45" s="114">
        <v>9928</v>
      </c>
      <c r="I45" s="115">
        <v>9311</v>
      </c>
      <c r="J45" s="114">
        <v>5675</v>
      </c>
      <c r="K45" s="114">
        <v>3636</v>
      </c>
      <c r="L45" s="423">
        <v>1200</v>
      </c>
      <c r="M45" s="424">
        <v>1453</v>
      </c>
    </row>
    <row r="46" spans="1:13" ht="15" customHeight="1" x14ac:dyDescent="0.2">
      <c r="A46" s="422" t="s">
        <v>398</v>
      </c>
      <c r="B46" s="115">
        <v>28365</v>
      </c>
      <c r="C46" s="114">
        <v>15901</v>
      </c>
      <c r="D46" s="114">
        <v>12464</v>
      </c>
      <c r="E46" s="114">
        <v>20396</v>
      </c>
      <c r="F46" s="114">
        <v>7969</v>
      </c>
      <c r="G46" s="114">
        <v>3462</v>
      </c>
      <c r="H46" s="114">
        <v>10020</v>
      </c>
      <c r="I46" s="115">
        <v>9243</v>
      </c>
      <c r="J46" s="114">
        <v>5612</v>
      </c>
      <c r="K46" s="114">
        <v>3631</v>
      </c>
      <c r="L46" s="423">
        <v>1971</v>
      </c>
      <c r="M46" s="424">
        <v>1841</v>
      </c>
    </row>
    <row r="47" spans="1:13" ht="11.1" customHeight="1" x14ac:dyDescent="0.2">
      <c r="A47" s="422" t="s">
        <v>387</v>
      </c>
      <c r="B47" s="115">
        <v>28530</v>
      </c>
      <c r="C47" s="114">
        <v>16001</v>
      </c>
      <c r="D47" s="114">
        <v>12529</v>
      </c>
      <c r="E47" s="114">
        <v>20433</v>
      </c>
      <c r="F47" s="114">
        <v>8097</v>
      </c>
      <c r="G47" s="114">
        <v>3369</v>
      </c>
      <c r="H47" s="114">
        <v>10175</v>
      </c>
      <c r="I47" s="115">
        <v>9389</v>
      </c>
      <c r="J47" s="114">
        <v>5708</v>
      </c>
      <c r="K47" s="114">
        <v>3681</v>
      </c>
      <c r="L47" s="423">
        <v>1487</v>
      </c>
      <c r="M47" s="424">
        <v>1393</v>
      </c>
    </row>
    <row r="48" spans="1:13" ht="11.1" customHeight="1" x14ac:dyDescent="0.2">
      <c r="A48" s="422" t="s">
        <v>388</v>
      </c>
      <c r="B48" s="115">
        <v>28980</v>
      </c>
      <c r="C48" s="114">
        <v>16265</v>
      </c>
      <c r="D48" s="114">
        <v>12715</v>
      </c>
      <c r="E48" s="114">
        <v>20777</v>
      </c>
      <c r="F48" s="114">
        <v>8203</v>
      </c>
      <c r="G48" s="114">
        <v>3677</v>
      </c>
      <c r="H48" s="114">
        <v>10230</v>
      </c>
      <c r="I48" s="115">
        <v>9430</v>
      </c>
      <c r="J48" s="114">
        <v>5635</v>
      </c>
      <c r="K48" s="114">
        <v>3795</v>
      </c>
      <c r="L48" s="423">
        <v>2364</v>
      </c>
      <c r="M48" s="424">
        <v>1977</v>
      </c>
    </row>
    <row r="49" spans="1:17" s="110" customFormat="1" ht="11.1" customHeight="1" x14ac:dyDescent="0.2">
      <c r="A49" s="422" t="s">
        <v>389</v>
      </c>
      <c r="B49" s="115">
        <v>28704</v>
      </c>
      <c r="C49" s="114">
        <v>15988</v>
      </c>
      <c r="D49" s="114">
        <v>12716</v>
      </c>
      <c r="E49" s="114">
        <v>20451</v>
      </c>
      <c r="F49" s="114">
        <v>8253</v>
      </c>
      <c r="G49" s="114">
        <v>3550</v>
      </c>
      <c r="H49" s="114">
        <v>10176</v>
      </c>
      <c r="I49" s="115">
        <v>9502</v>
      </c>
      <c r="J49" s="114">
        <v>5680</v>
      </c>
      <c r="K49" s="114">
        <v>3822</v>
      </c>
      <c r="L49" s="423">
        <v>1135</v>
      </c>
      <c r="M49" s="424">
        <v>1477</v>
      </c>
    </row>
    <row r="50" spans="1:17" ht="15" customHeight="1" x14ac:dyDescent="0.2">
      <c r="A50" s="422" t="s">
        <v>399</v>
      </c>
      <c r="B50" s="143">
        <v>28512</v>
      </c>
      <c r="C50" s="144">
        <v>15850</v>
      </c>
      <c r="D50" s="144">
        <v>12662</v>
      </c>
      <c r="E50" s="144">
        <v>20274</v>
      </c>
      <c r="F50" s="144">
        <v>8238</v>
      </c>
      <c r="G50" s="144">
        <v>3479</v>
      </c>
      <c r="H50" s="144">
        <v>10147</v>
      </c>
      <c r="I50" s="143">
        <v>9331</v>
      </c>
      <c r="J50" s="144">
        <v>5628</v>
      </c>
      <c r="K50" s="144">
        <v>3703</v>
      </c>
      <c r="L50" s="426">
        <v>1891</v>
      </c>
      <c r="M50" s="427">
        <v>2103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0.51824431517715497</v>
      </c>
      <c r="C6" s="480">
        <f>'Tabelle 3.3'!J11</f>
        <v>0.95207183814778751</v>
      </c>
      <c r="D6" s="481">
        <f t="shared" ref="D6:E9" si="0">IF(OR(AND(B6&gt;=-50,B6&lt;=50),ISNUMBER(B6)=FALSE),B6,"")</f>
        <v>0.51824431517715497</v>
      </c>
      <c r="E6" s="481">
        <f t="shared" si="0"/>
        <v>0.95207183814778751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0.51824431517715497</v>
      </c>
      <c r="C14" s="480">
        <f>'Tabelle 3.3'!J11</f>
        <v>0.95207183814778751</v>
      </c>
      <c r="D14" s="481">
        <f>IF(OR(AND(B14&gt;=-50,B14&lt;=50),ISNUMBER(B14)=FALSE),B14,"")</f>
        <v>0.51824431517715497</v>
      </c>
      <c r="E14" s="481">
        <f>IF(OR(AND(C14&gt;=-50,C14&lt;=50),ISNUMBER(C14)=FALSE),C14,"")</f>
        <v>0.95207183814778751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3.8277511961722488</v>
      </c>
      <c r="C15" s="480">
        <f>'Tabelle 3.3'!J12</f>
        <v>1.4925373134328359</v>
      </c>
      <c r="D15" s="481">
        <f t="shared" ref="D15:E45" si="3">IF(OR(AND(B15&gt;=-50,B15&lt;=50),ISNUMBER(B15)=FALSE),B15,"")</f>
        <v>3.8277511961722488</v>
      </c>
      <c r="E15" s="481">
        <f t="shared" si="3"/>
        <v>1.4925373134328359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2.2944550669216062</v>
      </c>
      <c r="C16" s="480">
        <f>'Tabelle 3.3'!J13</f>
        <v>-15.577889447236181</v>
      </c>
      <c r="D16" s="481">
        <f t="shared" si="3"/>
        <v>2.2944550669216062</v>
      </c>
      <c r="E16" s="481">
        <f t="shared" si="3"/>
        <v>-15.577889447236181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-1.5462691301244944</v>
      </c>
      <c r="C17" s="480">
        <f>'Tabelle 3.3'!J14</f>
        <v>4.0082219938335042</v>
      </c>
      <c r="D17" s="481">
        <f t="shared" si="3"/>
        <v>-1.5462691301244944</v>
      </c>
      <c r="E17" s="481">
        <f t="shared" si="3"/>
        <v>4.0082219938335042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-1.5128006206361519</v>
      </c>
      <c r="C18" s="480">
        <f>'Tabelle 3.3'!J15</f>
        <v>6.3400576368876083</v>
      </c>
      <c r="D18" s="481">
        <f t="shared" si="3"/>
        <v>-1.5128006206361519</v>
      </c>
      <c r="E18" s="481">
        <f t="shared" si="3"/>
        <v>6.3400576368876083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-3.3180619186450091</v>
      </c>
      <c r="C19" s="480">
        <f>'Tabelle 3.3'!J16</f>
        <v>-5.2219321148825069</v>
      </c>
      <c r="D19" s="481">
        <f t="shared" si="3"/>
        <v>-3.3180619186450091</v>
      </c>
      <c r="E19" s="481">
        <f t="shared" si="3"/>
        <v>-5.2219321148825069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2.9328621908127208</v>
      </c>
      <c r="C20" s="480">
        <f>'Tabelle 3.3'!J17</f>
        <v>5.7142857142857144</v>
      </c>
      <c r="D20" s="481">
        <f t="shared" si="3"/>
        <v>2.9328621908127208</v>
      </c>
      <c r="E20" s="481">
        <f t="shared" si="3"/>
        <v>5.7142857142857144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-6.0168471720818288E-2</v>
      </c>
      <c r="C21" s="480">
        <f>'Tabelle 3.3'!J18</f>
        <v>5.4744525547445253</v>
      </c>
      <c r="D21" s="481">
        <f t="shared" si="3"/>
        <v>-6.0168471720818288E-2</v>
      </c>
      <c r="E21" s="481">
        <f t="shared" si="3"/>
        <v>5.4744525547445253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1.2361331220285261</v>
      </c>
      <c r="C22" s="480">
        <f>'Tabelle 3.3'!J19</f>
        <v>-1.1354420113544201</v>
      </c>
      <c r="D22" s="481">
        <f t="shared" si="3"/>
        <v>1.2361331220285261</v>
      </c>
      <c r="E22" s="481">
        <f t="shared" si="3"/>
        <v>-1.1354420113544201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-2.9871977240398291</v>
      </c>
      <c r="C23" s="480">
        <f>'Tabelle 3.3'!J20</f>
        <v>0.1736111111111111</v>
      </c>
      <c r="D23" s="481">
        <f t="shared" si="3"/>
        <v>-2.9871977240398291</v>
      </c>
      <c r="E23" s="481">
        <f t="shared" si="3"/>
        <v>0.1736111111111111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-2.9761904761904763</v>
      </c>
      <c r="C24" s="480">
        <f>'Tabelle 3.3'!J21</f>
        <v>-11.46551724137931</v>
      </c>
      <c r="D24" s="481">
        <f t="shared" si="3"/>
        <v>-2.9761904761904763</v>
      </c>
      <c r="E24" s="481">
        <f t="shared" si="3"/>
        <v>-11.46551724137931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-0.56603773584905659</v>
      </c>
      <c r="C26" s="480">
        <f>'Tabelle 3.3'!J23</f>
        <v>2.4390243902439024</v>
      </c>
      <c r="D26" s="481">
        <f t="shared" si="3"/>
        <v>-0.56603773584905659</v>
      </c>
      <c r="E26" s="481">
        <f t="shared" si="3"/>
        <v>2.4390243902439024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5.6902985074626864</v>
      </c>
      <c r="C27" s="480">
        <f>'Tabelle 3.3'!J24</f>
        <v>32.478632478632477</v>
      </c>
      <c r="D27" s="481">
        <f t="shared" si="3"/>
        <v>5.6902985074626864</v>
      </c>
      <c r="E27" s="481">
        <f t="shared" si="3"/>
        <v>32.478632478632477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-1.5850144092219021</v>
      </c>
      <c r="C28" s="480">
        <f>'Tabelle 3.3'!J25</f>
        <v>-3.6945812807881775</v>
      </c>
      <c r="D28" s="481">
        <f t="shared" si="3"/>
        <v>-1.5850144092219021</v>
      </c>
      <c r="E28" s="481">
        <f t="shared" si="3"/>
        <v>-3.6945812807881775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2.5773195876288661</v>
      </c>
      <c r="C30" s="480">
        <f>'Tabelle 3.3'!J27</f>
        <v>-7.518796992481203</v>
      </c>
      <c r="D30" s="481">
        <f t="shared" si="3"/>
        <v>2.5773195876288661</v>
      </c>
      <c r="E30" s="481">
        <f t="shared" si="3"/>
        <v>-7.518796992481203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3.2085561497326203</v>
      </c>
      <c r="C31" s="480">
        <f>'Tabelle 3.3'!J28</f>
        <v>-1.4218009478672986</v>
      </c>
      <c r="D31" s="481">
        <f t="shared" si="3"/>
        <v>3.2085561497326203</v>
      </c>
      <c r="E31" s="481">
        <f t="shared" si="3"/>
        <v>-1.4218009478672986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5.9933407325194228</v>
      </c>
      <c r="C32" s="480">
        <f>'Tabelle 3.3'!J29</f>
        <v>4.716981132075472</v>
      </c>
      <c r="D32" s="481">
        <f t="shared" si="3"/>
        <v>5.9933407325194228</v>
      </c>
      <c r="E32" s="481">
        <f t="shared" si="3"/>
        <v>4.716981132075472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3.1690140845070425</v>
      </c>
      <c r="C33" s="480">
        <f>'Tabelle 3.3'!J30</f>
        <v>-12.987012987012987</v>
      </c>
      <c r="D33" s="481">
        <f t="shared" si="3"/>
        <v>3.1690140845070425</v>
      </c>
      <c r="E33" s="481">
        <f t="shared" si="3"/>
        <v>-12.987012987012987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2.5641025641025643</v>
      </c>
      <c r="C34" s="480">
        <f>'Tabelle 3.3'!J31</f>
        <v>-1.9792648444863337</v>
      </c>
      <c r="D34" s="481">
        <f t="shared" si="3"/>
        <v>2.5641025641025643</v>
      </c>
      <c r="E34" s="481">
        <f t="shared" si="3"/>
        <v>-1.9792648444863337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3.8277511961722488</v>
      </c>
      <c r="C37" s="480">
        <f>'Tabelle 3.3'!J34</f>
        <v>1.4925373134328359</v>
      </c>
      <c r="D37" s="481">
        <f t="shared" si="3"/>
        <v>3.8277511961722488</v>
      </c>
      <c r="E37" s="481">
        <f t="shared" si="3"/>
        <v>1.4925373134328359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-1.2435793457691269</v>
      </c>
      <c r="C38" s="480">
        <f>'Tabelle 3.3'!J35</f>
        <v>2.8592647604901598</v>
      </c>
      <c r="D38" s="481">
        <f t="shared" si="3"/>
        <v>-1.2435793457691269</v>
      </c>
      <c r="E38" s="481">
        <f t="shared" si="3"/>
        <v>2.8592647604901598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2.4176646706586826</v>
      </c>
      <c r="C39" s="480">
        <f>'Tabelle 3.3'!J36</f>
        <v>0.11142948105698822</v>
      </c>
      <c r="D39" s="481">
        <f t="shared" si="3"/>
        <v>2.4176646706586826</v>
      </c>
      <c r="E39" s="481">
        <f t="shared" si="3"/>
        <v>0.11142948105698822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2.4176646706586826</v>
      </c>
      <c r="C45" s="480">
        <f>'Tabelle 3.3'!J36</f>
        <v>0.11142948105698822</v>
      </c>
      <c r="D45" s="481">
        <f t="shared" si="3"/>
        <v>2.4176646706586826</v>
      </c>
      <c r="E45" s="481">
        <f t="shared" si="3"/>
        <v>0.11142948105698822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25262</v>
      </c>
      <c r="C51" s="487">
        <v>6013</v>
      </c>
      <c r="D51" s="487">
        <v>2902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25464</v>
      </c>
      <c r="C52" s="487">
        <v>6015</v>
      </c>
      <c r="D52" s="487">
        <v>2886</v>
      </c>
      <c r="E52" s="488">
        <f t="shared" ref="E52:G70" si="11">IF($A$51=37802,IF(COUNTBLANK(B$51:B$70)&gt;0,#N/A,B52/B$51*100),IF(COUNTBLANK(B$51:B$75)&gt;0,#N/A,B52/B$51*100))</f>
        <v>100.79961998258253</v>
      </c>
      <c r="F52" s="488">
        <f t="shared" si="11"/>
        <v>100.03326126725429</v>
      </c>
      <c r="G52" s="488">
        <f t="shared" si="11"/>
        <v>99.448656099241902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25948</v>
      </c>
      <c r="C53" s="487">
        <v>5975</v>
      </c>
      <c r="D53" s="487">
        <v>2966</v>
      </c>
      <c r="E53" s="488">
        <f t="shared" si="11"/>
        <v>102.71554112896841</v>
      </c>
      <c r="F53" s="488">
        <f t="shared" si="11"/>
        <v>99.36803592216863</v>
      </c>
      <c r="G53" s="488">
        <f t="shared" si="11"/>
        <v>102.20537560303239</v>
      </c>
      <c r="H53" s="489">
        <f>IF(ISERROR(L53)=TRUE,IF(MONTH(A53)=MONTH(MAX(A$51:A$75)),A53,""),"")</f>
        <v>41883</v>
      </c>
      <c r="I53" s="488">
        <f t="shared" si="12"/>
        <v>102.71554112896841</v>
      </c>
      <c r="J53" s="488">
        <f t="shared" si="10"/>
        <v>99.36803592216863</v>
      </c>
      <c r="K53" s="488">
        <f t="shared" si="10"/>
        <v>102.20537560303239</v>
      </c>
      <c r="L53" s="488" t="e">
        <f t="shared" si="13"/>
        <v>#N/A</v>
      </c>
    </row>
    <row r="54" spans="1:14" ht="15" customHeight="1" x14ac:dyDescent="0.2">
      <c r="A54" s="490" t="s">
        <v>462</v>
      </c>
      <c r="B54" s="487">
        <v>25696</v>
      </c>
      <c r="C54" s="487">
        <v>5996</v>
      </c>
      <c r="D54" s="487">
        <v>2964</v>
      </c>
      <c r="E54" s="488">
        <f t="shared" si="11"/>
        <v>101.71799540812287</v>
      </c>
      <c r="F54" s="488">
        <f t="shared" si="11"/>
        <v>99.717279228338597</v>
      </c>
      <c r="G54" s="488">
        <f t="shared" si="11"/>
        <v>102.13645761543764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25836</v>
      </c>
      <c r="C55" s="487">
        <v>5825</v>
      </c>
      <c r="D55" s="487">
        <v>2936</v>
      </c>
      <c r="E55" s="488">
        <f t="shared" si="11"/>
        <v>102.27218747525927</v>
      </c>
      <c r="F55" s="488">
        <f t="shared" si="11"/>
        <v>96.873440878097455</v>
      </c>
      <c r="G55" s="488">
        <f t="shared" si="11"/>
        <v>101.17160578911096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26006</v>
      </c>
      <c r="C56" s="487">
        <v>5865</v>
      </c>
      <c r="D56" s="487">
        <v>3041</v>
      </c>
      <c r="E56" s="488">
        <f t="shared" si="11"/>
        <v>102.94513498535349</v>
      </c>
      <c r="F56" s="488">
        <f t="shared" si="11"/>
        <v>97.5386662231831</v>
      </c>
      <c r="G56" s="488">
        <f t="shared" si="11"/>
        <v>104.78980013783597</v>
      </c>
      <c r="H56" s="489" t="str">
        <f t="shared" si="14"/>
        <v/>
      </c>
      <c r="I56" s="488" t="str">
        <f t="shared" si="12"/>
        <v/>
      </c>
      <c r="J56" s="488" t="str">
        <f t="shared" si="10"/>
        <v/>
      </c>
      <c r="K56" s="488" t="str">
        <f t="shared" si="10"/>
        <v/>
      </c>
      <c r="L56" s="488" t="e">
        <f t="shared" si="13"/>
        <v>#N/A</v>
      </c>
    </row>
    <row r="57" spans="1:14" ht="15" customHeight="1" x14ac:dyDescent="0.2">
      <c r="A57" s="490">
        <v>42248</v>
      </c>
      <c r="B57" s="487">
        <v>26531</v>
      </c>
      <c r="C57" s="487">
        <v>5859</v>
      </c>
      <c r="D57" s="487">
        <v>3149</v>
      </c>
      <c r="E57" s="488">
        <f t="shared" si="11"/>
        <v>105.02335523711504</v>
      </c>
      <c r="F57" s="488">
        <f t="shared" si="11"/>
        <v>97.43888242142026</v>
      </c>
      <c r="G57" s="488">
        <f t="shared" si="11"/>
        <v>108.51137146795313</v>
      </c>
      <c r="H57" s="489">
        <f t="shared" si="14"/>
        <v>42248</v>
      </c>
      <c r="I57" s="488">
        <f t="shared" si="12"/>
        <v>105.02335523711504</v>
      </c>
      <c r="J57" s="488">
        <f t="shared" si="10"/>
        <v>97.43888242142026</v>
      </c>
      <c r="K57" s="488">
        <f t="shared" si="10"/>
        <v>108.51137146795313</v>
      </c>
      <c r="L57" s="488" t="e">
        <f t="shared" si="13"/>
        <v>#N/A</v>
      </c>
    </row>
    <row r="58" spans="1:14" ht="15" customHeight="1" x14ac:dyDescent="0.2">
      <c r="A58" s="490" t="s">
        <v>465</v>
      </c>
      <c r="B58" s="487">
        <v>26240</v>
      </c>
      <c r="C58" s="487">
        <v>5906</v>
      </c>
      <c r="D58" s="487">
        <v>3120</v>
      </c>
      <c r="E58" s="488">
        <f t="shared" si="11"/>
        <v>103.87142744042434</v>
      </c>
      <c r="F58" s="488">
        <f t="shared" si="11"/>
        <v>98.220522201895889</v>
      </c>
      <c r="G58" s="488">
        <f t="shared" si="11"/>
        <v>107.51206064782907</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26448</v>
      </c>
      <c r="C59" s="487">
        <v>5780</v>
      </c>
      <c r="D59" s="487">
        <v>3117</v>
      </c>
      <c r="E59" s="488">
        <f t="shared" si="11"/>
        <v>104.69479851159844</v>
      </c>
      <c r="F59" s="488">
        <f t="shared" si="11"/>
        <v>96.125062364876101</v>
      </c>
      <c r="G59" s="488">
        <f t="shared" si="11"/>
        <v>107.40868366643694</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26656</v>
      </c>
      <c r="C60" s="487">
        <v>5861</v>
      </c>
      <c r="D60" s="487">
        <v>3188</v>
      </c>
      <c r="E60" s="488">
        <f t="shared" si="11"/>
        <v>105.51816958277254</v>
      </c>
      <c r="F60" s="488">
        <f t="shared" si="11"/>
        <v>97.472143688674535</v>
      </c>
      <c r="G60" s="488">
        <f t="shared" si="11"/>
        <v>109.855272226051</v>
      </c>
      <c r="H60" s="489" t="str">
        <f t="shared" si="14"/>
        <v/>
      </c>
      <c r="I60" s="488" t="str">
        <f t="shared" si="12"/>
        <v/>
      </c>
      <c r="J60" s="488" t="str">
        <f t="shared" si="10"/>
        <v/>
      </c>
      <c r="K60" s="488" t="str">
        <f t="shared" si="10"/>
        <v/>
      </c>
      <c r="L60" s="488" t="e">
        <f t="shared" si="13"/>
        <v>#N/A</v>
      </c>
    </row>
    <row r="61" spans="1:14" ht="15" customHeight="1" x14ac:dyDescent="0.2">
      <c r="A61" s="490">
        <v>42614</v>
      </c>
      <c r="B61" s="487">
        <v>27220</v>
      </c>
      <c r="C61" s="487">
        <v>5775</v>
      </c>
      <c r="D61" s="487">
        <v>3296</v>
      </c>
      <c r="E61" s="488">
        <f t="shared" si="11"/>
        <v>107.75077191037923</v>
      </c>
      <c r="F61" s="488">
        <f t="shared" si="11"/>
        <v>96.041909196740392</v>
      </c>
      <c r="G61" s="488">
        <f t="shared" si="11"/>
        <v>113.57684355616814</v>
      </c>
      <c r="H61" s="489">
        <f t="shared" si="14"/>
        <v>42614</v>
      </c>
      <c r="I61" s="488">
        <f t="shared" si="12"/>
        <v>107.75077191037923</v>
      </c>
      <c r="J61" s="488">
        <f t="shared" si="10"/>
        <v>96.041909196740392</v>
      </c>
      <c r="K61" s="488">
        <f t="shared" si="10"/>
        <v>113.57684355616814</v>
      </c>
      <c r="L61" s="488" t="e">
        <f t="shared" si="13"/>
        <v>#N/A</v>
      </c>
    </row>
    <row r="62" spans="1:14" ht="15" customHeight="1" x14ac:dyDescent="0.2">
      <c r="A62" s="490" t="s">
        <v>468</v>
      </c>
      <c r="B62" s="487">
        <v>26989</v>
      </c>
      <c r="C62" s="487">
        <v>5765</v>
      </c>
      <c r="D62" s="487">
        <v>3289</v>
      </c>
      <c r="E62" s="488">
        <f t="shared" si="11"/>
        <v>106.83635499960415</v>
      </c>
      <c r="F62" s="488">
        <f t="shared" si="11"/>
        <v>95.875602860468987</v>
      </c>
      <c r="G62" s="488">
        <f t="shared" si="11"/>
        <v>113.33563059958649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27065</v>
      </c>
      <c r="C63" s="487">
        <v>5760</v>
      </c>
      <c r="D63" s="487">
        <v>3368</v>
      </c>
      <c r="E63" s="488">
        <f t="shared" si="11"/>
        <v>107.13720212176392</v>
      </c>
      <c r="F63" s="488">
        <f t="shared" si="11"/>
        <v>95.792449692333278</v>
      </c>
      <c r="G63" s="488">
        <f t="shared" si="11"/>
        <v>116.0578911095796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27230</v>
      </c>
      <c r="C64" s="487">
        <v>5788</v>
      </c>
      <c r="D64" s="487">
        <v>3465</v>
      </c>
      <c r="E64" s="488">
        <f t="shared" si="11"/>
        <v>107.79035705803182</v>
      </c>
      <c r="F64" s="488">
        <f t="shared" si="11"/>
        <v>96.25810743389323</v>
      </c>
      <c r="G64" s="488">
        <f t="shared" si="11"/>
        <v>119.40041350792556</v>
      </c>
      <c r="H64" s="489" t="str">
        <f t="shared" si="14"/>
        <v/>
      </c>
      <c r="I64" s="488" t="str">
        <f t="shared" si="12"/>
        <v/>
      </c>
      <c r="J64" s="488" t="str">
        <f t="shared" si="10"/>
        <v/>
      </c>
      <c r="K64" s="488" t="str">
        <f t="shared" si="10"/>
        <v/>
      </c>
      <c r="L64" s="488" t="e">
        <f t="shared" si="13"/>
        <v>#N/A</v>
      </c>
    </row>
    <row r="65" spans="1:12" ht="15" customHeight="1" x14ac:dyDescent="0.2">
      <c r="A65" s="490">
        <v>42979</v>
      </c>
      <c r="B65" s="487">
        <v>27848</v>
      </c>
      <c r="C65" s="487">
        <v>5722</v>
      </c>
      <c r="D65" s="487">
        <v>3522</v>
      </c>
      <c r="E65" s="488">
        <f t="shared" si="11"/>
        <v>110.23671918296256</v>
      </c>
      <c r="F65" s="488">
        <f t="shared" si="11"/>
        <v>95.160485614501908</v>
      </c>
      <c r="G65" s="488">
        <f t="shared" si="11"/>
        <v>121.36457615437631</v>
      </c>
      <c r="H65" s="489">
        <f t="shared" si="14"/>
        <v>42979</v>
      </c>
      <c r="I65" s="488">
        <f t="shared" si="12"/>
        <v>110.23671918296256</v>
      </c>
      <c r="J65" s="488">
        <f t="shared" si="10"/>
        <v>95.160485614501908</v>
      </c>
      <c r="K65" s="488">
        <f t="shared" si="10"/>
        <v>121.36457615437631</v>
      </c>
      <c r="L65" s="488" t="e">
        <f t="shared" si="13"/>
        <v>#N/A</v>
      </c>
    </row>
    <row r="66" spans="1:12" ht="15" customHeight="1" x14ac:dyDescent="0.2">
      <c r="A66" s="490" t="s">
        <v>471</v>
      </c>
      <c r="B66" s="487">
        <v>27610</v>
      </c>
      <c r="C66" s="487">
        <v>5699</v>
      </c>
      <c r="D66" s="487">
        <v>3484</v>
      </c>
      <c r="E66" s="488">
        <f t="shared" si="11"/>
        <v>109.29459266883066</v>
      </c>
      <c r="F66" s="488">
        <f t="shared" si="11"/>
        <v>94.777981041077666</v>
      </c>
      <c r="G66" s="488">
        <f t="shared" si="11"/>
        <v>120.05513439007581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27827</v>
      </c>
      <c r="C67" s="487">
        <v>5694</v>
      </c>
      <c r="D67" s="487">
        <v>3491</v>
      </c>
      <c r="E67" s="488">
        <f t="shared" si="11"/>
        <v>110.1535903728921</v>
      </c>
      <c r="F67" s="488">
        <f t="shared" si="11"/>
        <v>94.694827872941957</v>
      </c>
      <c r="G67" s="488">
        <f t="shared" si="11"/>
        <v>120.29634734665748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28042</v>
      </c>
      <c r="C68" s="487">
        <v>5690</v>
      </c>
      <c r="D68" s="487">
        <v>3559</v>
      </c>
      <c r="E68" s="488">
        <f t="shared" si="11"/>
        <v>111.004671047423</v>
      </c>
      <c r="F68" s="488">
        <f t="shared" si="11"/>
        <v>94.628305338433393</v>
      </c>
      <c r="G68" s="488">
        <f t="shared" si="11"/>
        <v>122.6395589248794</v>
      </c>
      <c r="H68" s="489" t="str">
        <f t="shared" si="14"/>
        <v/>
      </c>
      <c r="I68" s="488" t="str">
        <f t="shared" si="12"/>
        <v/>
      </c>
      <c r="J68" s="488" t="str">
        <f t="shared" si="12"/>
        <v/>
      </c>
      <c r="K68" s="488" t="str">
        <f t="shared" si="12"/>
        <v/>
      </c>
      <c r="L68" s="488" t="e">
        <f t="shared" si="13"/>
        <v>#N/A</v>
      </c>
    </row>
    <row r="69" spans="1:12" ht="15" customHeight="1" x14ac:dyDescent="0.2">
      <c r="A69" s="490">
        <v>43344</v>
      </c>
      <c r="B69" s="487">
        <v>28376</v>
      </c>
      <c r="C69" s="487">
        <v>5670</v>
      </c>
      <c r="D69" s="487">
        <v>3630</v>
      </c>
      <c r="E69" s="488">
        <f t="shared" si="11"/>
        <v>112.32681497901986</v>
      </c>
      <c r="F69" s="488">
        <f t="shared" si="11"/>
        <v>94.29569266589057</v>
      </c>
      <c r="G69" s="488">
        <f t="shared" si="11"/>
        <v>125.08614748449345</v>
      </c>
      <c r="H69" s="489">
        <f t="shared" si="14"/>
        <v>43344</v>
      </c>
      <c r="I69" s="488">
        <f t="shared" si="12"/>
        <v>112.32681497901986</v>
      </c>
      <c r="J69" s="488">
        <f t="shared" si="12"/>
        <v>94.29569266589057</v>
      </c>
      <c r="K69" s="488">
        <f t="shared" si="12"/>
        <v>125.08614748449345</v>
      </c>
      <c r="L69" s="488" t="e">
        <f t="shared" si="13"/>
        <v>#N/A</v>
      </c>
    </row>
    <row r="70" spans="1:12" ht="15" customHeight="1" x14ac:dyDescent="0.2">
      <c r="A70" s="490" t="s">
        <v>474</v>
      </c>
      <c r="B70" s="487">
        <v>28201</v>
      </c>
      <c r="C70" s="487">
        <v>5675</v>
      </c>
      <c r="D70" s="487">
        <v>3636</v>
      </c>
      <c r="E70" s="488">
        <f t="shared" si="11"/>
        <v>111.63407489509936</v>
      </c>
      <c r="F70" s="488">
        <f t="shared" si="11"/>
        <v>94.378845834026279</v>
      </c>
      <c r="G70" s="488">
        <f t="shared" si="11"/>
        <v>125.29290144727774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28365</v>
      </c>
      <c r="C71" s="487">
        <v>5612</v>
      </c>
      <c r="D71" s="487">
        <v>3631</v>
      </c>
      <c r="E71" s="491">
        <f t="shared" ref="E71:G75" si="15">IF($A$51=37802,IF(COUNTBLANK(B$51:B$70)&gt;0,#N/A,IF(ISBLANK(B71)=FALSE,B71/B$51*100,#N/A)),IF(COUNTBLANK(B$51:B$75)&gt;0,#N/A,B71/B$51*100))</f>
        <v>112.28327131660201</v>
      </c>
      <c r="F71" s="491">
        <f t="shared" si="15"/>
        <v>93.331115915516378</v>
      </c>
      <c r="G71" s="491">
        <f t="shared" si="15"/>
        <v>125.12060647829084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28530</v>
      </c>
      <c r="C72" s="487">
        <v>5708</v>
      </c>
      <c r="D72" s="487">
        <v>3681</v>
      </c>
      <c r="E72" s="491">
        <f t="shared" si="15"/>
        <v>112.93642625286992</v>
      </c>
      <c r="F72" s="491">
        <f t="shared" si="15"/>
        <v>94.92765674372194</v>
      </c>
      <c r="G72" s="491">
        <f t="shared" si="15"/>
        <v>126.84355616815989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28980</v>
      </c>
      <c r="C73" s="487">
        <v>5635</v>
      </c>
      <c r="D73" s="487">
        <v>3795</v>
      </c>
      <c r="E73" s="491">
        <f t="shared" si="15"/>
        <v>114.71775789723695</v>
      </c>
      <c r="F73" s="491">
        <f t="shared" si="15"/>
        <v>93.713620488940634</v>
      </c>
      <c r="G73" s="491">
        <f t="shared" si="15"/>
        <v>130.77188146106133</v>
      </c>
      <c r="H73" s="492">
        <f>IF(A$51=37802,IF(ISERROR(L73)=TRUE,IF(ISBLANK(A73)=FALSE,IF(MONTH(A73)=MONTH(MAX(A$51:A$75)),A73,""),""),""),IF(ISERROR(L73)=TRUE,IF(MONTH(A73)=MONTH(MAX(A$51:A$75)),A73,""),""))</f>
        <v>43709</v>
      </c>
      <c r="I73" s="488">
        <f t="shared" si="12"/>
        <v>114.71775789723695</v>
      </c>
      <c r="J73" s="488">
        <f t="shared" si="12"/>
        <v>93.713620488940634</v>
      </c>
      <c r="K73" s="488">
        <f t="shared" si="12"/>
        <v>130.77188146106133</v>
      </c>
      <c r="L73" s="488" t="e">
        <f t="shared" si="13"/>
        <v>#N/A</v>
      </c>
    </row>
    <row r="74" spans="1:12" ht="15" customHeight="1" x14ac:dyDescent="0.2">
      <c r="A74" s="490" t="s">
        <v>477</v>
      </c>
      <c r="B74" s="487">
        <v>28704</v>
      </c>
      <c r="C74" s="487">
        <v>5680</v>
      </c>
      <c r="D74" s="487">
        <v>3822</v>
      </c>
      <c r="E74" s="491">
        <f t="shared" si="15"/>
        <v>113.62520782202519</v>
      </c>
      <c r="F74" s="491">
        <f t="shared" si="15"/>
        <v>94.461999002161974</v>
      </c>
      <c r="G74" s="491">
        <f t="shared" si="15"/>
        <v>131.70227429359062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28512</v>
      </c>
      <c r="C75" s="493">
        <v>5628</v>
      </c>
      <c r="D75" s="493">
        <v>3703</v>
      </c>
      <c r="E75" s="491">
        <f t="shared" si="15"/>
        <v>112.86517298709524</v>
      </c>
      <c r="F75" s="491">
        <f t="shared" si="15"/>
        <v>93.597206053550636</v>
      </c>
      <c r="G75" s="491">
        <f t="shared" si="15"/>
        <v>127.60165403170227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114.71775789723695</v>
      </c>
      <c r="J77" s="488">
        <f>IF(J75&lt;&gt;"",J75,IF(J74&lt;&gt;"",J74,IF(J73&lt;&gt;"",J73,IF(J72&lt;&gt;"",J72,IF(J71&lt;&gt;"",J71,IF(J70&lt;&gt;"",J70,""))))))</f>
        <v>93.713620488940634</v>
      </c>
      <c r="K77" s="488">
        <f>IF(K75&lt;&gt;"",K75,IF(K74&lt;&gt;"",K74,IF(K73&lt;&gt;"",K73,IF(K72&lt;&gt;"",K72,IF(K71&lt;&gt;"",K71,IF(K70&lt;&gt;"",K70,""))))))</f>
        <v>130.77188146106133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+14,7%</v>
      </c>
      <c r="J79" s="488" t="str">
        <f>"GeB - ausschließlich: "&amp;IF(J77&gt;100,"+","")&amp;TEXT(J77-100,"0,0")&amp;"%"</f>
        <v>GeB - ausschließlich: -6,3%</v>
      </c>
      <c r="K79" s="488" t="str">
        <f>"GeB - im Nebenjob: "&amp;IF(K77&gt;100,"+","")&amp;TEXT(K77-100,"0,0")&amp;"%"</f>
        <v>GeB - im Nebenjob: +30,8%</v>
      </c>
    </row>
    <row r="81" spans="9:9" ht="15" customHeight="1" x14ac:dyDescent="0.2">
      <c r="I81" s="488" t="str">
        <f>IF(ISERROR(HLOOKUP(1,I$78:K$79,2,FALSE)),"",HLOOKUP(1,I$78:K$79,2,FALSE))</f>
        <v>GeB - im Nebenjob: +30,8%</v>
      </c>
    </row>
    <row r="82" spans="9:9" ht="15" customHeight="1" x14ac:dyDescent="0.2">
      <c r="I82" s="488" t="str">
        <f>IF(ISERROR(HLOOKUP(2,I$78:K$79,2,FALSE)),"",HLOOKUP(2,I$78:K$79,2,FALSE))</f>
        <v>SvB: +14,7%</v>
      </c>
    </row>
    <row r="83" spans="9:9" ht="15" customHeight="1" x14ac:dyDescent="0.2">
      <c r="I83" s="488" t="str">
        <f>IF(ISERROR(HLOOKUP(3,I$78:K$79,2,FALSE)),"",HLOOKUP(3,I$78:K$79,2,FALSE))</f>
        <v>GeB - ausschließlich: -6,3%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28512</v>
      </c>
      <c r="E12" s="114">
        <v>28704</v>
      </c>
      <c r="F12" s="114">
        <v>28980</v>
      </c>
      <c r="G12" s="114">
        <v>28530</v>
      </c>
      <c r="H12" s="114">
        <v>28365</v>
      </c>
      <c r="I12" s="115">
        <v>147</v>
      </c>
      <c r="J12" s="116">
        <v>0.51824431517715497</v>
      </c>
      <c r="N12" s="117"/>
    </row>
    <row r="13" spans="1:15" s="110" customFormat="1" ht="13.5" customHeight="1" x14ac:dyDescent="0.2">
      <c r="A13" s="118" t="s">
        <v>105</v>
      </c>
      <c r="B13" s="119" t="s">
        <v>106</v>
      </c>
      <c r="C13" s="113">
        <v>55.590628507295172</v>
      </c>
      <c r="D13" s="114">
        <v>15850</v>
      </c>
      <c r="E13" s="114">
        <v>15988</v>
      </c>
      <c r="F13" s="114">
        <v>16265</v>
      </c>
      <c r="G13" s="114">
        <v>16001</v>
      </c>
      <c r="H13" s="114">
        <v>15901</v>
      </c>
      <c r="I13" s="115">
        <v>-51</v>
      </c>
      <c r="J13" s="116">
        <v>-0.32073454499716997</v>
      </c>
    </row>
    <row r="14" spans="1:15" s="110" customFormat="1" ht="13.5" customHeight="1" x14ac:dyDescent="0.2">
      <c r="A14" s="120"/>
      <c r="B14" s="119" t="s">
        <v>107</v>
      </c>
      <c r="C14" s="113">
        <v>44.409371492704828</v>
      </c>
      <c r="D14" s="114">
        <v>12662</v>
      </c>
      <c r="E14" s="114">
        <v>12716</v>
      </c>
      <c r="F14" s="114">
        <v>12715</v>
      </c>
      <c r="G14" s="114">
        <v>12529</v>
      </c>
      <c r="H14" s="114">
        <v>12464</v>
      </c>
      <c r="I14" s="115">
        <v>198</v>
      </c>
      <c r="J14" s="116">
        <v>1.5885750962772787</v>
      </c>
    </row>
    <row r="15" spans="1:15" s="110" customFormat="1" ht="13.5" customHeight="1" x14ac:dyDescent="0.2">
      <c r="A15" s="118" t="s">
        <v>105</v>
      </c>
      <c r="B15" s="121" t="s">
        <v>108</v>
      </c>
      <c r="C15" s="113">
        <v>12.201879910213243</v>
      </c>
      <c r="D15" s="114">
        <v>3479</v>
      </c>
      <c r="E15" s="114">
        <v>3550</v>
      </c>
      <c r="F15" s="114">
        <v>3677</v>
      </c>
      <c r="G15" s="114">
        <v>3369</v>
      </c>
      <c r="H15" s="114">
        <v>3462</v>
      </c>
      <c r="I15" s="115">
        <v>17</v>
      </c>
      <c r="J15" s="116">
        <v>0.49104563835932985</v>
      </c>
    </row>
    <row r="16" spans="1:15" s="110" customFormat="1" ht="13.5" customHeight="1" x14ac:dyDescent="0.2">
      <c r="A16" s="118"/>
      <c r="B16" s="121" t="s">
        <v>109</v>
      </c>
      <c r="C16" s="113">
        <v>65.105920314253652</v>
      </c>
      <c r="D16" s="114">
        <v>18563</v>
      </c>
      <c r="E16" s="114">
        <v>18691</v>
      </c>
      <c r="F16" s="114">
        <v>18834</v>
      </c>
      <c r="G16" s="114">
        <v>18799</v>
      </c>
      <c r="H16" s="114">
        <v>18705</v>
      </c>
      <c r="I16" s="115">
        <v>-142</v>
      </c>
      <c r="J16" s="116">
        <v>-0.75915530606789627</v>
      </c>
    </row>
    <row r="17" spans="1:10" s="110" customFormat="1" ht="13.5" customHeight="1" x14ac:dyDescent="0.2">
      <c r="A17" s="118"/>
      <c r="B17" s="121" t="s">
        <v>110</v>
      </c>
      <c r="C17" s="113">
        <v>21.752244668911334</v>
      </c>
      <c r="D17" s="114">
        <v>6202</v>
      </c>
      <c r="E17" s="114">
        <v>6170</v>
      </c>
      <c r="F17" s="114">
        <v>6187</v>
      </c>
      <c r="G17" s="114">
        <v>6093</v>
      </c>
      <c r="H17" s="114">
        <v>5960</v>
      </c>
      <c r="I17" s="115">
        <v>242</v>
      </c>
      <c r="J17" s="116">
        <v>4.0604026845637584</v>
      </c>
    </row>
    <row r="18" spans="1:10" s="110" customFormat="1" ht="13.5" customHeight="1" x14ac:dyDescent="0.2">
      <c r="A18" s="120"/>
      <c r="B18" s="121" t="s">
        <v>111</v>
      </c>
      <c r="C18" s="113">
        <v>0.93995510662177328</v>
      </c>
      <c r="D18" s="114">
        <v>268</v>
      </c>
      <c r="E18" s="114">
        <v>293</v>
      </c>
      <c r="F18" s="114">
        <v>282</v>
      </c>
      <c r="G18" s="114">
        <v>269</v>
      </c>
      <c r="H18" s="114">
        <v>238</v>
      </c>
      <c r="I18" s="115">
        <v>30</v>
      </c>
      <c r="J18" s="116">
        <v>12.605042016806722</v>
      </c>
    </row>
    <row r="19" spans="1:10" s="110" customFormat="1" ht="13.5" customHeight="1" x14ac:dyDescent="0.2">
      <c r="A19" s="120"/>
      <c r="B19" s="121" t="s">
        <v>112</v>
      </c>
      <c r="C19" s="113">
        <v>0.27356902356902357</v>
      </c>
      <c r="D19" s="114">
        <v>78</v>
      </c>
      <c r="E19" s="114">
        <v>86</v>
      </c>
      <c r="F19" s="114">
        <v>81</v>
      </c>
      <c r="G19" s="114">
        <v>71</v>
      </c>
      <c r="H19" s="114">
        <v>52</v>
      </c>
      <c r="I19" s="115">
        <v>26</v>
      </c>
      <c r="J19" s="116">
        <v>50</v>
      </c>
    </row>
    <row r="20" spans="1:10" s="110" customFormat="1" ht="13.5" customHeight="1" x14ac:dyDescent="0.2">
      <c r="A20" s="118" t="s">
        <v>113</v>
      </c>
      <c r="B20" s="122" t="s">
        <v>114</v>
      </c>
      <c r="C20" s="113">
        <v>71.106902356902353</v>
      </c>
      <c r="D20" s="114">
        <v>20274</v>
      </c>
      <c r="E20" s="114">
        <v>20451</v>
      </c>
      <c r="F20" s="114">
        <v>20777</v>
      </c>
      <c r="G20" s="114">
        <v>20433</v>
      </c>
      <c r="H20" s="114">
        <v>20396</v>
      </c>
      <c r="I20" s="115">
        <v>-122</v>
      </c>
      <c r="J20" s="116">
        <v>-0.59815650127475972</v>
      </c>
    </row>
    <row r="21" spans="1:10" s="110" customFormat="1" ht="13.5" customHeight="1" x14ac:dyDescent="0.2">
      <c r="A21" s="120"/>
      <c r="B21" s="122" t="s">
        <v>115</v>
      </c>
      <c r="C21" s="113">
        <v>28.893097643097644</v>
      </c>
      <c r="D21" s="114">
        <v>8238</v>
      </c>
      <c r="E21" s="114">
        <v>8253</v>
      </c>
      <c r="F21" s="114">
        <v>8203</v>
      </c>
      <c r="G21" s="114">
        <v>8097</v>
      </c>
      <c r="H21" s="114">
        <v>7969</v>
      </c>
      <c r="I21" s="115">
        <v>269</v>
      </c>
      <c r="J21" s="116">
        <v>3.3755803739490524</v>
      </c>
    </row>
    <row r="22" spans="1:10" s="110" customFormat="1" ht="13.5" customHeight="1" x14ac:dyDescent="0.2">
      <c r="A22" s="118" t="s">
        <v>113</v>
      </c>
      <c r="B22" s="122" t="s">
        <v>116</v>
      </c>
      <c r="C22" s="113">
        <v>94.65838945005612</v>
      </c>
      <c r="D22" s="114">
        <v>26989</v>
      </c>
      <c r="E22" s="114">
        <v>27229</v>
      </c>
      <c r="F22" s="114">
        <v>27435</v>
      </c>
      <c r="G22" s="114">
        <v>27099</v>
      </c>
      <c r="H22" s="114">
        <v>26996</v>
      </c>
      <c r="I22" s="115">
        <v>-7</v>
      </c>
      <c r="J22" s="116">
        <v>-2.592976737294414E-2</v>
      </c>
    </row>
    <row r="23" spans="1:10" s="110" customFormat="1" ht="13.5" customHeight="1" x14ac:dyDescent="0.2">
      <c r="A23" s="123"/>
      <c r="B23" s="124" t="s">
        <v>117</v>
      </c>
      <c r="C23" s="125">
        <v>5.3205667789001119</v>
      </c>
      <c r="D23" s="114">
        <v>1517</v>
      </c>
      <c r="E23" s="114">
        <v>1468</v>
      </c>
      <c r="F23" s="114">
        <v>1537</v>
      </c>
      <c r="G23" s="114">
        <v>1425</v>
      </c>
      <c r="H23" s="114">
        <v>1364</v>
      </c>
      <c r="I23" s="115">
        <v>153</v>
      </c>
      <c r="J23" s="116">
        <v>11.217008797653959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9331</v>
      </c>
      <c r="E26" s="114">
        <v>9502</v>
      </c>
      <c r="F26" s="114">
        <v>9430</v>
      </c>
      <c r="G26" s="114">
        <v>9389</v>
      </c>
      <c r="H26" s="140">
        <v>9243</v>
      </c>
      <c r="I26" s="115">
        <v>88</v>
      </c>
      <c r="J26" s="116">
        <v>0.95207183814778751</v>
      </c>
    </row>
    <row r="27" spans="1:10" s="110" customFormat="1" ht="13.5" customHeight="1" x14ac:dyDescent="0.2">
      <c r="A27" s="118" t="s">
        <v>105</v>
      </c>
      <c r="B27" s="119" t="s">
        <v>106</v>
      </c>
      <c r="C27" s="113">
        <v>38.259564891222809</v>
      </c>
      <c r="D27" s="115">
        <v>3570</v>
      </c>
      <c r="E27" s="114">
        <v>3617</v>
      </c>
      <c r="F27" s="114">
        <v>3587</v>
      </c>
      <c r="G27" s="114">
        <v>3547</v>
      </c>
      <c r="H27" s="140">
        <v>3446</v>
      </c>
      <c r="I27" s="115">
        <v>124</v>
      </c>
      <c r="J27" s="116">
        <v>3.5983749274521184</v>
      </c>
    </row>
    <row r="28" spans="1:10" s="110" customFormat="1" ht="13.5" customHeight="1" x14ac:dyDescent="0.2">
      <c r="A28" s="120"/>
      <c r="B28" s="119" t="s">
        <v>107</v>
      </c>
      <c r="C28" s="113">
        <v>61.740435108777191</v>
      </c>
      <c r="D28" s="115">
        <v>5761</v>
      </c>
      <c r="E28" s="114">
        <v>5885</v>
      </c>
      <c r="F28" s="114">
        <v>5843</v>
      </c>
      <c r="G28" s="114">
        <v>5842</v>
      </c>
      <c r="H28" s="140">
        <v>5797</v>
      </c>
      <c r="I28" s="115">
        <v>-36</v>
      </c>
      <c r="J28" s="116">
        <v>-0.62101086769018454</v>
      </c>
    </row>
    <row r="29" spans="1:10" s="110" customFormat="1" ht="13.5" customHeight="1" x14ac:dyDescent="0.2">
      <c r="A29" s="118" t="s">
        <v>105</v>
      </c>
      <c r="B29" s="121" t="s">
        <v>108</v>
      </c>
      <c r="C29" s="113">
        <v>12.485264173186154</v>
      </c>
      <c r="D29" s="115">
        <v>1165</v>
      </c>
      <c r="E29" s="114">
        <v>1144</v>
      </c>
      <c r="F29" s="114">
        <v>1091</v>
      </c>
      <c r="G29" s="114">
        <v>1123</v>
      </c>
      <c r="H29" s="140">
        <v>1033</v>
      </c>
      <c r="I29" s="115">
        <v>132</v>
      </c>
      <c r="J29" s="116">
        <v>12.778315585672798</v>
      </c>
    </row>
    <row r="30" spans="1:10" s="110" customFormat="1" ht="13.5" customHeight="1" x14ac:dyDescent="0.2">
      <c r="A30" s="118"/>
      <c r="B30" s="121" t="s">
        <v>109</v>
      </c>
      <c r="C30" s="113">
        <v>47.015325259886403</v>
      </c>
      <c r="D30" s="115">
        <v>4387</v>
      </c>
      <c r="E30" s="114">
        <v>4540</v>
      </c>
      <c r="F30" s="114">
        <v>4542</v>
      </c>
      <c r="G30" s="114">
        <v>4508</v>
      </c>
      <c r="H30" s="140">
        <v>4512</v>
      </c>
      <c r="I30" s="115">
        <v>-125</v>
      </c>
      <c r="J30" s="116">
        <v>-2.770390070921986</v>
      </c>
    </row>
    <row r="31" spans="1:10" s="110" customFormat="1" ht="13.5" customHeight="1" x14ac:dyDescent="0.2">
      <c r="A31" s="118"/>
      <c r="B31" s="121" t="s">
        <v>110</v>
      </c>
      <c r="C31" s="113">
        <v>22.837852320222911</v>
      </c>
      <c r="D31" s="115">
        <v>2131</v>
      </c>
      <c r="E31" s="114">
        <v>2162</v>
      </c>
      <c r="F31" s="114">
        <v>2156</v>
      </c>
      <c r="G31" s="114">
        <v>2135</v>
      </c>
      <c r="H31" s="140">
        <v>2129</v>
      </c>
      <c r="I31" s="115">
        <v>2</v>
      </c>
      <c r="J31" s="116">
        <v>9.3940817285110376E-2</v>
      </c>
    </row>
    <row r="32" spans="1:10" s="110" customFormat="1" ht="13.5" customHeight="1" x14ac:dyDescent="0.2">
      <c r="A32" s="120"/>
      <c r="B32" s="121" t="s">
        <v>111</v>
      </c>
      <c r="C32" s="113">
        <v>17.661558246704534</v>
      </c>
      <c r="D32" s="115">
        <v>1648</v>
      </c>
      <c r="E32" s="114">
        <v>1656</v>
      </c>
      <c r="F32" s="114">
        <v>1641</v>
      </c>
      <c r="G32" s="114">
        <v>1623</v>
      </c>
      <c r="H32" s="140">
        <v>1569</v>
      </c>
      <c r="I32" s="115">
        <v>79</v>
      </c>
      <c r="J32" s="116">
        <v>5.0350541746335242</v>
      </c>
    </row>
    <row r="33" spans="1:10" s="110" customFormat="1" ht="13.5" customHeight="1" x14ac:dyDescent="0.2">
      <c r="A33" s="120"/>
      <c r="B33" s="121" t="s">
        <v>112</v>
      </c>
      <c r="C33" s="113">
        <v>1.8218840424391811</v>
      </c>
      <c r="D33" s="115">
        <v>170</v>
      </c>
      <c r="E33" s="114">
        <v>178</v>
      </c>
      <c r="F33" s="114">
        <v>185</v>
      </c>
      <c r="G33" s="114">
        <v>154</v>
      </c>
      <c r="H33" s="140">
        <v>132</v>
      </c>
      <c r="I33" s="115">
        <v>38</v>
      </c>
      <c r="J33" s="116">
        <v>28.787878787878789</v>
      </c>
    </row>
    <row r="34" spans="1:10" s="110" customFormat="1" ht="13.5" customHeight="1" x14ac:dyDescent="0.2">
      <c r="A34" s="118" t="s">
        <v>113</v>
      </c>
      <c r="B34" s="122" t="s">
        <v>116</v>
      </c>
      <c r="C34" s="113">
        <v>92.155181652555996</v>
      </c>
      <c r="D34" s="115">
        <v>8599</v>
      </c>
      <c r="E34" s="114">
        <v>8769</v>
      </c>
      <c r="F34" s="114">
        <v>8701</v>
      </c>
      <c r="G34" s="114">
        <v>8703</v>
      </c>
      <c r="H34" s="140">
        <v>8590</v>
      </c>
      <c r="I34" s="115">
        <v>9</v>
      </c>
      <c r="J34" s="116">
        <v>0.10477299185098952</v>
      </c>
    </row>
    <row r="35" spans="1:10" s="110" customFormat="1" ht="13.5" customHeight="1" x14ac:dyDescent="0.2">
      <c r="A35" s="118"/>
      <c r="B35" s="119" t="s">
        <v>117</v>
      </c>
      <c r="C35" s="113">
        <v>7.7697995927553318</v>
      </c>
      <c r="D35" s="115">
        <v>725</v>
      </c>
      <c r="E35" s="114">
        <v>724</v>
      </c>
      <c r="F35" s="114">
        <v>722</v>
      </c>
      <c r="G35" s="114">
        <v>681</v>
      </c>
      <c r="H35" s="140">
        <v>647</v>
      </c>
      <c r="I35" s="115">
        <v>78</v>
      </c>
      <c r="J35" s="116">
        <v>12.055641421947449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5628</v>
      </c>
      <c r="E37" s="114">
        <v>5680</v>
      </c>
      <c r="F37" s="114">
        <v>5635</v>
      </c>
      <c r="G37" s="114">
        <v>5708</v>
      </c>
      <c r="H37" s="140">
        <v>5612</v>
      </c>
      <c r="I37" s="115">
        <v>16</v>
      </c>
      <c r="J37" s="116">
        <v>0.2851033499643621</v>
      </c>
    </row>
    <row r="38" spans="1:10" s="110" customFormat="1" ht="13.5" customHeight="1" x14ac:dyDescent="0.2">
      <c r="A38" s="118" t="s">
        <v>105</v>
      </c>
      <c r="B38" s="119" t="s">
        <v>106</v>
      </c>
      <c r="C38" s="113">
        <v>32.373845060412222</v>
      </c>
      <c r="D38" s="115">
        <v>1822</v>
      </c>
      <c r="E38" s="114">
        <v>1838</v>
      </c>
      <c r="F38" s="114">
        <v>1793</v>
      </c>
      <c r="G38" s="114">
        <v>1838</v>
      </c>
      <c r="H38" s="140">
        <v>1749</v>
      </c>
      <c r="I38" s="115">
        <v>73</v>
      </c>
      <c r="J38" s="116">
        <v>4.1738136077758723</v>
      </c>
    </row>
    <row r="39" spans="1:10" s="110" customFormat="1" ht="13.5" customHeight="1" x14ac:dyDescent="0.2">
      <c r="A39" s="120"/>
      <c r="B39" s="119" t="s">
        <v>107</v>
      </c>
      <c r="C39" s="113">
        <v>67.626154939587778</v>
      </c>
      <c r="D39" s="115">
        <v>3806</v>
      </c>
      <c r="E39" s="114">
        <v>3842</v>
      </c>
      <c r="F39" s="114">
        <v>3842</v>
      </c>
      <c r="G39" s="114">
        <v>3870</v>
      </c>
      <c r="H39" s="140">
        <v>3863</v>
      </c>
      <c r="I39" s="115">
        <v>-57</v>
      </c>
      <c r="J39" s="116">
        <v>-1.4755371472948486</v>
      </c>
    </row>
    <row r="40" spans="1:10" s="110" customFormat="1" ht="13.5" customHeight="1" x14ac:dyDescent="0.2">
      <c r="A40" s="118" t="s">
        <v>105</v>
      </c>
      <c r="B40" s="121" t="s">
        <v>108</v>
      </c>
      <c r="C40" s="113">
        <v>13.059701492537313</v>
      </c>
      <c r="D40" s="115">
        <v>735</v>
      </c>
      <c r="E40" s="114">
        <v>699</v>
      </c>
      <c r="F40" s="114">
        <v>637</v>
      </c>
      <c r="G40" s="114">
        <v>682</v>
      </c>
      <c r="H40" s="140">
        <v>611</v>
      </c>
      <c r="I40" s="115">
        <v>124</v>
      </c>
      <c r="J40" s="116">
        <v>20.294599018003272</v>
      </c>
    </row>
    <row r="41" spans="1:10" s="110" customFormat="1" ht="13.5" customHeight="1" x14ac:dyDescent="0.2">
      <c r="A41" s="118"/>
      <c r="B41" s="121" t="s">
        <v>109</v>
      </c>
      <c r="C41" s="113">
        <v>33.191186922530207</v>
      </c>
      <c r="D41" s="115">
        <v>1868</v>
      </c>
      <c r="E41" s="114">
        <v>1932</v>
      </c>
      <c r="F41" s="114">
        <v>1964</v>
      </c>
      <c r="G41" s="114">
        <v>1999</v>
      </c>
      <c r="H41" s="140">
        <v>2017</v>
      </c>
      <c r="I41" s="115">
        <v>-149</v>
      </c>
      <c r="J41" s="116">
        <v>-7.3872087258304413</v>
      </c>
    </row>
    <row r="42" spans="1:10" s="110" customFormat="1" ht="13.5" customHeight="1" x14ac:dyDescent="0.2">
      <c r="A42" s="118"/>
      <c r="B42" s="121" t="s">
        <v>110</v>
      </c>
      <c r="C42" s="113">
        <v>25.124378109452735</v>
      </c>
      <c r="D42" s="115">
        <v>1414</v>
      </c>
      <c r="E42" s="114">
        <v>1435</v>
      </c>
      <c r="F42" s="114">
        <v>1433</v>
      </c>
      <c r="G42" s="114">
        <v>1435</v>
      </c>
      <c r="H42" s="140">
        <v>1449</v>
      </c>
      <c r="I42" s="115">
        <v>-35</v>
      </c>
      <c r="J42" s="116">
        <v>-2.4154589371980677</v>
      </c>
    </row>
    <row r="43" spans="1:10" s="110" customFormat="1" ht="13.5" customHeight="1" x14ac:dyDescent="0.2">
      <c r="A43" s="120"/>
      <c r="B43" s="121" t="s">
        <v>111</v>
      </c>
      <c r="C43" s="113">
        <v>28.624733475479744</v>
      </c>
      <c r="D43" s="115">
        <v>1611</v>
      </c>
      <c r="E43" s="114">
        <v>1614</v>
      </c>
      <c r="F43" s="114">
        <v>1601</v>
      </c>
      <c r="G43" s="114">
        <v>1592</v>
      </c>
      <c r="H43" s="140">
        <v>1535</v>
      </c>
      <c r="I43" s="115">
        <v>76</v>
      </c>
      <c r="J43" s="116">
        <v>4.9511400651465802</v>
      </c>
    </row>
    <row r="44" spans="1:10" s="110" customFormat="1" ht="13.5" customHeight="1" x14ac:dyDescent="0.2">
      <c r="A44" s="120"/>
      <c r="B44" s="121" t="s">
        <v>112</v>
      </c>
      <c r="C44" s="113">
        <v>2.8784648187633262</v>
      </c>
      <c r="D44" s="115">
        <v>162</v>
      </c>
      <c r="E44" s="114">
        <v>169</v>
      </c>
      <c r="F44" s="114">
        <v>179</v>
      </c>
      <c r="G44" s="114">
        <v>150</v>
      </c>
      <c r="H44" s="140">
        <v>128</v>
      </c>
      <c r="I44" s="115">
        <v>34</v>
      </c>
      <c r="J44" s="116">
        <v>26.5625</v>
      </c>
    </row>
    <row r="45" spans="1:10" s="110" customFormat="1" ht="13.5" customHeight="1" x14ac:dyDescent="0.2">
      <c r="A45" s="118" t="s">
        <v>113</v>
      </c>
      <c r="B45" s="122" t="s">
        <v>116</v>
      </c>
      <c r="C45" s="113">
        <v>91.879886282871354</v>
      </c>
      <c r="D45" s="115">
        <v>5171</v>
      </c>
      <c r="E45" s="114">
        <v>5209</v>
      </c>
      <c r="F45" s="114">
        <v>5163</v>
      </c>
      <c r="G45" s="114">
        <v>5247</v>
      </c>
      <c r="H45" s="140">
        <v>5170</v>
      </c>
      <c r="I45" s="115">
        <v>1</v>
      </c>
      <c r="J45" s="116">
        <v>1.9342359767891684E-2</v>
      </c>
    </row>
    <row r="46" spans="1:10" s="110" customFormat="1" ht="13.5" customHeight="1" x14ac:dyDescent="0.2">
      <c r="A46" s="118"/>
      <c r="B46" s="119" t="s">
        <v>117</v>
      </c>
      <c r="C46" s="113">
        <v>7.9957356076759059</v>
      </c>
      <c r="D46" s="115">
        <v>450</v>
      </c>
      <c r="E46" s="114">
        <v>462</v>
      </c>
      <c r="F46" s="114">
        <v>465</v>
      </c>
      <c r="G46" s="114">
        <v>456</v>
      </c>
      <c r="H46" s="140">
        <v>436</v>
      </c>
      <c r="I46" s="115">
        <v>14</v>
      </c>
      <c r="J46" s="116">
        <v>3.2110091743119265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3703</v>
      </c>
      <c r="E48" s="114">
        <v>3822</v>
      </c>
      <c r="F48" s="114">
        <v>3795</v>
      </c>
      <c r="G48" s="114">
        <v>3681</v>
      </c>
      <c r="H48" s="140">
        <v>3631</v>
      </c>
      <c r="I48" s="115">
        <v>72</v>
      </c>
      <c r="J48" s="116">
        <v>1.9829248141007987</v>
      </c>
    </row>
    <row r="49" spans="1:12" s="110" customFormat="1" ht="13.5" customHeight="1" x14ac:dyDescent="0.2">
      <c r="A49" s="118" t="s">
        <v>105</v>
      </c>
      <c r="B49" s="119" t="s">
        <v>106</v>
      </c>
      <c r="C49" s="113">
        <v>47.204968944099377</v>
      </c>
      <c r="D49" s="115">
        <v>1748</v>
      </c>
      <c r="E49" s="114">
        <v>1779</v>
      </c>
      <c r="F49" s="114">
        <v>1794</v>
      </c>
      <c r="G49" s="114">
        <v>1709</v>
      </c>
      <c r="H49" s="140">
        <v>1697</v>
      </c>
      <c r="I49" s="115">
        <v>51</v>
      </c>
      <c r="J49" s="116">
        <v>3.00530347672363</v>
      </c>
    </row>
    <row r="50" spans="1:12" s="110" customFormat="1" ht="13.5" customHeight="1" x14ac:dyDescent="0.2">
      <c r="A50" s="120"/>
      <c r="B50" s="119" t="s">
        <v>107</v>
      </c>
      <c r="C50" s="113">
        <v>52.795031055900623</v>
      </c>
      <c r="D50" s="115">
        <v>1955</v>
      </c>
      <c r="E50" s="114">
        <v>2043</v>
      </c>
      <c r="F50" s="114">
        <v>2001</v>
      </c>
      <c r="G50" s="114">
        <v>1972</v>
      </c>
      <c r="H50" s="140">
        <v>1934</v>
      </c>
      <c r="I50" s="115">
        <v>21</v>
      </c>
      <c r="J50" s="116">
        <v>1.0858324715615304</v>
      </c>
    </row>
    <row r="51" spans="1:12" s="110" customFormat="1" ht="13.5" customHeight="1" x14ac:dyDescent="0.2">
      <c r="A51" s="118" t="s">
        <v>105</v>
      </c>
      <c r="B51" s="121" t="s">
        <v>108</v>
      </c>
      <c r="C51" s="113">
        <v>11.612206319200649</v>
      </c>
      <c r="D51" s="115">
        <v>430</v>
      </c>
      <c r="E51" s="114">
        <v>445</v>
      </c>
      <c r="F51" s="114">
        <v>454</v>
      </c>
      <c r="G51" s="114">
        <v>441</v>
      </c>
      <c r="H51" s="140">
        <v>422</v>
      </c>
      <c r="I51" s="115">
        <v>8</v>
      </c>
      <c r="J51" s="116">
        <v>1.8957345971563981</v>
      </c>
    </row>
    <row r="52" spans="1:12" s="110" customFormat="1" ht="13.5" customHeight="1" x14ac:dyDescent="0.2">
      <c r="A52" s="118"/>
      <c r="B52" s="121" t="s">
        <v>109</v>
      </c>
      <c r="C52" s="113">
        <v>68.025924925735893</v>
      </c>
      <c r="D52" s="115">
        <v>2519</v>
      </c>
      <c r="E52" s="114">
        <v>2608</v>
      </c>
      <c r="F52" s="114">
        <v>2578</v>
      </c>
      <c r="G52" s="114">
        <v>2509</v>
      </c>
      <c r="H52" s="140">
        <v>2495</v>
      </c>
      <c r="I52" s="115">
        <v>24</v>
      </c>
      <c r="J52" s="116">
        <v>0.96192384769539074</v>
      </c>
    </row>
    <row r="53" spans="1:12" s="110" customFormat="1" ht="13.5" customHeight="1" x14ac:dyDescent="0.2">
      <c r="A53" s="118"/>
      <c r="B53" s="121" t="s">
        <v>110</v>
      </c>
      <c r="C53" s="113">
        <v>19.362678908992709</v>
      </c>
      <c r="D53" s="115">
        <v>717</v>
      </c>
      <c r="E53" s="114">
        <v>727</v>
      </c>
      <c r="F53" s="114">
        <v>723</v>
      </c>
      <c r="G53" s="114">
        <v>700</v>
      </c>
      <c r="H53" s="140">
        <v>680</v>
      </c>
      <c r="I53" s="115">
        <v>37</v>
      </c>
      <c r="J53" s="116">
        <v>5.4411764705882355</v>
      </c>
    </row>
    <row r="54" spans="1:12" s="110" customFormat="1" ht="13.5" customHeight="1" x14ac:dyDescent="0.2">
      <c r="A54" s="120"/>
      <c r="B54" s="121" t="s">
        <v>111</v>
      </c>
      <c r="C54" s="113">
        <v>0.99918984607075345</v>
      </c>
      <c r="D54" s="115">
        <v>37</v>
      </c>
      <c r="E54" s="114">
        <v>42</v>
      </c>
      <c r="F54" s="114">
        <v>40</v>
      </c>
      <c r="G54" s="114">
        <v>31</v>
      </c>
      <c r="H54" s="140">
        <v>34</v>
      </c>
      <c r="I54" s="115">
        <v>3</v>
      </c>
      <c r="J54" s="116">
        <v>8.8235294117647065</v>
      </c>
    </row>
    <row r="55" spans="1:12" s="110" customFormat="1" ht="13.5" customHeight="1" x14ac:dyDescent="0.2">
      <c r="A55" s="120"/>
      <c r="B55" s="121" t="s">
        <v>112</v>
      </c>
      <c r="C55" s="113">
        <v>0.21604104779908181</v>
      </c>
      <c r="D55" s="115">
        <v>8</v>
      </c>
      <c r="E55" s="114">
        <v>9</v>
      </c>
      <c r="F55" s="114">
        <v>6</v>
      </c>
      <c r="G55" s="114">
        <v>4</v>
      </c>
      <c r="H55" s="140">
        <v>4</v>
      </c>
      <c r="I55" s="115">
        <v>4</v>
      </c>
      <c r="J55" s="116">
        <v>100</v>
      </c>
    </row>
    <row r="56" spans="1:12" s="110" customFormat="1" ht="13.5" customHeight="1" x14ac:dyDescent="0.2">
      <c r="A56" s="118" t="s">
        <v>113</v>
      </c>
      <c r="B56" s="122" t="s">
        <v>116</v>
      </c>
      <c r="C56" s="113">
        <v>92.573588981906568</v>
      </c>
      <c r="D56" s="115">
        <v>3428</v>
      </c>
      <c r="E56" s="114">
        <v>3560</v>
      </c>
      <c r="F56" s="114">
        <v>3538</v>
      </c>
      <c r="G56" s="114">
        <v>3456</v>
      </c>
      <c r="H56" s="140">
        <v>3420</v>
      </c>
      <c r="I56" s="115">
        <v>8</v>
      </c>
      <c r="J56" s="116">
        <v>0.23391812865497075</v>
      </c>
    </row>
    <row r="57" spans="1:12" s="110" customFormat="1" ht="13.5" customHeight="1" x14ac:dyDescent="0.2">
      <c r="A57" s="142"/>
      <c r="B57" s="124" t="s">
        <v>117</v>
      </c>
      <c r="C57" s="125">
        <v>7.4264110180934377</v>
      </c>
      <c r="D57" s="143">
        <v>275</v>
      </c>
      <c r="E57" s="144">
        <v>262</v>
      </c>
      <c r="F57" s="144">
        <v>257</v>
      </c>
      <c r="G57" s="144">
        <v>225</v>
      </c>
      <c r="H57" s="145">
        <v>211</v>
      </c>
      <c r="I57" s="143">
        <v>64</v>
      </c>
      <c r="J57" s="146">
        <v>30.33175355450237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28512</v>
      </c>
      <c r="E12" s="236">
        <v>28704</v>
      </c>
      <c r="F12" s="114">
        <v>28980</v>
      </c>
      <c r="G12" s="114">
        <v>28530</v>
      </c>
      <c r="H12" s="140">
        <v>28365</v>
      </c>
      <c r="I12" s="115">
        <v>147</v>
      </c>
      <c r="J12" s="116">
        <v>0.51824431517715497</v>
      </c>
    </row>
    <row r="13" spans="1:15" s="110" customFormat="1" ht="12" customHeight="1" x14ac:dyDescent="0.2">
      <c r="A13" s="118" t="s">
        <v>105</v>
      </c>
      <c r="B13" s="119" t="s">
        <v>106</v>
      </c>
      <c r="C13" s="113">
        <v>55.590628507295172</v>
      </c>
      <c r="D13" s="115">
        <v>15850</v>
      </c>
      <c r="E13" s="114">
        <v>15988</v>
      </c>
      <c r="F13" s="114">
        <v>16265</v>
      </c>
      <c r="G13" s="114">
        <v>16001</v>
      </c>
      <c r="H13" s="140">
        <v>15901</v>
      </c>
      <c r="I13" s="115">
        <v>-51</v>
      </c>
      <c r="J13" s="116">
        <v>-0.32073454499716997</v>
      </c>
    </row>
    <row r="14" spans="1:15" s="110" customFormat="1" ht="12" customHeight="1" x14ac:dyDescent="0.2">
      <c r="A14" s="118"/>
      <c r="B14" s="119" t="s">
        <v>107</v>
      </c>
      <c r="C14" s="113">
        <v>44.409371492704828</v>
      </c>
      <c r="D14" s="115">
        <v>12662</v>
      </c>
      <c r="E14" s="114">
        <v>12716</v>
      </c>
      <c r="F14" s="114">
        <v>12715</v>
      </c>
      <c r="G14" s="114">
        <v>12529</v>
      </c>
      <c r="H14" s="140">
        <v>12464</v>
      </c>
      <c r="I14" s="115">
        <v>198</v>
      </c>
      <c r="J14" s="116">
        <v>1.5885750962772787</v>
      </c>
    </row>
    <row r="15" spans="1:15" s="110" customFormat="1" ht="12" customHeight="1" x14ac:dyDescent="0.2">
      <c r="A15" s="118" t="s">
        <v>105</v>
      </c>
      <c r="B15" s="121" t="s">
        <v>108</v>
      </c>
      <c r="C15" s="113">
        <v>12.201879910213243</v>
      </c>
      <c r="D15" s="115">
        <v>3479</v>
      </c>
      <c r="E15" s="114">
        <v>3550</v>
      </c>
      <c r="F15" s="114">
        <v>3677</v>
      </c>
      <c r="G15" s="114">
        <v>3369</v>
      </c>
      <c r="H15" s="140">
        <v>3462</v>
      </c>
      <c r="I15" s="115">
        <v>17</v>
      </c>
      <c r="J15" s="116">
        <v>0.49104563835932985</v>
      </c>
    </row>
    <row r="16" spans="1:15" s="110" customFormat="1" ht="12" customHeight="1" x14ac:dyDescent="0.2">
      <c r="A16" s="118"/>
      <c r="B16" s="121" t="s">
        <v>109</v>
      </c>
      <c r="C16" s="113">
        <v>65.105920314253652</v>
      </c>
      <c r="D16" s="115">
        <v>18563</v>
      </c>
      <c r="E16" s="114">
        <v>18691</v>
      </c>
      <c r="F16" s="114">
        <v>18834</v>
      </c>
      <c r="G16" s="114">
        <v>18799</v>
      </c>
      <c r="H16" s="140">
        <v>18705</v>
      </c>
      <c r="I16" s="115">
        <v>-142</v>
      </c>
      <c r="J16" s="116">
        <v>-0.75915530606789627</v>
      </c>
    </row>
    <row r="17" spans="1:10" s="110" customFormat="1" ht="12" customHeight="1" x14ac:dyDescent="0.2">
      <c r="A17" s="118"/>
      <c r="B17" s="121" t="s">
        <v>110</v>
      </c>
      <c r="C17" s="113">
        <v>21.752244668911334</v>
      </c>
      <c r="D17" s="115">
        <v>6202</v>
      </c>
      <c r="E17" s="114">
        <v>6170</v>
      </c>
      <c r="F17" s="114">
        <v>6187</v>
      </c>
      <c r="G17" s="114">
        <v>6093</v>
      </c>
      <c r="H17" s="140">
        <v>5960</v>
      </c>
      <c r="I17" s="115">
        <v>242</v>
      </c>
      <c r="J17" s="116">
        <v>4.0604026845637584</v>
      </c>
    </row>
    <row r="18" spans="1:10" s="110" customFormat="1" ht="12" customHeight="1" x14ac:dyDescent="0.2">
      <c r="A18" s="120"/>
      <c r="B18" s="121" t="s">
        <v>111</v>
      </c>
      <c r="C18" s="113">
        <v>0.93995510662177328</v>
      </c>
      <c r="D18" s="115">
        <v>268</v>
      </c>
      <c r="E18" s="114">
        <v>293</v>
      </c>
      <c r="F18" s="114">
        <v>282</v>
      </c>
      <c r="G18" s="114">
        <v>269</v>
      </c>
      <c r="H18" s="140">
        <v>238</v>
      </c>
      <c r="I18" s="115">
        <v>30</v>
      </c>
      <c r="J18" s="116">
        <v>12.605042016806722</v>
      </c>
    </row>
    <row r="19" spans="1:10" s="110" customFormat="1" ht="12" customHeight="1" x14ac:dyDescent="0.2">
      <c r="A19" s="120"/>
      <c r="B19" s="121" t="s">
        <v>112</v>
      </c>
      <c r="C19" s="113">
        <v>0.27356902356902357</v>
      </c>
      <c r="D19" s="115">
        <v>78</v>
      </c>
      <c r="E19" s="114">
        <v>86</v>
      </c>
      <c r="F19" s="114">
        <v>81</v>
      </c>
      <c r="G19" s="114">
        <v>71</v>
      </c>
      <c r="H19" s="140">
        <v>52</v>
      </c>
      <c r="I19" s="115">
        <v>26</v>
      </c>
      <c r="J19" s="116">
        <v>50</v>
      </c>
    </row>
    <row r="20" spans="1:10" s="110" customFormat="1" ht="12" customHeight="1" x14ac:dyDescent="0.2">
      <c r="A20" s="118" t="s">
        <v>113</v>
      </c>
      <c r="B20" s="119" t="s">
        <v>181</v>
      </c>
      <c r="C20" s="113">
        <v>71.106902356902353</v>
      </c>
      <c r="D20" s="115">
        <v>20274</v>
      </c>
      <c r="E20" s="114">
        <v>20451</v>
      </c>
      <c r="F20" s="114">
        <v>20777</v>
      </c>
      <c r="G20" s="114">
        <v>20433</v>
      </c>
      <c r="H20" s="140">
        <v>20396</v>
      </c>
      <c r="I20" s="115">
        <v>-122</v>
      </c>
      <c r="J20" s="116">
        <v>-0.59815650127475972</v>
      </c>
    </row>
    <row r="21" spans="1:10" s="110" customFormat="1" ht="12" customHeight="1" x14ac:dyDescent="0.2">
      <c r="A21" s="118"/>
      <c r="B21" s="119" t="s">
        <v>182</v>
      </c>
      <c r="C21" s="113">
        <v>28.893097643097644</v>
      </c>
      <c r="D21" s="115">
        <v>8238</v>
      </c>
      <c r="E21" s="114">
        <v>8253</v>
      </c>
      <c r="F21" s="114">
        <v>8203</v>
      </c>
      <c r="G21" s="114">
        <v>8097</v>
      </c>
      <c r="H21" s="140">
        <v>7969</v>
      </c>
      <c r="I21" s="115">
        <v>269</v>
      </c>
      <c r="J21" s="116">
        <v>3.3755803739490524</v>
      </c>
    </row>
    <row r="22" spans="1:10" s="110" customFormat="1" ht="12" customHeight="1" x14ac:dyDescent="0.2">
      <c r="A22" s="118" t="s">
        <v>113</v>
      </c>
      <c r="B22" s="119" t="s">
        <v>116</v>
      </c>
      <c r="C22" s="113">
        <v>94.65838945005612</v>
      </c>
      <c r="D22" s="115">
        <v>26989</v>
      </c>
      <c r="E22" s="114">
        <v>27229</v>
      </c>
      <c r="F22" s="114">
        <v>27435</v>
      </c>
      <c r="G22" s="114">
        <v>27099</v>
      </c>
      <c r="H22" s="140">
        <v>26996</v>
      </c>
      <c r="I22" s="115">
        <v>-7</v>
      </c>
      <c r="J22" s="116">
        <v>-2.592976737294414E-2</v>
      </c>
    </row>
    <row r="23" spans="1:10" s="110" customFormat="1" ht="12" customHeight="1" x14ac:dyDescent="0.2">
      <c r="A23" s="118"/>
      <c r="B23" s="119" t="s">
        <v>117</v>
      </c>
      <c r="C23" s="113">
        <v>5.3205667789001119</v>
      </c>
      <c r="D23" s="115">
        <v>1517</v>
      </c>
      <c r="E23" s="114">
        <v>1468</v>
      </c>
      <c r="F23" s="114">
        <v>1537</v>
      </c>
      <c r="G23" s="114">
        <v>1425</v>
      </c>
      <c r="H23" s="140">
        <v>1364</v>
      </c>
      <c r="I23" s="115">
        <v>153</v>
      </c>
      <c r="J23" s="116">
        <v>11.217008797653959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36339</v>
      </c>
      <c r="E64" s="236">
        <v>36589</v>
      </c>
      <c r="F64" s="236">
        <v>36966</v>
      </c>
      <c r="G64" s="236">
        <v>36419</v>
      </c>
      <c r="H64" s="140">
        <v>36418</v>
      </c>
      <c r="I64" s="115">
        <v>-79</v>
      </c>
      <c r="J64" s="116">
        <v>-0.21692569608435389</v>
      </c>
    </row>
    <row r="65" spans="1:12" s="110" customFormat="1" ht="12" customHeight="1" x14ac:dyDescent="0.2">
      <c r="A65" s="118" t="s">
        <v>105</v>
      </c>
      <c r="B65" s="119" t="s">
        <v>106</v>
      </c>
      <c r="C65" s="113">
        <v>55.24642945595641</v>
      </c>
      <c r="D65" s="235">
        <v>20076</v>
      </c>
      <c r="E65" s="236">
        <v>20205</v>
      </c>
      <c r="F65" s="236">
        <v>20494</v>
      </c>
      <c r="G65" s="236">
        <v>20206</v>
      </c>
      <c r="H65" s="140">
        <v>20191</v>
      </c>
      <c r="I65" s="115">
        <v>-115</v>
      </c>
      <c r="J65" s="116">
        <v>-0.56956069535931853</v>
      </c>
    </row>
    <row r="66" spans="1:12" s="110" customFormat="1" ht="12" customHeight="1" x14ac:dyDescent="0.2">
      <c r="A66" s="118"/>
      <c r="B66" s="119" t="s">
        <v>107</v>
      </c>
      <c r="C66" s="113">
        <v>44.75357054404359</v>
      </c>
      <c r="D66" s="235">
        <v>16263</v>
      </c>
      <c r="E66" s="236">
        <v>16384</v>
      </c>
      <c r="F66" s="236">
        <v>16472</v>
      </c>
      <c r="G66" s="236">
        <v>16213</v>
      </c>
      <c r="H66" s="140">
        <v>16227</v>
      </c>
      <c r="I66" s="115">
        <v>36</v>
      </c>
      <c r="J66" s="116">
        <v>0.22185246810870771</v>
      </c>
    </row>
    <row r="67" spans="1:12" s="110" customFormat="1" ht="12" customHeight="1" x14ac:dyDescent="0.2">
      <c r="A67" s="118" t="s">
        <v>105</v>
      </c>
      <c r="B67" s="121" t="s">
        <v>108</v>
      </c>
      <c r="C67" s="113">
        <v>12.8401992349817</v>
      </c>
      <c r="D67" s="235">
        <v>4666</v>
      </c>
      <c r="E67" s="236">
        <v>4816</v>
      </c>
      <c r="F67" s="236">
        <v>4996</v>
      </c>
      <c r="G67" s="236">
        <v>4632</v>
      </c>
      <c r="H67" s="140">
        <v>4766</v>
      </c>
      <c r="I67" s="115">
        <v>-100</v>
      </c>
      <c r="J67" s="116">
        <v>-2.0981955518254303</v>
      </c>
    </row>
    <row r="68" spans="1:12" s="110" customFormat="1" ht="12" customHeight="1" x14ac:dyDescent="0.2">
      <c r="A68" s="118"/>
      <c r="B68" s="121" t="s">
        <v>109</v>
      </c>
      <c r="C68" s="113">
        <v>65.02380362695726</v>
      </c>
      <c r="D68" s="235">
        <v>23629</v>
      </c>
      <c r="E68" s="236">
        <v>23743</v>
      </c>
      <c r="F68" s="236">
        <v>23950</v>
      </c>
      <c r="G68" s="236">
        <v>23904</v>
      </c>
      <c r="H68" s="140">
        <v>23933</v>
      </c>
      <c r="I68" s="115">
        <v>-304</v>
      </c>
      <c r="J68" s="116">
        <v>-1.2702126770567834</v>
      </c>
    </row>
    <row r="69" spans="1:12" s="110" customFormat="1" ht="12" customHeight="1" x14ac:dyDescent="0.2">
      <c r="A69" s="118"/>
      <c r="B69" s="121" t="s">
        <v>110</v>
      </c>
      <c r="C69" s="113">
        <v>21.370978838162856</v>
      </c>
      <c r="D69" s="235">
        <v>7766</v>
      </c>
      <c r="E69" s="236">
        <v>7729</v>
      </c>
      <c r="F69" s="236">
        <v>7729</v>
      </c>
      <c r="G69" s="236">
        <v>7609</v>
      </c>
      <c r="H69" s="140">
        <v>7473</v>
      </c>
      <c r="I69" s="115">
        <v>293</v>
      </c>
      <c r="J69" s="116">
        <v>3.9207814799946474</v>
      </c>
    </row>
    <row r="70" spans="1:12" s="110" customFormat="1" ht="12" customHeight="1" x14ac:dyDescent="0.2">
      <c r="A70" s="120"/>
      <c r="B70" s="121" t="s">
        <v>111</v>
      </c>
      <c r="C70" s="113">
        <v>0.76501829989818104</v>
      </c>
      <c r="D70" s="235">
        <v>278</v>
      </c>
      <c r="E70" s="236">
        <v>301</v>
      </c>
      <c r="F70" s="236">
        <v>291</v>
      </c>
      <c r="G70" s="236">
        <v>274</v>
      </c>
      <c r="H70" s="140">
        <v>246</v>
      </c>
      <c r="I70" s="115">
        <v>32</v>
      </c>
      <c r="J70" s="116">
        <v>13.008130081300813</v>
      </c>
    </row>
    <row r="71" spans="1:12" s="110" customFormat="1" ht="12" customHeight="1" x14ac:dyDescent="0.2">
      <c r="A71" s="120"/>
      <c r="B71" s="121" t="s">
        <v>112</v>
      </c>
      <c r="C71" s="113">
        <v>0.25041965931918875</v>
      </c>
      <c r="D71" s="235">
        <v>91</v>
      </c>
      <c r="E71" s="236">
        <v>94</v>
      </c>
      <c r="F71" s="236">
        <v>95</v>
      </c>
      <c r="G71" s="236">
        <v>79</v>
      </c>
      <c r="H71" s="140">
        <v>62</v>
      </c>
      <c r="I71" s="115">
        <v>29</v>
      </c>
      <c r="J71" s="116">
        <v>46.774193548387096</v>
      </c>
    </row>
    <row r="72" spans="1:12" s="110" customFormat="1" ht="12" customHeight="1" x14ac:dyDescent="0.2">
      <c r="A72" s="118" t="s">
        <v>113</v>
      </c>
      <c r="B72" s="119" t="s">
        <v>181</v>
      </c>
      <c r="C72" s="113">
        <v>72.002531715237069</v>
      </c>
      <c r="D72" s="235">
        <v>26165</v>
      </c>
      <c r="E72" s="236">
        <v>26433</v>
      </c>
      <c r="F72" s="236">
        <v>26827</v>
      </c>
      <c r="G72" s="236">
        <v>26426</v>
      </c>
      <c r="H72" s="140">
        <v>26480</v>
      </c>
      <c r="I72" s="115">
        <v>-315</v>
      </c>
      <c r="J72" s="116">
        <v>-1.1895770392749245</v>
      </c>
    </row>
    <row r="73" spans="1:12" s="110" customFormat="1" ht="12" customHeight="1" x14ac:dyDescent="0.2">
      <c r="A73" s="118"/>
      <c r="B73" s="119" t="s">
        <v>182</v>
      </c>
      <c r="C73" s="113">
        <v>27.997468284762927</v>
      </c>
      <c r="D73" s="115">
        <v>10174</v>
      </c>
      <c r="E73" s="114">
        <v>10156</v>
      </c>
      <c r="F73" s="114">
        <v>10139</v>
      </c>
      <c r="G73" s="114">
        <v>9993</v>
      </c>
      <c r="H73" s="140">
        <v>9938</v>
      </c>
      <c r="I73" s="115">
        <v>236</v>
      </c>
      <c r="J73" s="116">
        <v>2.3747232843630508</v>
      </c>
    </row>
    <row r="74" spans="1:12" s="110" customFormat="1" ht="12" customHeight="1" x14ac:dyDescent="0.2">
      <c r="A74" s="118" t="s">
        <v>113</v>
      </c>
      <c r="B74" s="119" t="s">
        <v>116</v>
      </c>
      <c r="C74" s="113">
        <v>95.575002063898296</v>
      </c>
      <c r="D74" s="115">
        <v>34731</v>
      </c>
      <c r="E74" s="114">
        <v>35009</v>
      </c>
      <c r="F74" s="114">
        <v>35323</v>
      </c>
      <c r="G74" s="114">
        <v>34844</v>
      </c>
      <c r="H74" s="140">
        <v>34905</v>
      </c>
      <c r="I74" s="115">
        <v>-174</v>
      </c>
      <c r="J74" s="116">
        <v>-0.4984959174903309</v>
      </c>
    </row>
    <row r="75" spans="1:12" s="110" customFormat="1" ht="12" customHeight="1" x14ac:dyDescent="0.2">
      <c r="A75" s="142"/>
      <c r="B75" s="124" t="s">
        <v>117</v>
      </c>
      <c r="C75" s="125">
        <v>4.4057348853848479</v>
      </c>
      <c r="D75" s="143">
        <v>1601</v>
      </c>
      <c r="E75" s="144">
        <v>1573</v>
      </c>
      <c r="F75" s="144">
        <v>1635</v>
      </c>
      <c r="G75" s="144">
        <v>1567</v>
      </c>
      <c r="H75" s="145">
        <v>1504</v>
      </c>
      <c r="I75" s="143">
        <v>97</v>
      </c>
      <c r="J75" s="146">
        <v>6.4494680851063828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28512</v>
      </c>
      <c r="G11" s="114">
        <v>28704</v>
      </c>
      <c r="H11" s="114">
        <v>28980</v>
      </c>
      <c r="I11" s="114">
        <v>28530</v>
      </c>
      <c r="J11" s="140">
        <v>28365</v>
      </c>
      <c r="K11" s="114">
        <v>147</v>
      </c>
      <c r="L11" s="116">
        <v>0.51824431517715497</v>
      </c>
    </row>
    <row r="12" spans="1:17" s="110" customFormat="1" ht="24.95" customHeight="1" x14ac:dyDescent="0.2">
      <c r="A12" s="604" t="s">
        <v>185</v>
      </c>
      <c r="B12" s="605"/>
      <c r="C12" s="605"/>
      <c r="D12" s="606"/>
      <c r="E12" s="113">
        <v>55.590628507295172</v>
      </c>
      <c r="F12" s="115">
        <v>15850</v>
      </c>
      <c r="G12" s="114">
        <v>15988</v>
      </c>
      <c r="H12" s="114">
        <v>16265</v>
      </c>
      <c r="I12" s="114">
        <v>16001</v>
      </c>
      <c r="J12" s="140">
        <v>15901</v>
      </c>
      <c r="K12" s="114">
        <v>-51</v>
      </c>
      <c r="L12" s="116">
        <v>-0.32073454499716997</v>
      </c>
    </row>
    <row r="13" spans="1:17" s="110" customFormat="1" ht="15" customHeight="1" x14ac:dyDescent="0.2">
      <c r="A13" s="120"/>
      <c r="B13" s="612" t="s">
        <v>107</v>
      </c>
      <c r="C13" s="612"/>
      <c r="E13" s="113">
        <v>44.409371492704828</v>
      </c>
      <c r="F13" s="115">
        <v>12662</v>
      </c>
      <c r="G13" s="114">
        <v>12716</v>
      </c>
      <c r="H13" s="114">
        <v>12715</v>
      </c>
      <c r="I13" s="114">
        <v>12529</v>
      </c>
      <c r="J13" s="140">
        <v>12464</v>
      </c>
      <c r="K13" s="114">
        <v>198</v>
      </c>
      <c r="L13" s="116">
        <v>1.5885750962772787</v>
      </c>
    </row>
    <row r="14" spans="1:17" s="110" customFormat="1" ht="24.95" customHeight="1" x14ac:dyDescent="0.2">
      <c r="A14" s="604" t="s">
        <v>186</v>
      </c>
      <c r="B14" s="605"/>
      <c r="C14" s="605"/>
      <c r="D14" s="606"/>
      <c r="E14" s="113">
        <v>12.201879910213243</v>
      </c>
      <c r="F14" s="115">
        <v>3479</v>
      </c>
      <c r="G14" s="114">
        <v>3550</v>
      </c>
      <c r="H14" s="114">
        <v>3677</v>
      </c>
      <c r="I14" s="114">
        <v>3369</v>
      </c>
      <c r="J14" s="140">
        <v>3462</v>
      </c>
      <c r="K14" s="114">
        <v>17</v>
      </c>
      <c r="L14" s="116">
        <v>0.49104563835932985</v>
      </c>
    </row>
    <row r="15" spans="1:17" s="110" customFormat="1" ht="15" customHeight="1" x14ac:dyDescent="0.2">
      <c r="A15" s="120"/>
      <c r="B15" s="119"/>
      <c r="C15" s="258" t="s">
        <v>106</v>
      </c>
      <c r="E15" s="113">
        <v>58.924978442081056</v>
      </c>
      <c r="F15" s="115">
        <v>2050</v>
      </c>
      <c r="G15" s="114">
        <v>2096</v>
      </c>
      <c r="H15" s="114">
        <v>2208</v>
      </c>
      <c r="I15" s="114">
        <v>1981</v>
      </c>
      <c r="J15" s="140">
        <v>2037</v>
      </c>
      <c r="K15" s="114">
        <v>13</v>
      </c>
      <c r="L15" s="116">
        <v>0.63819342169857629</v>
      </c>
    </row>
    <row r="16" spans="1:17" s="110" customFormat="1" ht="15" customHeight="1" x14ac:dyDescent="0.2">
      <c r="A16" s="120"/>
      <c r="B16" s="119"/>
      <c r="C16" s="258" t="s">
        <v>107</v>
      </c>
      <c r="E16" s="113">
        <v>41.075021557918944</v>
      </c>
      <c r="F16" s="115">
        <v>1429</v>
      </c>
      <c r="G16" s="114">
        <v>1454</v>
      </c>
      <c r="H16" s="114">
        <v>1469</v>
      </c>
      <c r="I16" s="114">
        <v>1388</v>
      </c>
      <c r="J16" s="140">
        <v>1425</v>
      </c>
      <c r="K16" s="114">
        <v>4</v>
      </c>
      <c r="L16" s="116">
        <v>0.2807017543859649</v>
      </c>
    </row>
    <row r="17" spans="1:12" s="110" customFormat="1" ht="15" customHeight="1" x14ac:dyDescent="0.2">
      <c r="A17" s="120"/>
      <c r="B17" s="121" t="s">
        <v>109</v>
      </c>
      <c r="C17" s="258"/>
      <c r="E17" s="113">
        <v>65.105920314253652</v>
      </c>
      <c r="F17" s="115">
        <v>18563</v>
      </c>
      <c r="G17" s="114">
        <v>18691</v>
      </c>
      <c r="H17" s="114">
        <v>18834</v>
      </c>
      <c r="I17" s="114">
        <v>18799</v>
      </c>
      <c r="J17" s="140">
        <v>18705</v>
      </c>
      <c r="K17" s="114">
        <v>-142</v>
      </c>
      <c r="L17" s="116">
        <v>-0.75915530606789627</v>
      </c>
    </row>
    <row r="18" spans="1:12" s="110" customFormat="1" ht="15" customHeight="1" x14ac:dyDescent="0.2">
      <c r="A18" s="120"/>
      <c r="B18" s="119"/>
      <c r="C18" s="258" t="s">
        <v>106</v>
      </c>
      <c r="E18" s="113">
        <v>55.222754942627809</v>
      </c>
      <c r="F18" s="115">
        <v>10251</v>
      </c>
      <c r="G18" s="114">
        <v>10328</v>
      </c>
      <c r="H18" s="114">
        <v>10474</v>
      </c>
      <c r="I18" s="114">
        <v>10498</v>
      </c>
      <c r="J18" s="140">
        <v>10440</v>
      </c>
      <c r="K18" s="114">
        <v>-189</v>
      </c>
      <c r="L18" s="116">
        <v>-1.8103448275862069</v>
      </c>
    </row>
    <row r="19" spans="1:12" s="110" customFormat="1" ht="15" customHeight="1" x14ac:dyDescent="0.2">
      <c r="A19" s="120"/>
      <c r="B19" s="119"/>
      <c r="C19" s="258" t="s">
        <v>107</v>
      </c>
      <c r="E19" s="113">
        <v>44.777245057372191</v>
      </c>
      <c r="F19" s="115">
        <v>8312</v>
      </c>
      <c r="G19" s="114">
        <v>8363</v>
      </c>
      <c r="H19" s="114">
        <v>8360</v>
      </c>
      <c r="I19" s="114">
        <v>8301</v>
      </c>
      <c r="J19" s="140">
        <v>8265</v>
      </c>
      <c r="K19" s="114">
        <v>47</v>
      </c>
      <c r="L19" s="116">
        <v>0.56866303690260134</v>
      </c>
    </row>
    <row r="20" spans="1:12" s="110" customFormat="1" ht="15" customHeight="1" x14ac:dyDescent="0.2">
      <c r="A20" s="120"/>
      <c r="B20" s="121" t="s">
        <v>110</v>
      </c>
      <c r="C20" s="258"/>
      <c r="E20" s="113">
        <v>21.752244668911334</v>
      </c>
      <c r="F20" s="115">
        <v>6202</v>
      </c>
      <c r="G20" s="114">
        <v>6170</v>
      </c>
      <c r="H20" s="114">
        <v>6187</v>
      </c>
      <c r="I20" s="114">
        <v>6093</v>
      </c>
      <c r="J20" s="140">
        <v>5960</v>
      </c>
      <c r="K20" s="114">
        <v>242</v>
      </c>
      <c r="L20" s="116">
        <v>4.0604026845637584</v>
      </c>
    </row>
    <row r="21" spans="1:12" s="110" customFormat="1" ht="15" customHeight="1" x14ac:dyDescent="0.2">
      <c r="A21" s="120"/>
      <c r="B21" s="119"/>
      <c r="C21" s="258" t="s">
        <v>106</v>
      </c>
      <c r="E21" s="113">
        <v>54.208319896807481</v>
      </c>
      <c r="F21" s="115">
        <v>3362</v>
      </c>
      <c r="G21" s="114">
        <v>3357</v>
      </c>
      <c r="H21" s="114">
        <v>3390</v>
      </c>
      <c r="I21" s="114">
        <v>3334</v>
      </c>
      <c r="J21" s="140">
        <v>3261</v>
      </c>
      <c r="K21" s="114">
        <v>101</v>
      </c>
      <c r="L21" s="116">
        <v>3.097209444955535</v>
      </c>
    </row>
    <row r="22" spans="1:12" s="110" customFormat="1" ht="15" customHeight="1" x14ac:dyDescent="0.2">
      <c r="A22" s="120"/>
      <c r="B22" s="119"/>
      <c r="C22" s="258" t="s">
        <v>107</v>
      </c>
      <c r="E22" s="113">
        <v>45.791680103192519</v>
      </c>
      <c r="F22" s="115">
        <v>2840</v>
      </c>
      <c r="G22" s="114">
        <v>2813</v>
      </c>
      <c r="H22" s="114">
        <v>2797</v>
      </c>
      <c r="I22" s="114">
        <v>2759</v>
      </c>
      <c r="J22" s="140">
        <v>2699</v>
      </c>
      <c r="K22" s="114">
        <v>141</v>
      </c>
      <c r="L22" s="116">
        <v>5.2241570952204519</v>
      </c>
    </row>
    <row r="23" spans="1:12" s="110" customFormat="1" ht="15" customHeight="1" x14ac:dyDescent="0.2">
      <c r="A23" s="120"/>
      <c r="B23" s="121" t="s">
        <v>111</v>
      </c>
      <c r="C23" s="258"/>
      <c r="E23" s="113">
        <v>0.93995510662177328</v>
      </c>
      <c r="F23" s="115">
        <v>268</v>
      </c>
      <c r="G23" s="114">
        <v>293</v>
      </c>
      <c r="H23" s="114">
        <v>282</v>
      </c>
      <c r="I23" s="114">
        <v>269</v>
      </c>
      <c r="J23" s="140">
        <v>238</v>
      </c>
      <c r="K23" s="114">
        <v>30</v>
      </c>
      <c r="L23" s="116">
        <v>12.605042016806722</v>
      </c>
    </row>
    <row r="24" spans="1:12" s="110" customFormat="1" ht="15" customHeight="1" x14ac:dyDescent="0.2">
      <c r="A24" s="120"/>
      <c r="B24" s="119"/>
      <c r="C24" s="258" t="s">
        <v>106</v>
      </c>
      <c r="E24" s="113">
        <v>69.776119402985074</v>
      </c>
      <c r="F24" s="115">
        <v>187</v>
      </c>
      <c r="G24" s="114">
        <v>207</v>
      </c>
      <c r="H24" s="114">
        <v>193</v>
      </c>
      <c r="I24" s="114">
        <v>188</v>
      </c>
      <c r="J24" s="140">
        <v>163</v>
      </c>
      <c r="K24" s="114">
        <v>24</v>
      </c>
      <c r="L24" s="116">
        <v>14.723926380368098</v>
      </c>
    </row>
    <row r="25" spans="1:12" s="110" customFormat="1" ht="15" customHeight="1" x14ac:dyDescent="0.2">
      <c r="A25" s="120"/>
      <c r="B25" s="119"/>
      <c r="C25" s="258" t="s">
        <v>107</v>
      </c>
      <c r="E25" s="113">
        <v>30.223880597014926</v>
      </c>
      <c r="F25" s="115">
        <v>81</v>
      </c>
      <c r="G25" s="114">
        <v>86</v>
      </c>
      <c r="H25" s="114">
        <v>89</v>
      </c>
      <c r="I25" s="114">
        <v>81</v>
      </c>
      <c r="J25" s="140">
        <v>75</v>
      </c>
      <c r="K25" s="114">
        <v>6</v>
      </c>
      <c r="L25" s="116">
        <v>8</v>
      </c>
    </row>
    <row r="26" spans="1:12" s="110" customFormat="1" ht="15" customHeight="1" x14ac:dyDescent="0.2">
      <c r="A26" s="120"/>
      <c r="C26" s="121" t="s">
        <v>187</v>
      </c>
      <c r="D26" s="110" t="s">
        <v>188</v>
      </c>
      <c r="E26" s="113">
        <v>0.27356902356902357</v>
      </c>
      <c r="F26" s="115">
        <v>78</v>
      </c>
      <c r="G26" s="114">
        <v>86</v>
      </c>
      <c r="H26" s="114">
        <v>81</v>
      </c>
      <c r="I26" s="114">
        <v>71</v>
      </c>
      <c r="J26" s="140">
        <v>52</v>
      </c>
      <c r="K26" s="114">
        <v>26</v>
      </c>
      <c r="L26" s="116">
        <v>50</v>
      </c>
    </row>
    <row r="27" spans="1:12" s="110" customFormat="1" ht="15" customHeight="1" x14ac:dyDescent="0.2">
      <c r="A27" s="120"/>
      <c r="B27" s="119"/>
      <c r="D27" s="259" t="s">
        <v>106</v>
      </c>
      <c r="E27" s="113">
        <v>60.256410256410255</v>
      </c>
      <c r="F27" s="115">
        <v>47</v>
      </c>
      <c r="G27" s="114">
        <v>53</v>
      </c>
      <c r="H27" s="114">
        <v>42</v>
      </c>
      <c r="I27" s="114">
        <v>40</v>
      </c>
      <c r="J27" s="140">
        <v>26</v>
      </c>
      <c r="K27" s="114">
        <v>21</v>
      </c>
      <c r="L27" s="116">
        <v>80.769230769230774</v>
      </c>
    </row>
    <row r="28" spans="1:12" s="110" customFormat="1" ht="15" customHeight="1" x14ac:dyDescent="0.2">
      <c r="A28" s="120"/>
      <c r="B28" s="119"/>
      <c r="D28" s="259" t="s">
        <v>107</v>
      </c>
      <c r="E28" s="113">
        <v>39.743589743589745</v>
      </c>
      <c r="F28" s="115">
        <v>31</v>
      </c>
      <c r="G28" s="114">
        <v>33</v>
      </c>
      <c r="H28" s="114">
        <v>39</v>
      </c>
      <c r="I28" s="114">
        <v>31</v>
      </c>
      <c r="J28" s="140">
        <v>26</v>
      </c>
      <c r="K28" s="114">
        <v>5</v>
      </c>
      <c r="L28" s="116">
        <v>19.23076923076923</v>
      </c>
    </row>
    <row r="29" spans="1:12" s="110" customFormat="1" ht="24.95" customHeight="1" x14ac:dyDescent="0.2">
      <c r="A29" s="604" t="s">
        <v>189</v>
      </c>
      <c r="B29" s="605"/>
      <c r="C29" s="605"/>
      <c r="D29" s="606"/>
      <c r="E29" s="113">
        <v>94.65838945005612</v>
      </c>
      <c r="F29" s="115">
        <v>26989</v>
      </c>
      <c r="G29" s="114">
        <v>27229</v>
      </c>
      <c r="H29" s="114">
        <v>27435</v>
      </c>
      <c r="I29" s="114">
        <v>27099</v>
      </c>
      <c r="J29" s="140">
        <v>26996</v>
      </c>
      <c r="K29" s="114">
        <v>-7</v>
      </c>
      <c r="L29" s="116">
        <v>-2.592976737294414E-2</v>
      </c>
    </row>
    <row r="30" spans="1:12" s="110" customFormat="1" ht="15" customHeight="1" x14ac:dyDescent="0.2">
      <c r="A30" s="120"/>
      <c r="B30" s="119"/>
      <c r="C30" s="258" t="s">
        <v>106</v>
      </c>
      <c r="E30" s="113">
        <v>54.952017488606472</v>
      </c>
      <c r="F30" s="115">
        <v>14831</v>
      </c>
      <c r="G30" s="114">
        <v>15004</v>
      </c>
      <c r="H30" s="114">
        <v>15200</v>
      </c>
      <c r="I30" s="114">
        <v>15031</v>
      </c>
      <c r="J30" s="140">
        <v>14964</v>
      </c>
      <c r="K30" s="114">
        <v>-133</v>
      </c>
      <c r="L30" s="116">
        <v>-0.88879978615343491</v>
      </c>
    </row>
    <row r="31" spans="1:12" s="110" customFormat="1" ht="15" customHeight="1" x14ac:dyDescent="0.2">
      <c r="A31" s="120"/>
      <c r="B31" s="119"/>
      <c r="C31" s="258" t="s">
        <v>107</v>
      </c>
      <c r="E31" s="113">
        <v>45.047982511393528</v>
      </c>
      <c r="F31" s="115">
        <v>12158</v>
      </c>
      <c r="G31" s="114">
        <v>12225</v>
      </c>
      <c r="H31" s="114">
        <v>12235</v>
      </c>
      <c r="I31" s="114">
        <v>12068</v>
      </c>
      <c r="J31" s="140">
        <v>12032</v>
      </c>
      <c r="K31" s="114">
        <v>126</v>
      </c>
      <c r="L31" s="116">
        <v>1.0472074468085106</v>
      </c>
    </row>
    <row r="32" spans="1:12" s="110" customFormat="1" ht="15" customHeight="1" x14ac:dyDescent="0.2">
      <c r="A32" s="120"/>
      <c r="B32" s="119" t="s">
        <v>117</v>
      </c>
      <c r="C32" s="258"/>
      <c r="E32" s="113">
        <v>5.3205667789001119</v>
      </c>
      <c r="F32" s="115">
        <v>1517</v>
      </c>
      <c r="G32" s="114">
        <v>1468</v>
      </c>
      <c r="H32" s="114">
        <v>1537</v>
      </c>
      <c r="I32" s="114">
        <v>1425</v>
      </c>
      <c r="J32" s="140">
        <v>1364</v>
      </c>
      <c r="K32" s="114">
        <v>153</v>
      </c>
      <c r="L32" s="116">
        <v>11.217008797653959</v>
      </c>
    </row>
    <row r="33" spans="1:12" s="110" customFormat="1" ht="15" customHeight="1" x14ac:dyDescent="0.2">
      <c r="A33" s="120"/>
      <c r="B33" s="119"/>
      <c r="C33" s="258" t="s">
        <v>106</v>
      </c>
      <c r="E33" s="113">
        <v>66.908371786420574</v>
      </c>
      <c r="F33" s="115">
        <v>1015</v>
      </c>
      <c r="G33" s="114">
        <v>980</v>
      </c>
      <c r="H33" s="114">
        <v>1060</v>
      </c>
      <c r="I33" s="114">
        <v>966</v>
      </c>
      <c r="J33" s="140">
        <v>934</v>
      </c>
      <c r="K33" s="114">
        <v>81</v>
      </c>
      <c r="L33" s="116">
        <v>8.6723768736616709</v>
      </c>
    </row>
    <row r="34" spans="1:12" s="110" customFormat="1" ht="15" customHeight="1" x14ac:dyDescent="0.2">
      <c r="A34" s="120"/>
      <c r="B34" s="119"/>
      <c r="C34" s="258" t="s">
        <v>107</v>
      </c>
      <c r="E34" s="113">
        <v>33.091628213579433</v>
      </c>
      <c r="F34" s="115">
        <v>502</v>
      </c>
      <c r="G34" s="114">
        <v>488</v>
      </c>
      <c r="H34" s="114">
        <v>477</v>
      </c>
      <c r="I34" s="114">
        <v>459</v>
      </c>
      <c r="J34" s="140">
        <v>430</v>
      </c>
      <c r="K34" s="114">
        <v>72</v>
      </c>
      <c r="L34" s="116">
        <v>16.744186046511629</v>
      </c>
    </row>
    <row r="35" spans="1:12" s="110" customFormat="1" ht="24.95" customHeight="1" x14ac:dyDescent="0.2">
      <c r="A35" s="604" t="s">
        <v>190</v>
      </c>
      <c r="B35" s="605"/>
      <c r="C35" s="605"/>
      <c r="D35" s="606"/>
      <c r="E35" s="113">
        <v>71.106902356902353</v>
      </c>
      <c r="F35" s="115">
        <v>20274</v>
      </c>
      <c r="G35" s="114">
        <v>20451</v>
      </c>
      <c r="H35" s="114">
        <v>20777</v>
      </c>
      <c r="I35" s="114">
        <v>20433</v>
      </c>
      <c r="J35" s="140">
        <v>20396</v>
      </c>
      <c r="K35" s="114">
        <v>-122</v>
      </c>
      <c r="L35" s="116">
        <v>-0.59815650127475972</v>
      </c>
    </row>
    <row r="36" spans="1:12" s="110" customFormat="1" ht="15" customHeight="1" x14ac:dyDescent="0.2">
      <c r="A36" s="120"/>
      <c r="B36" s="119"/>
      <c r="C36" s="258" t="s">
        <v>106</v>
      </c>
      <c r="E36" s="113">
        <v>72.639834270494234</v>
      </c>
      <c r="F36" s="115">
        <v>14727</v>
      </c>
      <c r="G36" s="114">
        <v>14833</v>
      </c>
      <c r="H36" s="114">
        <v>15105</v>
      </c>
      <c r="I36" s="114">
        <v>14860</v>
      </c>
      <c r="J36" s="140">
        <v>14834</v>
      </c>
      <c r="K36" s="114">
        <v>-107</v>
      </c>
      <c r="L36" s="116">
        <v>-0.72131589591479039</v>
      </c>
    </row>
    <row r="37" spans="1:12" s="110" customFormat="1" ht="15" customHeight="1" x14ac:dyDescent="0.2">
      <c r="A37" s="120"/>
      <c r="B37" s="119"/>
      <c r="C37" s="258" t="s">
        <v>107</v>
      </c>
      <c r="E37" s="113">
        <v>27.36016572950577</v>
      </c>
      <c r="F37" s="115">
        <v>5547</v>
      </c>
      <c r="G37" s="114">
        <v>5618</v>
      </c>
      <c r="H37" s="114">
        <v>5672</v>
      </c>
      <c r="I37" s="114">
        <v>5573</v>
      </c>
      <c r="J37" s="140">
        <v>5562</v>
      </c>
      <c r="K37" s="114">
        <v>-15</v>
      </c>
      <c r="L37" s="116">
        <v>-0.26968716289104638</v>
      </c>
    </row>
    <row r="38" spans="1:12" s="110" customFormat="1" ht="15" customHeight="1" x14ac:dyDescent="0.2">
      <c r="A38" s="120"/>
      <c r="B38" s="119" t="s">
        <v>182</v>
      </c>
      <c r="C38" s="258"/>
      <c r="E38" s="113">
        <v>28.893097643097644</v>
      </c>
      <c r="F38" s="115">
        <v>8238</v>
      </c>
      <c r="G38" s="114">
        <v>8253</v>
      </c>
      <c r="H38" s="114">
        <v>8203</v>
      </c>
      <c r="I38" s="114">
        <v>8097</v>
      </c>
      <c r="J38" s="140">
        <v>7969</v>
      </c>
      <c r="K38" s="114">
        <v>269</v>
      </c>
      <c r="L38" s="116">
        <v>3.3755803739490524</v>
      </c>
    </row>
    <row r="39" spans="1:12" s="110" customFormat="1" ht="15" customHeight="1" x14ac:dyDescent="0.2">
      <c r="A39" s="120"/>
      <c r="B39" s="119"/>
      <c r="C39" s="258" t="s">
        <v>106</v>
      </c>
      <c r="E39" s="113">
        <v>13.631949502306385</v>
      </c>
      <c r="F39" s="115">
        <v>1123</v>
      </c>
      <c r="G39" s="114">
        <v>1155</v>
      </c>
      <c r="H39" s="114">
        <v>1160</v>
      </c>
      <c r="I39" s="114">
        <v>1141</v>
      </c>
      <c r="J39" s="140">
        <v>1067</v>
      </c>
      <c r="K39" s="114">
        <v>56</v>
      </c>
      <c r="L39" s="116">
        <v>5.2483598875351456</v>
      </c>
    </row>
    <row r="40" spans="1:12" s="110" customFormat="1" ht="15" customHeight="1" x14ac:dyDescent="0.2">
      <c r="A40" s="120"/>
      <c r="B40" s="119"/>
      <c r="C40" s="258" t="s">
        <v>107</v>
      </c>
      <c r="E40" s="113">
        <v>86.368050497693616</v>
      </c>
      <c r="F40" s="115">
        <v>7115</v>
      </c>
      <c r="G40" s="114">
        <v>7098</v>
      </c>
      <c r="H40" s="114">
        <v>7043</v>
      </c>
      <c r="I40" s="114">
        <v>6956</v>
      </c>
      <c r="J40" s="140">
        <v>6902</v>
      </c>
      <c r="K40" s="114">
        <v>213</v>
      </c>
      <c r="L40" s="116">
        <v>3.0860620110113013</v>
      </c>
    </row>
    <row r="41" spans="1:12" s="110" customFormat="1" ht="24.75" customHeight="1" x14ac:dyDescent="0.2">
      <c r="A41" s="604" t="s">
        <v>518</v>
      </c>
      <c r="B41" s="605"/>
      <c r="C41" s="605"/>
      <c r="D41" s="606"/>
      <c r="E41" s="113">
        <v>4.9908810325476995</v>
      </c>
      <c r="F41" s="115">
        <v>1423</v>
      </c>
      <c r="G41" s="114">
        <v>1588</v>
      </c>
      <c r="H41" s="114">
        <v>1619</v>
      </c>
      <c r="I41" s="114">
        <v>1413</v>
      </c>
      <c r="J41" s="140">
        <v>1464</v>
      </c>
      <c r="K41" s="114">
        <v>-41</v>
      </c>
      <c r="L41" s="116">
        <v>-2.8005464480874318</v>
      </c>
    </row>
    <row r="42" spans="1:12" s="110" customFormat="1" ht="15" customHeight="1" x14ac:dyDescent="0.2">
      <c r="A42" s="120"/>
      <c r="B42" s="119"/>
      <c r="C42" s="258" t="s">
        <v>106</v>
      </c>
      <c r="E42" s="113">
        <v>60.295151089248066</v>
      </c>
      <c r="F42" s="115">
        <v>858</v>
      </c>
      <c r="G42" s="114">
        <v>996</v>
      </c>
      <c r="H42" s="114">
        <v>1014</v>
      </c>
      <c r="I42" s="114">
        <v>830</v>
      </c>
      <c r="J42" s="140">
        <v>868</v>
      </c>
      <c r="K42" s="114">
        <v>-10</v>
      </c>
      <c r="L42" s="116">
        <v>-1.1520737327188939</v>
      </c>
    </row>
    <row r="43" spans="1:12" s="110" customFormat="1" ht="15" customHeight="1" x14ac:dyDescent="0.2">
      <c r="A43" s="123"/>
      <c r="B43" s="124"/>
      <c r="C43" s="260" t="s">
        <v>107</v>
      </c>
      <c r="D43" s="261"/>
      <c r="E43" s="125">
        <v>39.704848910751934</v>
      </c>
      <c r="F43" s="143">
        <v>565</v>
      </c>
      <c r="G43" s="144">
        <v>592</v>
      </c>
      <c r="H43" s="144">
        <v>605</v>
      </c>
      <c r="I43" s="144">
        <v>583</v>
      </c>
      <c r="J43" s="145">
        <v>596</v>
      </c>
      <c r="K43" s="144">
        <v>-31</v>
      </c>
      <c r="L43" s="146">
        <v>-5.201342281879195</v>
      </c>
    </row>
    <row r="44" spans="1:12" s="110" customFormat="1" ht="45.75" customHeight="1" x14ac:dyDescent="0.2">
      <c r="A44" s="604" t="s">
        <v>191</v>
      </c>
      <c r="B44" s="605"/>
      <c r="C44" s="605"/>
      <c r="D44" s="606"/>
      <c r="E44" s="113">
        <v>1.1503928170594837</v>
      </c>
      <c r="F44" s="115">
        <v>328</v>
      </c>
      <c r="G44" s="114">
        <v>330</v>
      </c>
      <c r="H44" s="114">
        <v>325</v>
      </c>
      <c r="I44" s="114">
        <v>315</v>
      </c>
      <c r="J44" s="140">
        <v>318</v>
      </c>
      <c r="K44" s="114">
        <v>10</v>
      </c>
      <c r="L44" s="116">
        <v>3.1446540880503147</v>
      </c>
    </row>
    <row r="45" spans="1:12" s="110" customFormat="1" ht="15" customHeight="1" x14ac:dyDescent="0.2">
      <c r="A45" s="120"/>
      <c r="B45" s="119"/>
      <c r="C45" s="258" t="s">
        <v>106</v>
      </c>
      <c r="E45" s="113">
        <v>57.31707317073171</v>
      </c>
      <c r="F45" s="115">
        <v>188</v>
      </c>
      <c r="G45" s="114">
        <v>189</v>
      </c>
      <c r="H45" s="114">
        <v>182</v>
      </c>
      <c r="I45" s="114">
        <v>177</v>
      </c>
      <c r="J45" s="140">
        <v>180</v>
      </c>
      <c r="K45" s="114">
        <v>8</v>
      </c>
      <c r="L45" s="116">
        <v>4.4444444444444446</v>
      </c>
    </row>
    <row r="46" spans="1:12" s="110" customFormat="1" ht="15" customHeight="1" x14ac:dyDescent="0.2">
      <c r="A46" s="123"/>
      <c r="B46" s="124"/>
      <c r="C46" s="260" t="s">
        <v>107</v>
      </c>
      <c r="D46" s="261"/>
      <c r="E46" s="125">
        <v>42.68292682926829</v>
      </c>
      <c r="F46" s="143">
        <v>140</v>
      </c>
      <c r="G46" s="144">
        <v>141</v>
      </c>
      <c r="H46" s="144">
        <v>143</v>
      </c>
      <c r="I46" s="144">
        <v>138</v>
      </c>
      <c r="J46" s="145">
        <v>138</v>
      </c>
      <c r="K46" s="144">
        <v>2</v>
      </c>
      <c r="L46" s="146">
        <v>1.4492753623188406</v>
      </c>
    </row>
    <row r="47" spans="1:12" s="110" customFormat="1" ht="39" customHeight="1" x14ac:dyDescent="0.2">
      <c r="A47" s="604" t="s">
        <v>519</v>
      </c>
      <c r="B47" s="607"/>
      <c r="C47" s="607"/>
      <c r="D47" s="608"/>
      <c r="E47" s="113">
        <v>8.0667789001122328E-2</v>
      </c>
      <c r="F47" s="115">
        <v>23</v>
      </c>
      <c r="G47" s="114">
        <v>25</v>
      </c>
      <c r="H47" s="114">
        <v>19</v>
      </c>
      <c r="I47" s="114">
        <v>23</v>
      </c>
      <c r="J47" s="140">
        <v>23</v>
      </c>
      <c r="K47" s="114">
        <v>0</v>
      </c>
      <c r="L47" s="116">
        <v>0</v>
      </c>
    </row>
    <row r="48" spans="1:12" s="110" customFormat="1" ht="15" customHeight="1" x14ac:dyDescent="0.2">
      <c r="A48" s="120"/>
      <c r="B48" s="119"/>
      <c r="C48" s="258" t="s">
        <v>106</v>
      </c>
      <c r="E48" s="113">
        <v>39.130434782608695</v>
      </c>
      <c r="F48" s="115">
        <v>9</v>
      </c>
      <c r="G48" s="114">
        <v>8</v>
      </c>
      <c r="H48" s="114">
        <v>8</v>
      </c>
      <c r="I48" s="114">
        <v>12</v>
      </c>
      <c r="J48" s="140">
        <v>12</v>
      </c>
      <c r="K48" s="114">
        <v>-3</v>
      </c>
      <c r="L48" s="116">
        <v>-25</v>
      </c>
    </row>
    <row r="49" spans="1:12" s="110" customFormat="1" ht="15" customHeight="1" x14ac:dyDescent="0.2">
      <c r="A49" s="123"/>
      <c r="B49" s="124"/>
      <c r="C49" s="260" t="s">
        <v>107</v>
      </c>
      <c r="D49" s="261"/>
      <c r="E49" s="125">
        <v>60.869565217391305</v>
      </c>
      <c r="F49" s="143">
        <v>14</v>
      </c>
      <c r="G49" s="144">
        <v>17</v>
      </c>
      <c r="H49" s="144">
        <v>11</v>
      </c>
      <c r="I49" s="144">
        <v>11</v>
      </c>
      <c r="J49" s="145">
        <v>11</v>
      </c>
      <c r="K49" s="144">
        <v>3</v>
      </c>
      <c r="L49" s="146">
        <v>27.272727272727273</v>
      </c>
    </row>
    <row r="50" spans="1:12" s="110" customFormat="1" ht="24.95" customHeight="1" x14ac:dyDescent="0.2">
      <c r="A50" s="609" t="s">
        <v>192</v>
      </c>
      <c r="B50" s="610"/>
      <c r="C50" s="610"/>
      <c r="D50" s="611"/>
      <c r="E50" s="262">
        <v>11.924803591470258</v>
      </c>
      <c r="F50" s="263">
        <v>3400</v>
      </c>
      <c r="G50" s="264">
        <v>3576</v>
      </c>
      <c r="H50" s="264">
        <v>3715</v>
      </c>
      <c r="I50" s="264">
        <v>3363</v>
      </c>
      <c r="J50" s="265">
        <v>3384</v>
      </c>
      <c r="K50" s="263">
        <v>16</v>
      </c>
      <c r="L50" s="266">
        <v>0.4728132387706856</v>
      </c>
    </row>
    <row r="51" spans="1:12" s="110" customFormat="1" ht="15" customHeight="1" x14ac:dyDescent="0.2">
      <c r="A51" s="120"/>
      <c r="B51" s="119"/>
      <c r="C51" s="258" t="s">
        <v>106</v>
      </c>
      <c r="E51" s="113">
        <v>56.558823529411768</v>
      </c>
      <c r="F51" s="115">
        <v>1923</v>
      </c>
      <c r="G51" s="114">
        <v>2026</v>
      </c>
      <c r="H51" s="114">
        <v>2150</v>
      </c>
      <c r="I51" s="114">
        <v>1894</v>
      </c>
      <c r="J51" s="140">
        <v>1889</v>
      </c>
      <c r="K51" s="114">
        <v>34</v>
      </c>
      <c r="L51" s="116">
        <v>1.7998941238750661</v>
      </c>
    </row>
    <row r="52" spans="1:12" s="110" customFormat="1" ht="15" customHeight="1" x14ac:dyDescent="0.2">
      <c r="A52" s="120"/>
      <c r="B52" s="119"/>
      <c r="C52" s="258" t="s">
        <v>107</v>
      </c>
      <c r="E52" s="113">
        <v>43.441176470588232</v>
      </c>
      <c r="F52" s="115">
        <v>1477</v>
      </c>
      <c r="G52" s="114">
        <v>1550</v>
      </c>
      <c r="H52" s="114">
        <v>1565</v>
      </c>
      <c r="I52" s="114">
        <v>1469</v>
      </c>
      <c r="J52" s="140">
        <v>1495</v>
      </c>
      <c r="K52" s="114">
        <v>-18</v>
      </c>
      <c r="L52" s="116">
        <v>-1.2040133779264215</v>
      </c>
    </row>
    <row r="53" spans="1:12" s="110" customFormat="1" ht="15" customHeight="1" x14ac:dyDescent="0.2">
      <c r="A53" s="120"/>
      <c r="B53" s="119"/>
      <c r="C53" s="258" t="s">
        <v>187</v>
      </c>
      <c r="D53" s="110" t="s">
        <v>193</v>
      </c>
      <c r="E53" s="113">
        <v>30.705882352941178</v>
      </c>
      <c r="F53" s="115">
        <v>1044</v>
      </c>
      <c r="G53" s="114">
        <v>1192</v>
      </c>
      <c r="H53" s="114">
        <v>1276</v>
      </c>
      <c r="I53" s="114">
        <v>969</v>
      </c>
      <c r="J53" s="140">
        <v>1047</v>
      </c>
      <c r="K53" s="114">
        <v>-3</v>
      </c>
      <c r="L53" s="116">
        <v>-0.28653295128939826</v>
      </c>
    </row>
    <row r="54" spans="1:12" s="110" customFormat="1" ht="15" customHeight="1" x14ac:dyDescent="0.2">
      <c r="A54" s="120"/>
      <c r="B54" s="119"/>
      <c r="D54" s="267" t="s">
        <v>194</v>
      </c>
      <c r="E54" s="113">
        <v>64.65517241379311</v>
      </c>
      <c r="F54" s="115">
        <v>675</v>
      </c>
      <c r="G54" s="114">
        <v>769</v>
      </c>
      <c r="H54" s="114">
        <v>842</v>
      </c>
      <c r="I54" s="114">
        <v>614</v>
      </c>
      <c r="J54" s="140">
        <v>666</v>
      </c>
      <c r="K54" s="114">
        <v>9</v>
      </c>
      <c r="L54" s="116">
        <v>1.3513513513513513</v>
      </c>
    </row>
    <row r="55" spans="1:12" s="110" customFormat="1" ht="15" customHeight="1" x14ac:dyDescent="0.2">
      <c r="A55" s="120"/>
      <c r="B55" s="119"/>
      <c r="D55" s="267" t="s">
        <v>195</v>
      </c>
      <c r="E55" s="113">
        <v>35.344827586206897</v>
      </c>
      <c r="F55" s="115">
        <v>369</v>
      </c>
      <c r="G55" s="114">
        <v>423</v>
      </c>
      <c r="H55" s="114">
        <v>434</v>
      </c>
      <c r="I55" s="114">
        <v>355</v>
      </c>
      <c r="J55" s="140">
        <v>381</v>
      </c>
      <c r="K55" s="114">
        <v>-12</v>
      </c>
      <c r="L55" s="116">
        <v>-3.1496062992125986</v>
      </c>
    </row>
    <row r="56" spans="1:12" s="110" customFormat="1" ht="15" customHeight="1" x14ac:dyDescent="0.2">
      <c r="A56" s="120"/>
      <c r="B56" s="119" t="s">
        <v>196</v>
      </c>
      <c r="C56" s="258"/>
      <c r="E56" s="113">
        <v>76.20650953984287</v>
      </c>
      <c r="F56" s="115">
        <v>21728</v>
      </c>
      <c r="G56" s="114">
        <v>21782</v>
      </c>
      <c r="H56" s="114">
        <v>21918</v>
      </c>
      <c r="I56" s="114">
        <v>21853</v>
      </c>
      <c r="J56" s="140">
        <v>21661</v>
      </c>
      <c r="K56" s="114">
        <v>67</v>
      </c>
      <c r="L56" s="116">
        <v>0.30931166612806427</v>
      </c>
    </row>
    <row r="57" spans="1:12" s="110" customFormat="1" ht="15" customHeight="1" x14ac:dyDescent="0.2">
      <c r="A57" s="120"/>
      <c r="B57" s="119"/>
      <c r="C57" s="258" t="s">
        <v>106</v>
      </c>
      <c r="E57" s="113">
        <v>55.12702503681885</v>
      </c>
      <c r="F57" s="115">
        <v>11978</v>
      </c>
      <c r="G57" s="114">
        <v>12031</v>
      </c>
      <c r="H57" s="114">
        <v>12169</v>
      </c>
      <c r="I57" s="114">
        <v>12199</v>
      </c>
      <c r="J57" s="140">
        <v>12086</v>
      </c>
      <c r="K57" s="114">
        <v>-108</v>
      </c>
      <c r="L57" s="116">
        <v>-0.89359589607810685</v>
      </c>
    </row>
    <row r="58" spans="1:12" s="110" customFormat="1" ht="15" customHeight="1" x14ac:dyDescent="0.2">
      <c r="A58" s="120"/>
      <c r="B58" s="119"/>
      <c r="C58" s="258" t="s">
        <v>107</v>
      </c>
      <c r="E58" s="113">
        <v>44.87297496318115</v>
      </c>
      <c r="F58" s="115">
        <v>9750</v>
      </c>
      <c r="G58" s="114">
        <v>9751</v>
      </c>
      <c r="H58" s="114">
        <v>9749</v>
      </c>
      <c r="I58" s="114">
        <v>9654</v>
      </c>
      <c r="J58" s="140">
        <v>9575</v>
      </c>
      <c r="K58" s="114">
        <v>175</v>
      </c>
      <c r="L58" s="116">
        <v>1.8276762402088773</v>
      </c>
    </row>
    <row r="59" spans="1:12" s="110" customFormat="1" ht="15" customHeight="1" x14ac:dyDescent="0.2">
      <c r="A59" s="120"/>
      <c r="B59" s="119"/>
      <c r="C59" s="258" t="s">
        <v>105</v>
      </c>
      <c r="D59" s="110" t="s">
        <v>197</v>
      </c>
      <c r="E59" s="113">
        <v>90.81369661266568</v>
      </c>
      <c r="F59" s="115">
        <v>19732</v>
      </c>
      <c r="G59" s="114">
        <v>19774</v>
      </c>
      <c r="H59" s="114">
        <v>19910</v>
      </c>
      <c r="I59" s="114">
        <v>19864</v>
      </c>
      <c r="J59" s="140">
        <v>19702</v>
      </c>
      <c r="K59" s="114">
        <v>30</v>
      </c>
      <c r="L59" s="116">
        <v>0.15226880519744188</v>
      </c>
    </row>
    <row r="60" spans="1:12" s="110" customFormat="1" ht="15" customHeight="1" x14ac:dyDescent="0.2">
      <c r="A60" s="120"/>
      <c r="B60" s="119"/>
      <c r="C60" s="258"/>
      <c r="D60" s="267" t="s">
        <v>198</v>
      </c>
      <c r="E60" s="113">
        <v>53.126900466247719</v>
      </c>
      <c r="F60" s="115">
        <v>10483</v>
      </c>
      <c r="G60" s="114">
        <v>10530</v>
      </c>
      <c r="H60" s="114">
        <v>10662</v>
      </c>
      <c r="I60" s="114">
        <v>10706</v>
      </c>
      <c r="J60" s="140">
        <v>10623</v>
      </c>
      <c r="K60" s="114">
        <v>-140</v>
      </c>
      <c r="L60" s="116">
        <v>-1.3178951332015438</v>
      </c>
    </row>
    <row r="61" spans="1:12" s="110" customFormat="1" ht="15" customHeight="1" x14ac:dyDescent="0.2">
      <c r="A61" s="120"/>
      <c r="B61" s="119"/>
      <c r="C61" s="258"/>
      <c r="D61" s="267" t="s">
        <v>199</v>
      </c>
      <c r="E61" s="113">
        <v>46.873099533752281</v>
      </c>
      <c r="F61" s="115">
        <v>9249</v>
      </c>
      <c r="G61" s="114">
        <v>9244</v>
      </c>
      <c r="H61" s="114">
        <v>9248</v>
      </c>
      <c r="I61" s="114">
        <v>9158</v>
      </c>
      <c r="J61" s="140">
        <v>9079</v>
      </c>
      <c r="K61" s="114">
        <v>170</v>
      </c>
      <c r="L61" s="116">
        <v>1.8724529133164445</v>
      </c>
    </row>
    <row r="62" spans="1:12" s="110" customFormat="1" ht="15" customHeight="1" x14ac:dyDescent="0.2">
      <c r="A62" s="120"/>
      <c r="B62" s="119"/>
      <c r="C62" s="258"/>
      <c r="D62" s="258" t="s">
        <v>200</v>
      </c>
      <c r="E62" s="113">
        <v>9.1863033873343145</v>
      </c>
      <c r="F62" s="115">
        <v>1996</v>
      </c>
      <c r="G62" s="114">
        <v>2008</v>
      </c>
      <c r="H62" s="114">
        <v>2008</v>
      </c>
      <c r="I62" s="114">
        <v>1989</v>
      </c>
      <c r="J62" s="140">
        <v>1959</v>
      </c>
      <c r="K62" s="114">
        <v>37</v>
      </c>
      <c r="L62" s="116">
        <v>1.8887187340479836</v>
      </c>
    </row>
    <row r="63" spans="1:12" s="110" customFormat="1" ht="15" customHeight="1" x14ac:dyDescent="0.2">
      <c r="A63" s="120"/>
      <c r="B63" s="119"/>
      <c r="C63" s="258"/>
      <c r="D63" s="267" t="s">
        <v>198</v>
      </c>
      <c r="E63" s="113">
        <v>74.899799599198403</v>
      </c>
      <c r="F63" s="115">
        <v>1495</v>
      </c>
      <c r="G63" s="114">
        <v>1501</v>
      </c>
      <c r="H63" s="114">
        <v>1507</v>
      </c>
      <c r="I63" s="114">
        <v>1493</v>
      </c>
      <c r="J63" s="140">
        <v>1463</v>
      </c>
      <c r="K63" s="114">
        <v>32</v>
      </c>
      <c r="L63" s="116">
        <v>2.1872863978127137</v>
      </c>
    </row>
    <row r="64" spans="1:12" s="110" customFormat="1" ht="15" customHeight="1" x14ac:dyDescent="0.2">
      <c r="A64" s="120"/>
      <c r="B64" s="119"/>
      <c r="C64" s="258"/>
      <c r="D64" s="267" t="s">
        <v>199</v>
      </c>
      <c r="E64" s="113">
        <v>25.100200400801604</v>
      </c>
      <c r="F64" s="115">
        <v>501</v>
      </c>
      <c r="G64" s="114">
        <v>507</v>
      </c>
      <c r="H64" s="114">
        <v>501</v>
      </c>
      <c r="I64" s="114">
        <v>496</v>
      </c>
      <c r="J64" s="140">
        <v>496</v>
      </c>
      <c r="K64" s="114">
        <v>5</v>
      </c>
      <c r="L64" s="116">
        <v>1.0080645161290323</v>
      </c>
    </row>
    <row r="65" spans="1:12" s="110" customFormat="1" ht="15" customHeight="1" x14ac:dyDescent="0.2">
      <c r="A65" s="120"/>
      <c r="B65" s="119" t="s">
        <v>201</v>
      </c>
      <c r="C65" s="258"/>
      <c r="E65" s="113">
        <v>7.863355780022447</v>
      </c>
      <c r="F65" s="115">
        <v>2242</v>
      </c>
      <c r="G65" s="114">
        <v>2215</v>
      </c>
      <c r="H65" s="114">
        <v>2170</v>
      </c>
      <c r="I65" s="114">
        <v>2160</v>
      </c>
      <c r="J65" s="140">
        <v>2135</v>
      </c>
      <c r="K65" s="114">
        <v>107</v>
      </c>
      <c r="L65" s="116">
        <v>5.0117096018735365</v>
      </c>
    </row>
    <row r="66" spans="1:12" s="110" customFormat="1" ht="15" customHeight="1" x14ac:dyDescent="0.2">
      <c r="A66" s="120"/>
      <c r="B66" s="119"/>
      <c r="C66" s="258" t="s">
        <v>106</v>
      </c>
      <c r="E66" s="113">
        <v>56.512042818911688</v>
      </c>
      <c r="F66" s="115">
        <v>1267</v>
      </c>
      <c r="G66" s="114">
        <v>1255</v>
      </c>
      <c r="H66" s="114">
        <v>1234</v>
      </c>
      <c r="I66" s="114">
        <v>1215</v>
      </c>
      <c r="J66" s="140">
        <v>1214</v>
      </c>
      <c r="K66" s="114">
        <v>53</v>
      </c>
      <c r="L66" s="116">
        <v>4.365733113673806</v>
      </c>
    </row>
    <row r="67" spans="1:12" s="110" customFormat="1" ht="15" customHeight="1" x14ac:dyDescent="0.2">
      <c r="A67" s="120"/>
      <c r="B67" s="119"/>
      <c r="C67" s="258" t="s">
        <v>107</v>
      </c>
      <c r="E67" s="113">
        <v>43.487957181088312</v>
      </c>
      <c r="F67" s="115">
        <v>975</v>
      </c>
      <c r="G67" s="114">
        <v>960</v>
      </c>
      <c r="H67" s="114">
        <v>936</v>
      </c>
      <c r="I67" s="114">
        <v>945</v>
      </c>
      <c r="J67" s="140">
        <v>921</v>
      </c>
      <c r="K67" s="114">
        <v>54</v>
      </c>
      <c r="L67" s="116">
        <v>5.8631921824104234</v>
      </c>
    </row>
    <row r="68" spans="1:12" s="110" customFormat="1" ht="15" customHeight="1" x14ac:dyDescent="0.2">
      <c r="A68" s="120"/>
      <c r="B68" s="119"/>
      <c r="C68" s="258" t="s">
        <v>105</v>
      </c>
      <c r="D68" s="110" t="s">
        <v>202</v>
      </c>
      <c r="E68" s="113">
        <v>18.911685994647637</v>
      </c>
      <c r="F68" s="115">
        <v>424</v>
      </c>
      <c r="G68" s="114">
        <v>420</v>
      </c>
      <c r="H68" s="114">
        <v>412</v>
      </c>
      <c r="I68" s="114">
        <v>390</v>
      </c>
      <c r="J68" s="140">
        <v>382</v>
      </c>
      <c r="K68" s="114">
        <v>42</v>
      </c>
      <c r="L68" s="116">
        <v>10.99476439790576</v>
      </c>
    </row>
    <row r="69" spans="1:12" s="110" customFormat="1" ht="15" customHeight="1" x14ac:dyDescent="0.2">
      <c r="A69" s="120"/>
      <c r="B69" s="119"/>
      <c r="C69" s="258"/>
      <c r="D69" s="267" t="s">
        <v>198</v>
      </c>
      <c r="E69" s="113">
        <v>53.537735849056602</v>
      </c>
      <c r="F69" s="115">
        <v>227</v>
      </c>
      <c r="G69" s="114">
        <v>222</v>
      </c>
      <c r="H69" s="114">
        <v>222</v>
      </c>
      <c r="I69" s="114">
        <v>207</v>
      </c>
      <c r="J69" s="140">
        <v>210</v>
      </c>
      <c r="K69" s="114">
        <v>17</v>
      </c>
      <c r="L69" s="116">
        <v>8.0952380952380949</v>
      </c>
    </row>
    <row r="70" spans="1:12" s="110" customFormat="1" ht="15" customHeight="1" x14ac:dyDescent="0.2">
      <c r="A70" s="120"/>
      <c r="B70" s="119"/>
      <c r="C70" s="258"/>
      <c r="D70" s="267" t="s">
        <v>199</v>
      </c>
      <c r="E70" s="113">
        <v>46.462264150943398</v>
      </c>
      <c r="F70" s="115">
        <v>197</v>
      </c>
      <c r="G70" s="114">
        <v>198</v>
      </c>
      <c r="H70" s="114">
        <v>190</v>
      </c>
      <c r="I70" s="114">
        <v>183</v>
      </c>
      <c r="J70" s="140">
        <v>172</v>
      </c>
      <c r="K70" s="114">
        <v>25</v>
      </c>
      <c r="L70" s="116">
        <v>14.534883720930232</v>
      </c>
    </row>
    <row r="71" spans="1:12" s="110" customFormat="1" ht="15" customHeight="1" x14ac:dyDescent="0.2">
      <c r="A71" s="120"/>
      <c r="B71" s="119"/>
      <c r="C71" s="258"/>
      <c r="D71" s="110" t="s">
        <v>203</v>
      </c>
      <c r="E71" s="113">
        <v>74.799286351471906</v>
      </c>
      <c r="F71" s="115">
        <v>1677</v>
      </c>
      <c r="G71" s="114">
        <v>1664</v>
      </c>
      <c r="H71" s="114">
        <v>1634</v>
      </c>
      <c r="I71" s="114">
        <v>1648</v>
      </c>
      <c r="J71" s="140">
        <v>1626</v>
      </c>
      <c r="K71" s="114">
        <v>51</v>
      </c>
      <c r="L71" s="116">
        <v>3.1365313653136533</v>
      </c>
    </row>
    <row r="72" spans="1:12" s="110" customFormat="1" ht="15" customHeight="1" x14ac:dyDescent="0.2">
      <c r="A72" s="120"/>
      <c r="B72" s="119"/>
      <c r="C72" s="258"/>
      <c r="D72" s="267" t="s">
        <v>198</v>
      </c>
      <c r="E72" s="113">
        <v>56.887298747763865</v>
      </c>
      <c r="F72" s="115">
        <v>954</v>
      </c>
      <c r="G72" s="114">
        <v>953</v>
      </c>
      <c r="H72" s="114">
        <v>935</v>
      </c>
      <c r="I72" s="114">
        <v>933</v>
      </c>
      <c r="J72" s="140">
        <v>927</v>
      </c>
      <c r="K72" s="114">
        <v>27</v>
      </c>
      <c r="L72" s="116">
        <v>2.912621359223301</v>
      </c>
    </row>
    <row r="73" spans="1:12" s="110" customFormat="1" ht="15" customHeight="1" x14ac:dyDescent="0.2">
      <c r="A73" s="120"/>
      <c r="B73" s="119"/>
      <c r="C73" s="258"/>
      <c r="D73" s="267" t="s">
        <v>199</v>
      </c>
      <c r="E73" s="113">
        <v>43.112701252236135</v>
      </c>
      <c r="F73" s="115">
        <v>723</v>
      </c>
      <c r="G73" s="114">
        <v>711</v>
      </c>
      <c r="H73" s="114">
        <v>699</v>
      </c>
      <c r="I73" s="114">
        <v>715</v>
      </c>
      <c r="J73" s="140">
        <v>699</v>
      </c>
      <c r="K73" s="114">
        <v>24</v>
      </c>
      <c r="L73" s="116">
        <v>3.4334763948497855</v>
      </c>
    </row>
    <row r="74" spans="1:12" s="110" customFormat="1" ht="15" customHeight="1" x14ac:dyDescent="0.2">
      <c r="A74" s="120"/>
      <c r="B74" s="119"/>
      <c r="C74" s="258"/>
      <c r="D74" s="110" t="s">
        <v>204</v>
      </c>
      <c r="E74" s="113">
        <v>6.2890276538804635</v>
      </c>
      <c r="F74" s="115">
        <v>141</v>
      </c>
      <c r="G74" s="114">
        <v>131</v>
      </c>
      <c r="H74" s="114">
        <v>124</v>
      </c>
      <c r="I74" s="114">
        <v>122</v>
      </c>
      <c r="J74" s="140">
        <v>127</v>
      </c>
      <c r="K74" s="114">
        <v>14</v>
      </c>
      <c r="L74" s="116">
        <v>11.023622047244094</v>
      </c>
    </row>
    <row r="75" spans="1:12" s="110" customFormat="1" ht="15" customHeight="1" x14ac:dyDescent="0.2">
      <c r="A75" s="120"/>
      <c r="B75" s="119"/>
      <c r="C75" s="258"/>
      <c r="D75" s="267" t="s">
        <v>198</v>
      </c>
      <c r="E75" s="113">
        <v>60.99290780141844</v>
      </c>
      <c r="F75" s="115">
        <v>86</v>
      </c>
      <c r="G75" s="114">
        <v>80</v>
      </c>
      <c r="H75" s="114">
        <v>77</v>
      </c>
      <c r="I75" s="114">
        <v>75</v>
      </c>
      <c r="J75" s="140">
        <v>77</v>
      </c>
      <c r="K75" s="114">
        <v>9</v>
      </c>
      <c r="L75" s="116">
        <v>11.688311688311689</v>
      </c>
    </row>
    <row r="76" spans="1:12" s="110" customFormat="1" ht="15" customHeight="1" x14ac:dyDescent="0.2">
      <c r="A76" s="120"/>
      <c r="B76" s="119"/>
      <c r="C76" s="258"/>
      <c r="D76" s="267" t="s">
        <v>199</v>
      </c>
      <c r="E76" s="113">
        <v>39.00709219858156</v>
      </c>
      <c r="F76" s="115">
        <v>55</v>
      </c>
      <c r="G76" s="114">
        <v>51</v>
      </c>
      <c r="H76" s="114">
        <v>47</v>
      </c>
      <c r="I76" s="114">
        <v>47</v>
      </c>
      <c r="J76" s="140">
        <v>50</v>
      </c>
      <c r="K76" s="114">
        <v>5</v>
      </c>
      <c r="L76" s="116">
        <v>10</v>
      </c>
    </row>
    <row r="77" spans="1:12" s="110" customFormat="1" ht="15" customHeight="1" x14ac:dyDescent="0.2">
      <c r="A77" s="534"/>
      <c r="B77" s="119" t="s">
        <v>205</v>
      </c>
      <c r="C77" s="268"/>
      <c r="D77" s="182"/>
      <c r="E77" s="113">
        <v>4.0053310886644216</v>
      </c>
      <c r="F77" s="115">
        <v>1142</v>
      </c>
      <c r="G77" s="114">
        <v>1131</v>
      </c>
      <c r="H77" s="114">
        <v>1177</v>
      </c>
      <c r="I77" s="114">
        <v>1154</v>
      </c>
      <c r="J77" s="140">
        <v>1185</v>
      </c>
      <c r="K77" s="114">
        <v>-43</v>
      </c>
      <c r="L77" s="116">
        <v>-3.628691983122363</v>
      </c>
    </row>
    <row r="78" spans="1:12" s="110" customFormat="1" ht="15" customHeight="1" x14ac:dyDescent="0.2">
      <c r="A78" s="120"/>
      <c r="B78" s="119"/>
      <c r="C78" s="268" t="s">
        <v>106</v>
      </c>
      <c r="D78" s="182"/>
      <c r="E78" s="113">
        <v>59.719789842381786</v>
      </c>
      <c r="F78" s="115">
        <v>682</v>
      </c>
      <c r="G78" s="114">
        <v>676</v>
      </c>
      <c r="H78" s="114">
        <v>712</v>
      </c>
      <c r="I78" s="114">
        <v>693</v>
      </c>
      <c r="J78" s="140">
        <v>712</v>
      </c>
      <c r="K78" s="114">
        <v>-30</v>
      </c>
      <c r="L78" s="116">
        <v>-4.213483146067416</v>
      </c>
    </row>
    <row r="79" spans="1:12" s="110" customFormat="1" ht="15" customHeight="1" x14ac:dyDescent="0.2">
      <c r="A79" s="123"/>
      <c r="B79" s="124"/>
      <c r="C79" s="260" t="s">
        <v>107</v>
      </c>
      <c r="D79" s="261"/>
      <c r="E79" s="125">
        <v>40.280210157618214</v>
      </c>
      <c r="F79" s="143">
        <v>460</v>
      </c>
      <c r="G79" s="144">
        <v>455</v>
      </c>
      <c r="H79" s="144">
        <v>465</v>
      </c>
      <c r="I79" s="144">
        <v>461</v>
      </c>
      <c r="J79" s="145">
        <v>473</v>
      </c>
      <c r="K79" s="144">
        <v>-13</v>
      </c>
      <c r="L79" s="146">
        <v>-2.7484143763213531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28512</v>
      </c>
      <c r="E11" s="114">
        <v>28704</v>
      </c>
      <c r="F11" s="114">
        <v>28980</v>
      </c>
      <c r="G11" s="114">
        <v>28530</v>
      </c>
      <c r="H11" s="140">
        <v>28365</v>
      </c>
      <c r="I11" s="115">
        <v>147</v>
      </c>
      <c r="J11" s="116">
        <v>0.51824431517715497</v>
      </c>
    </row>
    <row r="12" spans="1:15" s="110" customFormat="1" ht="24.95" customHeight="1" x14ac:dyDescent="0.2">
      <c r="A12" s="193" t="s">
        <v>132</v>
      </c>
      <c r="B12" s="194" t="s">
        <v>133</v>
      </c>
      <c r="C12" s="113">
        <v>0.76108305274971944</v>
      </c>
      <c r="D12" s="115">
        <v>217</v>
      </c>
      <c r="E12" s="114">
        <v>202</v>
      </c>
      <c r="F12" s="114">
        <v>219</v>
      </c>
      <c r="G12" s="114">
        <v>212</v>
      </c>
      <c r="H12" s="140">
        <v>209</v>
      </c>
      <c r="I12" s="115">
        <v>8</v>
      </c>
      <c r="J12" s="116">
        <v>3.8277511961722488</v>
      </c>
    </row>
    <row r="13" spans="1:15" s="110" customFormat="1" ht="24.95" customHeight="1" x14ac:dyDescent="0.2">
      <c r="A13" s="193" t="s">
        <v>134</v>
      </c>
      <c r="B13" s="199" t="s">
        <v>214</v>
      </c>
      <c r="C13" s="113">
        <v>1.8764029180695847</v>
      </c>
      <c r="D13" s="115">
        <v>535</v>
      </c>
      <c r="E13" s="114">
        <v>536</v>
      </c>
      <c r="F13" s="114">
        <v>546</v>
      </c>
      <c r="G13" s="114">
        <v>533</v>
      </c>
      <c r="H13" s="140">
        <v>523</v>
      </c>
      <c r="I13" s="115">
        <v>12</v>
      </c>
      <c r="J13" s="116">
        <v>2.2944550669216062</v>
      </c>
    </row>
    <row r="14" spans="1:15" s="287" customFormat="1" ht="24" customHeight="1" x14ac:dyDescent="0.2">
      <c r="A14" s="193" t="s">
        <v>215</v>
      </c>
      <c r="B14" s="199" t="s">
        <v>137</v>
      </c>
      <c r="C14" s="113">
        <v>43.546576879910212</v>
      </c>
      <c r="D14" s="115">
        <v>12416</v>
      </c>
      <c r="E14" s="114">
        <v>12568</v>
      </c>
      <c r="F14" s="114">
        <v>12727</v>
      </c>
      <c r="G14" s="114">
        <v>12626</v>
      </c>
      <c r="H14" s="140">
        <v>12611</v>
      </c>
      <c r="I14" s="115">
        <v>-195</v>
      </c>
      <c r="J14" s="116">
        <v>-1.5462691301244944</v>
      </c>
      <c r="K14" s="110"/>
      <c r="L14" s="110"/>
      <c r="M14" s="110"/>
      <c r="N14" s="110"/>
      <c r="O14" s="110"/>
    </row>
    <row r="15" spans="1:15" s="110" customFormat="1" ht="24.75" customHeight="1" x14ac:dyDescent="0.2">
      <c r="A15" s="193" t="s">
        <v>216</v>
      </c>
      <c r="B15" s="199" t="s">
        <v>217</v>
      </c>
      <c r="C15" s="113">
        <v>8.905022446689113</v>
      </c>
      <c r="D15" s="115">
        <v>2539</v>
      </c>
      <c r="E15" s="114">
        <v>2599</v>
      </c>
      <c r="F15" s="114">
        <v>2603</v>
      </c>
      <c r="G15" s="114">
        <v>2600</v>
      </c>
      <c r="H15" s="140">
        <v>2578</v>
      </c>
      <c r="I15" s="115">
        <v>-39</v>
      </c>
      <c r="J15" s="116">
        <v>-1.5128006206361519</v>
      </c>
    </row>
    <row r="16" spans="1:15" s="287" customFormat="1" ht="24.95" customHeight="1" x14ac:dyDescent="0.2">
      <c r="A16" s="193" t="s">
        <v>218</v>
      </c>
      <c r="B16" s="199" t="s">
        <v>141</v>
      </c>
      <c r="C16" s="113">
        <v>24.424803591470258</v>
      </c>
      <c r="D16" s="115">
        <v>6964</v>
      </c>
      <c r="E16" s="114">
        <v>7097</v>
      </c>
      <c r="F16" s="114">
        <v>7220</v>
      </c>
      <c r="G16" s="114">
        <v>7175</v>
      </c>
      <c r="H16" s="140">
        <v>7203</v>
      </c>
      <c r="I16" s="115">
        <v>-239</v>
      </c>
      <c r="J16" s="116">
        <v>-3.3180619186450091</v>
      </c>
      <c r="K16" s="110"/>
      <c r="L16" s="110"/>
      <c r="M16" s="110"/>
      <c r="N16" s="110"/>
      <c r="O16" s="110"/>
    </row>
    <row r="17" spans="1:15" s="110" customFormat="1" ht="24.95" customHeight="1" x14ac:dyDescent="0.2">
      <c r="A17" s="193" t="s">
        <v>219</v>
      </c>
      <c r="B17" s="199" t="s">
        <v>220</v>
      </c>
      <c r="C17" s="113">
        <v>10.216750841750843</v>
      </c>
      <c r="D17" s="115">
        <v>2913</v>
      </c>
      <c r="E17" s="114">
        <v>2872</v>
      </c>
      <c r="F17" s="114">
        <v>2904</v>
      </c>
      <c r="G17" s="114">
        <v>2851</v>
      </c>
      <c r="H17" s="140">
        <v>2830</v>
      </c>
      <c r="I17" s="115">
        <v>83</v>
      </c>
      <c r="J17" s="116">
        <v>2.9328621908127208</v>
      </c>
    </row>
    <row r="18" spans="1:15" s="287" customFormat="1" ht="24.95" customHeight="1" x14ac:dyDescent="0.2">
      <c r="A18" s="201" t="s">
        <v>144</v>
      </c>
      <c r="B18" s="202" t="s">
        <v>145</v>
      </c>
      <c r="C18" s="113">
        <v>5.8256172839506171</v>
      </c>
      <c r="D18" s="115">
        <v>1661</v>
      </c>
      <c r="E18" s="114">
        <v>1631</v>
      </c>
      <c r="F18" s="114">
        <v>1708</v>
      </c>
      <c r="G18" s="114">
        <v>1657</v>
      </c>
      <c r="H18" s="140">
        <v>1662</v>
      </c>
      <c r="I18" s="115">
        <v>-1</v>
      </c>
      <c r="J18" s="116">
        <v>-6.0168471720818288E-2</v>
      </c>
      <c r="K18" s="110"/>
      <c r="L18" s="110"/>
      <c r="M18" s="110"/>
      <c r="N18" s="110"/>
      <c r="O18" s="110"/>
    </row>
    <row r="19" spans="1:15" s="110" customFormat="1" ht="24.95" customHeight="1" x14ac:dyDescent="0.2">
      <c r="A19" s="193" t="s">
        <v>146</v>
      </c>
      <c r="B19" s="199" t="s">
        <v>147</v>
      </c>
      <c r="C19" s="113">
        <v>11.202300785634119</v>
      </c>
      <c r="D19" s="115">
        <v>3194</v>
      </c>
      <c r="E19" s="114">
        <v>3231</v>
      </c>
      <c r="F19" s="114">
        <v>3262</v>
      </c>
      <c r="G19" s="114">
        <v>3217</v>
      </c>
      <c r="H19" s="140">
        <v>3155</v>
      </c>
      <c r="I19" s="115">
        <v>39</v>
      </c>
      <c r="J19" s="116">
        <v>1.2361331220285261</v>
      </c>
    </row>
    <row r="20" spans="1:15" s="287" customFormat="1" ht="24.95" customHeight="1" x14ac:dyDescent="0.2">
      <c r="A20" s="193" t="s">
        <v>148</v>
      </c>
      <c r="B20" s="199" t="s">
        <v>149</v>
      </c>
      <c r="C20" s="113">
        <v>2.3919753086419755</v>
      </c>
      <c r="D20" s="115">
        <v>682</v>
      </c>
      <c r="E20" s="114">
        <v>704</v>
      </c>
      <c r="F20" s="114">
        <v>711</v>
      </c>
      <c r="G20" s="114">
        <v>722</v>
      </c>
      <c r="H20" s="140">
        <v>703</v>
      </c>
      <c r="I20" s="115">
        <v>-21</v>
      </c>
      <c r="J20" s="116">
        <v>-2.9871977240398291</v>
      </c>
      <c r="K20" s="110"/>
      <c r="L20" s="110"/>
      <c r="M20" s="110"/>
      <c r="N20" s="110"/>
      <c r="O20" s="110"/>
    </row>
    <row r="21" spans="1:15" s="110" customFormat="1" ht="24.95" customHeight="1" x14ac:dyDescent="0.2">
      <c r="A21" s="201" t="s">
        <v>150</v>
      </c>
      <c r="B21" s="202" t="s">
        <v>151</v>
      </c>
      <c r="C21" s="113">
        <v>1.71506734006734</v>
      </c>
      <c r="D21" s="115">
        <v>489</v>
      </c>
      <c r="E21" s="114">
        <v>508</v>
      </c>
      <c r="F21" s="114">
        <v>521</v>
      </c>
      <c r="G21" s="114">
        <v>527</v>
      </c>
      <c r="H21" s="140">
        <v>504</v>
      </c>
      <c r="I21" s="115">
        <v>-15</v>
      </c>
      <c r="J21" s="116">
        <v>-2.9761904761904763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1.84834455667789</v>
      </c>
      <c r="D23" s="115">
        <v>527</v>
      </c>
      <c r="E23" s="114">
        <v>530</v>
      </c>
      <c r="F23" s="114">
        <v>531</v>
      </c>
      <c r="G23" s="114">
        <v>526</v>
      </c>
      <c r="H23" s="140">
        <v>530</v>
      </c>
      <c r="I23" s="115">
        <v>-3</v>
      </c>
      <c r="J23" s="116">
        <v>-0.56603773584905659</v>
      </c>
    </row>
    <row r="24" spans="1:15" s="110" customFormat="1" ht="24.95" customHeight="1" x14ac:dyDescent="0.2">
      <c r="A24" s="193" t="s">
        <v>156</v>
      </c>
      <c r="B24" s="199" t="s">
        <v>221</v>
      </c>
      <c r="C24" s="113">
        <v>3.9737654320987654</v>
      </c>
      <c r="D24" s="115">
        <v>1133</v>
      </c>
      <c r="E24" s="114">
        <v>1139</v>
      </c>
      <c r="F24" s="114">
        <v>1132</v>
      </c>
      <c r="G24" s="114">
        <v>1071</v>
      </c>
      <c r="H24" s="140">
        <v>1072</v>
      </c>
      <c r="I24" s="115">
        <v>61</v>
      </c>
      <c r="J24" s="116">
        <v>5.6902985074626864</v>
      </c>
    </row>
    <row r="25" spans="1:15" s="110" customFormat="1" ht="24.95" customHeight="1" x14ac:dyDescent="0.2">
      <c r="A25" s="193" t="s">
        <v>222</v>
      </c>
      <c r="B25" s="204" t="s">
        <v>159</v>
      </c>
      <c r="C25" s="113">
        <v>2.3954826038159371</v>
      </c>
      <c r="D25" s="115">
        <v>683</v>
      </c>
      <c r="E25" s="114">
        <v>684</v>
      </c>
      <c r="F25" s="114">
        <v>698</v>
      </c>
      <c r="G25" s="114">
        <v>699</v>
      </c>
      <c r="H25" s="140">
        <v>694</v>
      </c>
      <c r="I25" s="115">
        <v>-11</v>
      </c>
      <c r="J25" s="116">
        <v>-1.5850144092219021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4.1877104377104377</v>
      </c>
      <c r="D27" s="115">
        <v>1194</v>
      </c>
      <c r="E27" s="114">
        <v>1207</v>
      </c>
      <c r="F27" s="114">
        <v>1206</v>
      </c>
      <c r="G27" s="114">
        <v>1177</v>
      </c>
      <c r="H27" s="140">
        <v>1164</v>
      </c>
      <c r="I27" s="115">
        <v>30</v>
      </c>
      <c r="J27" s="116">
        <v>2.5773195876288661</v>
      </c>
    </row>
    <row r="28" spans="1:15" s="110" customFormat="1" ht="24.95" customHeight="1" x14ac:dyDescent="0.2">
      <c r="A28" s="193" t="s">
        <v>163</v>
      </c>
      <c r="B28" s="199" t="s">
        <v>164</v>
      </c>
      <c r="C28" s="113">
        <v>3.3845398428731763</v>
      </c>
      <c r="D28" s="115">
        <v>965</v>
      </c>
      <c r="E28" s="114">
        <v>941</v>
      </c>
      <c r="F28" s="114">
        <v>930</v>
      </c>
      <c r="G28" s="114">
        <v>937</v>
      </c>
      <c r="H28" s="140">
        <v>935</v>
      </c>
      <c r="I28" s="115">
        <v>30</v>
      </c>
      <c r="J28" s="116">
        <v>3.2085561497326203</v>
      </c>
    </row>
    <row r="29" spans="1:15" s="110" customFormat="1" ht="24.95" customHeight="1" x14ac:dyDescent="0.2">
      <c r="A29" s="193">
        <v>86</v>
      </c>
      <c r="B29" s="199" t="s">
        <v>165</v>
      </c>
      <c r="C29" s="113">
        <v>6.6989337822671153</v>
      </c>
      <c r="D29" s="115">
        <v>1910</v>
      </c>
      <c r="E29" s="114">
        <v>1891</v>
      </c>
      <c r="F29" s="114">
        <v>1845</v>
      </c>
      <c r="G29" s="114">
        <v>1797</v>
      </c>
      <c r="H29" s="140">
        <v>1802</v>
      </c>
      <c r="I29" s="115">
        <v>108</v>
      </c>
      <c r="J29" s="116">
        <v>5.9933407325194228</v>
      </c>
    </row>
    <row r="30" spans="1:15" s="110" customFormat="1" ht="24.95" customHeight="1" x14ac:dyDescent="0.2">
      <c r="A30" s="193">
        <v>87.88</v>
      </c>
      <c r="B30" s="204" t="s">
        <v>166</v>
      </c>
      <c r="C30" s="113">
        <v>7.1934624017957347</v>
      </c>
      <c r="D30" s="115">
        <v>2051</v>
      </c>
      <c r="E30" s="114">
        <v>2060</v>
      </c>
      <c r="F30" s="114">
        <v>2042</v>
      </c>
      <c r="G30" s="114">
        <v>1995</v>
      </c>
      <c r="H30" s="140">
        <v>1988</v>
      </c>
      <c r="I30" s="115">
        <v>63</v>
      </c>
      <c r="J30" s="116">
        <v>3.1690140845070425</v>
      </c>
    </row>
    <row r="31" spans="1:15" s="110" customFormat="1" ht="24.95" customHeight="1" x14ac:dyDescent="0.2">
      <c r="A31" s="193" t="s">
        <v>167</v>
      </c>
      <c r="B31" s="199" t="s">
        <v>168</v>
      </c>
      <c r="C31" s="113">
        <v>1.9640852974186307</v>
      </c>
      <c r="D31" s="115">
        <v>560</v>
      </c>
      <c r="E31" s="114">
        <v>575</v>
      </c>
      <c r="F31" s="114">
        <v>567</v>
      </c>
      <c r="G31" s="114">
        <v>539</v>
      </c>
      <c r="H31" s="140">
        <v>546</v>
      </c>
      <c r="I31" s="115">
        <v>14</v>
      </c>
      <c r="J31" s="116">
        <v>2.5641025641025643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0.76108305274971944</v>
      </c>
      <c r="D34" s="115">
        <v>217</v>
      </c>
      <c r="E34" s="114">
        <v>202</v>
      </c>
      <c r="F34" s="114">
        <v>219</v>
      </c>
      <c r="G34" s="114">
        <v>212</v>
      </c>
      <c r="H34" s="140">
        <v>209</v>
      </c>
      <c r="I34" s="115">
        <v>8</v>
      </c>
      <c r="J34" s="116">
        <v>3.8277511961722488</v>
      </c>
    </row>
    <row r="35" spans="1:10" s="110" customFormat="1" ht="24.95" customHeight="1" x14ac:dyDescent="0.2">
      <c r="A35" s="292" t="s">
        <v>171</v>
      </c>
      <c r="B35" s="293" t="s">
        <v>172</v>
      </c>
      <c r="C35" s="113">
        <v>51.248597081930413</v>
      </c>
      <c r="D35" s="115">
        <v>14612</v>
      </c>
      <c r="E35" s="114">
        <v>14735</v>
      </c>
      <c r="F35" s="114">
        <v>14981</v>
      </c>
      <c r="G35" s="114">
        <v>14816</v>
      </c>
      <c r="H35" s="140">
        <v>14796</v>
      </c>
      <c r="I35" s="115">
        <v>-184</v>
      </c>
      <c r="J35" s="116">
        <v>-1.2435793457691269</v>
      </c>
    </row>
    <row r="36" spans="1:10" s="110" customFormat="1" ht="24.95" customHeight="1" x14ac:dyDescent="0.2">
      <c r="A36" s="294" t="s">
        <v>173</v>
      </c>
      <c r="B36" s="295" t="s">
        <v>174</v>
      </c>
      <c r="C36" s="125">
        <v>47.990319865319869</v>
      </c>
      <c r="D36" s="143">
        <v>13683</v>
      </c>
      <c r="E36" s="144">
        <v>13767</v>
      </c>
      <c r="F36" s="144">
        <v>13780</v>
      </c>
      <c r="G36" s="144">
        <v>13502</v>
      </c>
      <c r="H36" s="145">
        <v>13360</v>
      </c>
      <c r="I36" s="143">
        <v>323</v>
      </c>
      <c r="J36" s="146">
        <v>2.4176646706586826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2020-09-25T12:00:00Z</dcterms:created>
  <dcterms:modified xsi:type="dcterms:W3CDTF">2020-09-28T08:12:05Z</dcterms:modified>
</cp:coreProperties>
</file>