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M44" i="24" s="1"/>
  <c r="B44" i="24"/>
  <c r="J44" i="24" s="1"/>
  <c r="K43" i="24"/>
  <c r="H43" i="24"/>
  <c r="F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G22" i="24"/>
  <c r="K57" i="15"/>
  <c r="L57" i="15" s="1"/>
  <c r="C45" i="24"/>
  <c r="C38" i="24"/>
  <c r="G38" i="24" s="1"/>
  <c r="C37" i="24"/>
  <c r="C35" i="24"/>
  <c r="C34" i="24"/>
  <c r="C33" i="24"/>
  <c r="C32" i="24"/>
  <c r="M32" i="24" s="1"/>
  <c r="C31" i="24"/>
  <c r="C30" i="24"/>
  <c r="M30" i="24" s="1"/>
  <c r="C29" i="24"/>
  <c r="C28" i="24"/>
  <c r="C27" i="24"/>
  <c r="C26" i="24"/>
  <c r="C25" i="24"/>
  <c r="C24" i="24"/>
  <c r="M24" i="24" s="1"/>
  <c r="C23" i="24"/>
  <c r="C22" i="24"/>
  <c r="M22" i="24" s="1"/>
  <c r="C21" i="24"/>
  <c r="C20" i="24"/>
  <c r="C19" i="24"/>
  <c r="C18" i="24"/>
  <c r="C17" i="24"/>
  <c r="C16" i="24"/>
  <c r="M16" i="24" s="1"/>
  <c r="C15" i="24"/>
  <c r="C9" i="24"/>
  <c r="C8" i="24"/>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K7" i="24" s="1"/>
  <c r="I38" i="24" l="1"/>
  <c r="G30" i="24"/>
  <c r="K8" i="24"/>
  <c r="J8" i="24"/>
  <c r="H8" i="24"/>
  <c r="F8" i="24"/>
  <c r="D8" i="24"/>
  <c r="F19" i="24"/>
  <c r="D19" i="24"/>
  <c r="J19" i="24"/>
  <c r="H19" i="24"/>
  <c r="K19" i="24"/>
  <c r="F35" i="24"/>
  <c r="D35" i="24"/>
  <c r="J35" i="24"/>
  <c r="H35" i="24"/>
  <c r="K35" i="24"/>
  <c r="G25" i="24"/>
  <c r="M25" i="24"/>
  <c r="E25" i="24"/>
  <c r="L25" i="24"/>
  <c r="I25" i="24"/>
  <c r="F15" i="24"/>
  <c r="D15" i="24"/>
  <c r="J15" i="24"/>
  <c r="H15" i="24"/>
  <c r="K15" i="24"/>
  <c r="G17" i="24"/>
  <c r="M17" i="24"/>
  <c r="E17" i="24"/>
  <c r="L17" i="24"/>
  <c r="I17" i="24"/>
  <c r="G33" i="24"/>
  <c r="M33" i="24"/>
  <c r="E33" i="24"/>
  <c r="L33" i="24"/>
  <c r="I33" i="24"/>
  <c r="K28" i="24"/>
  <c r="J28" i="24"/>
  <c r="H28" i="24"/>
  <c r="F28" i="24"/>
  <c r="D28" i="24"/>
  <c r="F17" i="24"/>
  <c r="D17" i="24"/>
  <c r="J17" i="24"/>
  <c r="H17" i="24"/>
  <c r="K17" i="24"/>
  <c r="K26" i="24"/>
  <c r="J26" i="24"/>
  <c r="H26" i="24"/>
  <c r="F26" i="24"/>
  <c r="D26" i="24"/>
  <c r="F29" i="24"/>
  <c r="D29" i="24"/>
  <c r="J29" i="24"/>
  <c r="H29" i="24"/>
  <c r="K29" i="24"/>
  <c r="G19" i="24"/>
  <c r="M19" i="24"/>
  <c r="E19" i="24"/>
  <c r="L19" i="24"/>
  <c r="I19" i="24"/>
  <c r="G35" i="24"/>
  <c r="M35" i="24"/>
  <c r="E35" i="24"/>
  <c r="L35" i="24"/>
  <c r="I35" i="24"/>
  <c r="K58" i="24"/>
  <c r="I58" i="24"/>
  <c r="J58" i="24"/>
  <c r="I28" i="24"/>
  <c r="L28" i="24"/>
  <c r="M28" i="24"/>
  <c r="G28" i="24"/>
  <c r="E28" i="24"/>
  <c r="K20" i="24"/>
  <c r="J20" i="24"/>
  <c r="H20" i="24"/>
  <c r="F20" i="24"/>
  <c r="D20" i="24"/>
  <c r="I45" i="24"/>
  <c r="G45" i="24"/>
  <c r="L45" i="24"/>
  <c r="E45" i="24"/>
  <c r="G15" i="24"/>
  <c r="M15" i="24"/>
  <c r="E15" i="24"/>
  <c r="L15" i="24"/>
  <c r="I15" i="24"/>
  <c r="K24" i="24"/>
  <c r="J24" i="24"/>
  <c r="H24" i="24"/>
  <c r="F24" i="24"/>
  <c r="D24" i="24"/>
  <c r="K30" i="24"/>
  <c r="J30" i="24"/>
  <c r="H30" i="24"/>
  <c r="F30" i="24"/>
  <c r="D30" i="24"/>
  <c r="F33" i="24"/>
  <c r="D33" i="24"/>
  <c r="J33" i="24"/>
  <c r="H33" i="24"/>
  <c r="K33" i="24"/>
  <c r="I26" i="24"/>
  <c r="L26" i="24"/>
  <c r="M26" i="24"/>
  <c r="G26" i="24"/>
  <c r="E26" i="24"/>
  <c r="G29" i="24"/>
  <c r="M29" i="24"/>
  <c r="E29" i="24"/>
  <c r="L29" i="24"/>
  <c r="I29" i="24"/>
  <c r="K74" i="24"/>
  <c r="I74" i="24"/>
  <c r="J74" i="24"/>
  <c r="K18" i="24"/>
  <c r="J18" i="24"/>
  <c r="H18" i="24"/>
  <c r="F18" i="24"/>
  <c r="D18" i="24"/>
  <c r="F21" i="24"/>
  <c r="D21" i="24"/>
  <c r="J21" i="24"/>
  <c r="H21" i="24"/>
  <c r="K21" i="24"/>
  <c r="F27" i="24"/>
  <c r="D27" i="24"/>
  <c r="J27" i="24"/>
  <c r="H27" i="24"/>
  <c r="H37" i="24"/>
  <c r="F37" i="24"/>
  <c r="D37" i="24"/>
  <c r="J37" i="24"/>
  <c r="K37" i="24"/>
  <c r="G7" i="24"/>
  <c r="M7" i="24"/>
  <c r="E7" i="24"/>
  <c r="L7" i="24"/>
  <c r="I7" i="24"/>
  <c r="I20" i="24"/>
  <c r="L20" i="24"/>
  <c r="M20" i="24"/>
  <c r="G20" i="24"/>
  <c r="E20" i="24"/>
  <c r="G23" i="24"/>
  <c r="M23" i="24"/>
  <c r="E23" i="24"/>
  <c r="L23" i="24"/>
  <c r="I23" i="24"/>
  <c r="I37" i="24"/>
  <c r="G37" i="24"/>
  <c r="L37" i="24"/>
  <c r="M37" i="24"/>
  <c r="E37" i="24"/>
  <c r="F23" i="24"/>
  <c r="D23" i="24"/>
  <c r="J23" i="24"/>
  <c r="H23" i="24"/>
  <c r="K23" i="24"/>
  <c r="F9" i="24"/>
  <c r="D9" i="24"/>
  <c r="J9" i="24"/>
  <c r="H9" i="24"/>
  <c r="K9" i="24"/>
  <c r="F31" i="24"/>
  <c r="D31" i="24"/>
  <c r="J31" i="24"/>
  <c r="H31" i="24"/>
  <c r="K31" i="24"/>
  <c r="I8" i="24"/>
  <c r="L8" i="24"/>
  <c r="M8" i="24"/>
  <c r="G8" i="24"/>
  <c r="E8" i="24"/>
  <c r="G9" i="24"/>
  <c r="M9" i="24"/>
  <c r="E9" i="24"/>
  <c r="L9" i="24"/>
  <c r="I9" i="24"/>
  <c r="G27" i="24"/>
  <c r="M27" i="24"/>
  <c r="E27" i="24"/>
  <c r="L27" i="24"/>
  <c r="I27" i="24"/>
  <c r="M45" i="24"/>
  <c r="B14" i="24"/>
  <c r="B6" i="24"/>
  <c r="K32" i="24"/>
  <c r="J32" i="24"/>
  <c r="H32" i="24"/>
  <c r="F32" i="24"/>
  <c r="D32" i="24"/>
  <c r="G31" i="24"/>
  <c r="M31" i="24"/>
  <c r="E31" i="24"/>
  <c r="L31" i="24"/>
  <c r="I31" i="24"/>
  <c r="K16" i="24"/>
  <c r="J16" i="24"/>
  <c r="H16" i="24"/>
  <c r="F16" i="24"/>
  <c r="D16" i="24"/>
  <c r="K22" i="24"/>
  <c r="J22" i="24"/>
  <c r="H22" i="24"/>
  <c r="F22" i="24"/>
  <c r="D22" i="24"/>
  <c r="F25" i="24"/>
  <c r="D25" i="24"/>
  <c r="J25" i="24"/>
  <c r="H25" i="24"/>
  <c r="K25" i="24"/>
  <c r="K34" i="24"/>
  <c r="J34" i="24"/>
  <c r="H34" i="24"/>
  <c r="F34" i="24"/>
  <c r="D34" i="24"/>
  <c r="D38" i="24"/>
  <c r="K38" i="24"/>
  <c r="J38" i="24"/>
  <c r="H38" i="24"/>
  <c r="F38" i="24"/>
  <c r="K66" i="24"/>
  <c r="I66" i="24"/>
  <c r="J66" i="24"/>
  <c r="B45" i="24"/>
  <c r="B39" i="24"/>
  <c r="F7" i="24"/>
  <c r="D7" i="24"/>
  <c r="J7" i="24"/>
  <c r="H7" i="24"/>
  <c r="I18" i="24"/>
  <c r="L18" i="24"/>
  <c r="M18" i="24"/>
  <c r="G18" i="24"/>
  <c r="E18" i="24"/>
  <c r="G21" i="24"/>
  <c r="M21" i="24"/>
  <c r="E21" i="24"/>
  <c r="L21" i="24"/>
  <c r="I21" i="24"/>
  <c r="I34" i="24"/>
  <c r="L34" i="24"/>
  <c r="M34" i="24"/>
  <c r="G34" i="24"/>
  <c r="E34" i="24"/>
  <c r="J77" i="24"/>
  <c r="E22" i="24"/>
  <c r="E30" i="24"/>
  <c r="K53" i="24"/>
  <c r="I53" i="24"/>
  <c r="K61" i="24"/>
  <c r="I61" i="24"/>
  <c r="K69" i="24"/>
  <c r="I69" i="24"/>
  <c r="C39" i="24"/>
  <c r="I43" i="24"/>
  <c r="G43" i="24"/>
  <c r="L43" i="24"/>
  <c r="K55" i="24"/>
  <c r="I55" i="24"/>
  <c r="K63" i="24"/>
  <c r="I63" i="24"/>
  <c r="K71" i="24"/>
  <c r="I71" i="24"/>
  <c r="E43" i="24"/>
  <c r="K52" i="24"/>
  <c r="I52" i="24"/>
  <c r="K60" i="24"/>
  <c r="I60" i="24"/>
  <c r="K68" i="24"/>
  <c r="I68" i="24"/>
  <c r="M38" i="24"/>
  <c r="E38" i="24"/>
  <c r="L38" i="24"/>
  <c r="K57" i="24"/>
  <c r="I57" i="24"/>
  <c r="K65" i="24"/>
  <c r="I65" i="24"/>
  <c r="K73" i="24"/>
  <c r="I73" i="24"/>
  <c r="I16" i="24"/>
  <c r="L16" i="24"/>
  <c r="I24" i="24"/>
  <c r="L24" i="24"/>
  <c r="I32" i="24"/>
  <c r="L32" i="24"/>
  <c r="I41" i="24"/>
  <c r="G41" i="24"/>
  <c r="L41" i="24"/>
  <c r="K54" i="24"/>
  <c r="I54" i="24"/>
  <c r="K62" i="24"/>
  <c r="I62" i="24"/>
  <c r="K70" i="24"/>
  <c r="I70" i="24"/>
  <c r="E16" i="24"/>
  <c r="E24" i="24"/>
  <c r="E32" i="24"/>
  <c r="K51" i="24"/>
  <c r="I51" i="24"/>
  <c r="K59" i="24"/>
  <c r="I59" i="24"/>
  <c r="K67" i="24"/>
  <c r="I67" i="24"/>
  <c r="K75" i="24"/>
  <c r="K77" i="24" s="1"/>
  <c r="I75" i="24"/>
  <c r="C14" i="24"/>
  <c r="C6" i="24"/>
  <c r="I22" i="24"/>
  <c r="L22" i="24"/>
  <c r="I30" i="24"/>
  <c r="L30" i="24"/>
  <c r="G16" i="24"/>
  <c r="G24" i="24"/>
  <c r="G32" i="24"/>
  <c r="M43" i="24"/>
  <c r="K56" i="24"/>
  <c r="I56" i="24"/>
  <c r="K64" i="24"/>
  <c r="I64" i="24"/>
  <c r="K72" i="24"/>
  <c r="I72" i="24"/>
  <c r="F40" i="24"/>
  <c r="J41" i="24"/>
  <c r="F42" i="24"/>
  <c r="J43" i="24"/>
  <c r="F44" i="24"/>
  <c r="H40" i="24"/>
  <c r="H42" i="24"/>
  <c r="H44" i="24"/>
  <c r="J40" i="24"/>
  <c r="J42" i="24"/>
  <c r="L44" i="24"/>
  <c r="E40" i="24"/>
  <c r="E42" i="24"/>
  <c r="E44" i="24"/>
  <c r="H45" i="24" l="1"/>
  <c r="F45" i="24"/>
  <c r="D45" i="24"/>
  <c r="J45" i="24"/>
  <c r="K45" i="24"/>
  <c r="J79" i="24"/>
  <c r="I39" i="24"/>
  <c r="G39" i="24"/>
  <c r="L39" i="24"/>
  <c r="M39" i="24"/>
  <c r="E39" i="24"/>
  <c r="I6" i="24"/>
  <c r="L6" i="24"/>
  <c r="M6" i="24"/>
  <c r="G6" i="24"/>
  <c r="E6" i="24"/>
  <c r="I14" i="24"/>
  <c r="L14" i="24"/>
  <c r="M14" i="24"/>
  <c r="E14" i="24"/>
  <c r="G14" i="24"/>
  <c r="I77" i="24"/>
  <c r="H39" i="24"/>
  <c r="F39" i="24"/>
  <c r="D39" i="24"/>
  <c r="J39" i="24"/>
  <c r="K39" i="24"/>
  <c r="K6" i="24"/>
  <c r="J6" i="24"/>
  <c r="H6" i="24"/>
  <c r="F6" i="24"/>
  <c r="D6" i="24"/>
  <c r="K14" i="24"/>
  <c r="J14" i="24"/>
  <c r="H14" i="24"/>
  <c r="F14" i="24"/>
  <c r="D14" i="24"/>
  <c r="K79" i="24"/>
  <c r="K78" i="24"/>
  <c r="I78" i="24" l="1"/>
  <c r="I79" i="24"/>
  <c r="J78" i="24"/>
  <c r="I83" i="24" l="1"/>
  <c r="I82" i="24"/>
  <c r="I81" i="24"/>
</calcChain>
</file>

<file path=xl/sharedStrings.xml><?xml version="1.0" encoding="utf-8"?>
<sst xmlns="http://schemas.openxmlformats.org/spreadsheetml/2006/main" count="1806" uniqueCount="521">
  <si>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</si>
  <si>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</si>
  <si>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</si>
  <si>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</si>
  <si>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</si>
  <si>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</si>
  <si>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</si>
  <si>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</si>
  <si>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</si>
  <si>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</si>
  <si>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</si>
  <si>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</si>
  <si>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</si>
  <si>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Kitzingen (09675)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</si>
  <si>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</si>
  <si>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</si>
  <si>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</si>
  <si>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</si>
  <si>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</si>
  <si>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</si>
  <si>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</si>
  <si>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</si>
  <si>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</si>
  <si>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</si>
  <si>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</si>
  <si>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</si>
  <si>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</si>
  <si>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</si>
  <si>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</si>
  <si>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</si>
  <si>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</si>
  <si>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</si>
  <si>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</si>
  <si>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</si>
  <si>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</si>
  <si>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</si>
  <si>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</si>
  <si>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</si>
  <si>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</si>
  <si>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</si>
  <si>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</si>
  <si>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</si>
  <si>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</si>
  <si>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</si>
  <si>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</si>
  <si>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</si>
  <si>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</si>
  <si>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</si>
  <si>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</si>
  <si>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</si>
  <si>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</si>
  <si>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</si>
  <si>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</si>
  <si>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</si>
  <si>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</si>
  <si>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</si>
  <si>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</si>
  <si>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</si>
  <si>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</si>
  <si>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</si>
  <si>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</si>
  <si>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</si>
  <si>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</si>
  <si>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</si>
  <si>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</si>
  <si>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</si>
  <si>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</si>
  <si>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</si>
  <si>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</si>
  <si>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</si>
  <si>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</si>
  <si>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</si>
  <si>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</si>
  <si>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</si>
  <si>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</si>
  <si>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</si>
  <si>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</si>
  <si>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</si>
  <si>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</si>
  <si>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</si>
  <si>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</si>
  <si>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</si>
  <si>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</si>
  <si>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</si>
  <si>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</si>
  <si>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</si>
  <si>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</si>
  <si>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</si>
  <si>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</si>
  <si>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</si>
  <si>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</si>
  <si>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</si>
  <si>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Kitzingen (09675);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</si>
  <si>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</si>
  <si>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</si>
  <si>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</si>
  <si>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</si>
  <si>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</si>
  <si>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</si>
  <si>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</si>
  <si>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</si>
  <si>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</si>
  <si>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</si>
  <si>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</si>
  <si>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</si>
  <si>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</si>
  <si>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</si>
  <si>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</si>
  <si>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</si>
  <si>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</si>
  <si>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</si>
  <si>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</si>
  <si>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</si>
  <si>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</si>
  <si>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</si>
  <si>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</si>
  <si>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</si>
  <si>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</si>
  <si>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</si>
  <si>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</si>
  <si>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</si>
  <si>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</si>
  <si>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</si>
  <si>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</si>
  <si>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</si>
  <si>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</si>
  <si>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</si>
  <si>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</si>
  <si>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</si>
  <si>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</si>
  <si>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</si>
  <si>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</si>
  <si>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</si>
  <si>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</si>
  <si>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</si>
  <si>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</si>
  <si>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</si>
  <si>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</si>
  <si>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</si>
  <si>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</si>
  <si>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</si>
  <si>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</si>
  <si>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</si>
  <si>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</si>
  <si>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</si>
  <si>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</si>
  <si>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</si>
  <si>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</si>
  <si>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</si>
  <si>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</si>
  <si>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</si>
  <si>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</si>
  <si>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</si>
  <si>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</si>
  <si>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</si>
  <si>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</si>
  <si>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</si>
  <si>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</si>
  <si>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</si>
  <si>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</si>
  <si>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</si>
  <si>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</si>
  <si>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</si>
  <si>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</si>
  <si>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</si>
  <si>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</si>
  <si>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</si>
  <si>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</si>
  <si>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</si>
  <si>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</si>
  <si>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</si>
  <si>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</si>
  <si>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</si>
  <si>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</si>
  <si>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</si>
  <si>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</si>
  <si>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</si>
  <si>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</si>
  <si>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</si>
  <si>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</si>
  <si>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</si>
  <si>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</si>
  <si>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</si>
  <si>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Kitzingen (09675)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</si>
  <si>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</si>
  <si>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</si>
  <si>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</si>
  <si>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</si>
  <si>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</si>
  <si>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</si>
  <si>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</si>
  <si>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</si>
  <si>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</si>
  <si>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</si>
  <si>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</si>
  <si>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</si>
  <si>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</si>
  <si>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</si>
  <si>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</si>
  <si>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</si>
  <si>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</si>
  <si>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</si>
  <si>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</si>
  <si>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</si>
  <si>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</si>
  <si>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</si>
  <si>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</si>
  <si>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</si>
  <si>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</si>
  <si>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</si>
  <si>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</si>
  <si>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</si>
  <si>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</si>
  <si>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</si>
  <si>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</si>
  <si>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</si>
  <si>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</si>
  <si>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</si>
  <si>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</si>
  <si>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</si>
  <si>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</si>
  <si>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</si>
  <si>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</si>
  <si>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</si>
  <si>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</si>
  <si>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</si>
  <si>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</si>
  <si>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</si>
  <si>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</si>
  <si>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</si>
  <si>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</si>
  <si>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</si>
  <si>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</si>
  <si>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</si>
  <si>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</si>
  <si>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</si>
  <si>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</si>
  <si>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</si>
  <si>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</si>
  <si>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</si>
  <si>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</si>
  <si>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</si>
  <si>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</si>
  <si>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</si>
  <si>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</si>
  <si>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</si>
  <si>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</si>
  <si>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</si>
  <si>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</si>
  <si>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</si>
  <si>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</si>
  <si>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</si>
  <si>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</si>
  <si>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</si>
  <si>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</si>
  <si>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</si>
  <si>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</si>
  <si>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</si>
  <si>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</si>
  <si>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</si>
  <si>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</si>
  <si>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</si>
  <si>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</si>
  <si>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</si>
  <si>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</si>
  <si>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</si>
  <si>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</si>
  <si>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</si>
  <si>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</si>
  <si>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</si>
  <si>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</si>
  <si>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</si>
  <si>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</si>
  <si>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</si>
  <si>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</si>
  <si>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</si>
  <si>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</si>
  <si>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</si>
  <si>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</si>
  <si>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</si>
  <si>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</si>
  <si>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</si>
  <si>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</si>
  <si>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</si>
  <si>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</si>
  <si>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</si>
  <si>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</si>
  <si>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</si>
  <si>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</si>
  <si>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</si>
  <si>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</si>
  <si>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</si>
  <si>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</si>
  <si>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</si>
  <si>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</si>
  <si>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</si>
  <si>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</si>
  <si>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</si>
  <si>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</si>
  <si>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</si>
  <si>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</si>
  <si>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</si>
  <si>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</si>
  <si>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</si>
  <si>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</si>
  <si>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</si>
  <si>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</si>
  <si>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</si>
  <si>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</si>
  <si>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</si>
  <si>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</si>
  <si>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</si>
  <si>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</si>
  <si>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</si>
  <si>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</si>
  <si>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</si>
  <si>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</si>
  <si>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</si>
  <si>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</si>
  <si>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</si>
  <si>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</si>
  <si>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</si>
  <si>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</si>
  <si>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</si>
  <si>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</si>
  <si>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</si>
  <si>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</si>
  <si>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</si>
  <si>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</si>
  <si>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</si>
  <si>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</si>
  <si>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</si>
  <si>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</si>
  <si>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</si>
  <si>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</si>
  <si>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</si>
  <si>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</si>
  <si>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</si>
  <si>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</si>
  <si>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</si>
  <si>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</si>
  <si>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</si>
  <si>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</si>
  <si>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</si>
  <si>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</si>
  <si>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</si>
  <si>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</si>
  <si>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</si>
  <si>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</si>
  <si>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</si>
  <si>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</si>
  <si>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</si>
  <si>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</si>
  <si>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</si>
  <si>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</si>
  <si>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</si>
  <si>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</si>
  <si>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</si>
  <si>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</si>
  <si>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</si>
  <si>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</si>
  <si>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</si>
  <si>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</si>
  <si>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</si>
  <si>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</si>
  <si>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</si>
  <si>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</si>
  <si>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</si>
  <si>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</si>
  <si>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</si>
  <si>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</si>
  <si>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</si>
  <si>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</si>
  <si>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Kitzingen (09675);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</si>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</sst>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{9055467D-043A-4B67-B0D1-85DF09FC2560}</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BEFA-4ACE-B8E2-4F0F57E163F8}"/>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{D81A0A47-B293-4C42-B523-BAB3BC92A503}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BEFA-4ACE-B8E2-4F0F57E163F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{7C72F087-D4B6-413F-A00F-FF6AF73ADA9B}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EFA-4ACE-B8E2-4F0F57E163F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{7A8A63F4-88D0-4959-A285-B779A054B4F9}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EFA-4ACE-B8E2-4F0F57E163F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0.79751883030571558</c:v>
                </c:pt>
                <c:pt idx="1">
                  <c:v>1.0013227114154917</c:v>
                </c:pt>
                <c:pt idx="2">
                  <c:v>1.1186464311118853</c:v>
                </c:pt>
                <c:pt idx="3">
                  <c:v>1.0875687030768</c:v>
                </c:pt>
              </c:numCache>
            </c:numRef>
          </c:val>
          <c:extLst>
            <c:ext xmlns:c16="http://schemas.microsoft.com/office/drawing/2014/chart" uri="{C3380CC4-5D6E-409C-BE32-E72D297353CC}">
              <c16:uniqueId val="{00000004-BEFA-4ACE-B8E2-4F0F57E163F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{37CB3211-D077-4C70-997A-FBCD75DB7ED5}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EFA-4ACE-B8E2-4F0F57E163F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{5DE0A316-3A09-415A-B9DC-0702A7D012CE}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EFA-4ACE-B8E2-4F0F57E163F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{9239BE2D-EC4A-4FA6-81E8-B4054C48943C}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EFA-4ACE-B8E2-4F0F57E163F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{FE34F129-A4FE-4A09-91A0-66F1E4B8442E}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EFA-4ACE-B8E2-4F0F57E163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EFA-4ACE-B8E2-4F0F57E163F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EFA-4ACE-B8E2-4F0F57E163F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{6DF35629-85F6-496A-9AA0-6024784006F4}</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647B-4BCE-A23C-90454DEB7DC9}"/>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{E656EA4F-F818-4EE5-B774-27BF4A29B827}</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647B-4BCE-A23C-90454DEB7DC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{F263D5C0-9945-47DD-A182-6D31A7D1D02D}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47B-4BCE-A23C-90454DEB7DC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{78B4B580-9145-453E-A5E0-582A580DFD20}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47B-4BCE-A23C-90454DEB7D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-3.1491587085038653</c:v>
                </c:pt>
                <c:pt idx="1">
                  <c:v>-1.8915068707011207</c:v>
                </c:pt>
                <c:pt idx="2">
                  <c:v>-2.7637010795899166</c:v>
                </c:pt>
                <c:pt idx="3">
                  <c:v>-2.8655893304673015</c:v>
                </c:pt>
              </c:numCache>
            </c:numRef>
          </c:val>
          <c:extLst>
            <c:ext xmlns:c16="http://schemas.microsoft.com/office/drawing/2014/chart" uri="{C3380CC4-5D6E-409C-BE32-E72D297353CC}">
              <c16:uniqueId val="{00000004-647B-4BCE-A23C-90454DEB7DC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{20230CBE-7D35-4D2E-A887-4EA4F893010D}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47B-4BCE-A23C-90454DEB7DC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{D3E2E530-4E16-4B77-97BE-C0AD72A0DA5B}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47B-4BCE-A23C-90454DEB7DC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{3172BD9C-2306-41DC-BB49-78D61A5012D3}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47B-4BCE-A23C-90454DEB7DC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{5B5574F9-5448-4713-9791-2C829914210D}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47B-4BCE-A23C-90454DEB7D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47B-4BCE-A23C-90454DEB7DC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47B-4BCE-A23C-90454DEB7DC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{30FBC74C-9385-445A-B96F-1F817CD0F5AD}</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9DC0-4338-BFC9-46F0E60E8AB1}"/>
                </c:ext>
              </c:extLst>
            </c:dLbl>
            <c:dLbl>
              <c:idx val="1"/>
              <c:tx>
                <c:strRef>
                  <c:f>Daten_Diagramme!$D$15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{924393F3-D806-42E7-A18E-513B65BDF55B}</c15:txfldGUID>
                      <c15:f>Daten_Diagramme!$D$15</c15:f>
                      <c15:dlblFieldTableCache>
                        <c:ptCount val="1"/>
                        <c:pt idx="0">
                          <c:v>5.0</c:v>
                        </c:pt>
                      </c15:dlblFieldTableCache>
                    </c15:dlblFTEntry>
                  </c15:dlblFieldTable>
                  <c15:showDataLabelsRange val="0"/>
                </c:ext>
                <c:ext xmlns:c16="http://schemas.microsoft.com/office/drawing/2014/chart" uri="{C3380CC4-5D6E-409C-BE32-E72D297353CC}">
                  <c16:uniqueId val="{00000001-9DC0-4338-BFC9-46F0E60E8AB1}"/>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{128F1481-7A9A-470B-A899-F6464039D21D}</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9DC0-4338-BFC9-46F0E60E8AB1}"/>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{F4C3A886-7326-431B-90E5-3A6C4AB22733}</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9DC0-4338-BFC9-46F0E60E8AB1}"/>
                </c:ext>
              </c:extLst>
            </c:dLbl>
            <c:dLbl>
              <c:idx val="4"/>
              <c:tx>
                <c:strRef>
                  <c:f>Daten_Diagramme!$D$18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{9514B61A-437B-4CD0-BE82-4EC7B8CCB307}</c15:txfldGUID>
                      <c15:f>Daten_Diagramme!$D$18</c15:f>
                      <c15:dlblFieldTableCache>
                        <c:ptCount val="1"/>
                        <c:pt idx="0">
                          <c:v>5.6</c:v>
                        </c:pt>
                      </c15:dlblFieldTableCache>
                    </c15:dlblFTEntry>
                  </c15:dlblFieldTable>
                  <c15:showDataLabelsRange val="0"/>
                </c:ext>
                <c:ext xmlns:c16="http://schemas.microsoft.com/office/drawing/2014/chart" uri="{C3380CC4-5D6E-409C-BE32-E72D297353CC}">
                  <c16:uniqueId val="{00000004-9DC0-4338-BFC9-46F0E60E8AB1}"/>
                </c:ext>
              </c:extLst>
            </c:dLbl>
            <c:dLbl>
              <c:idx val="5"/>
              <c:tx>
                <c:strRef>
                  <c:f>Daten_Diagramme!$D$19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{DB7E3BF9-8919-4B8B-AB90-25BA4E1C85FC}</c15:txfldGUID>
                      <c15:f>Daten_Diagramme!$D$19</c15:f>
                      <c15:dlblFieldTableCache>
                        <c:ptCount val="1"/>
                        <c:pt idx="0">
                          <c:v>-4.0</c:v>
                        </c:pt>
                      </c15:dlblFieldTableCache>
                    </c15:dlblFTEntry>
                  </c15:dlblFieldTable>
                  <c15:showDataLabelsRange val="0"/>
                </c:ext>
                <c:ext xmlns:c16="http://schemas.microsoft.com/office/drawing/2014/chart" uri="{C3380CC4-5D6E-409C-BE32-E72D297353CC}">
                  <c16:uniqueId val="{00000005-9DC0-4338-BFC9-46F0E60E8AB1}"/>
                </c:ext>
              </c:extLst>
            </c:dLbl>
            <c:dLbl>
              <c:idx val="6"/>
              <c:tx>
                <c:strRef>
                  <c:f>Daten_Diagramme!$D$20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{D06A8C21-6E95-496A-B092-9BA955F59A28}</c15:txfldGUID>
                      <c15:f>Daten_Diagramme!$D$20</c15:f>
                      <c15:dlblFieldTableCache>
                        <c:ptCount val="1"/>
                        <c:pt idx="0">
                          <c:v>-4.1</c:v>
                        </c:pt>
                      </c15:dlblFieldTableCache>
                    </c15:dlblFTEntry>
                  </c15:dlblFieldTable>
                  <c15:showDataLabelsRange val="0"/>
                </c:ext>
                <c:ext xmlns:c16="http://schemas.microsoft.com/office/drawing/2014/chart" uri="{C3380CC4-5D6E-409C-BE32-E72D297353CC}">
                  <c16:uniqueId val="{00000006-9DC0-4338-BFC9-46F0E60E8AB1}"/>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{A57587EE-96A8-45ED-8F41-724E63F63698}</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9DC0-4338-BFC9-46F0E60E8AB1}"/>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{0D624690-E8D5-4160-9305-C81DDC0CD7D0}</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9DC0-4338-BFC9-46F0E60E8AB1}"/>
                </c:ext>
              </c:extLst>
            </c:dLbl>
            <c:dLbl>
              <c:idx val="9"/>
              <c:tx>
                <c:strRef>
                  <c:f>Daten_Diagramme!$D$23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{75465172-18C0-47EC-A203-A6B28F6AA5E6}</c15:txfldGUID>
                      <c15:f>Daten_Diagramme!$D$23</c15:f>
                      <c15:dlblFieldTableCache>
                        <c:ptCount val="1"/>
                        <c:pt idx="0">
                          <c:v>6.8</c:v>
                        </c:pt>
                      </c15:dlblFieldTableCache>
                    </c15:dlblFTEntry>
                  </c15:dlblFieldTable>
                  <c15:showDataLabelsRange val="0"/>
                </c:ext>
                <c:ext xmlns:c16="http://schemas.microsoft.com/office/drawing/2014/chart" uri="{C3380CC4-5D6E-409C-BE32-E72D297353CC}">
                  <c16:uniqueId val="{00000009-9DC0-4338-BFC9-46F0E60E8AB1}"/>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{CFAB723C-E6A2-4D35-B6F8-8420E1A7D257}</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9DC0-4338-BFC9-46F0E60E8AB1}"/>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{61040104-C520-4C6D-978C-7859AB105DEE}</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9DC0-4338-BFC9-46F0E60E8AB1}"/>
                </c:ext>
              </c:extLst>
            </c:dLbl>
            <c:dLbl>
              <c:idx val="12"/>
              <c:tx>
                <c:strRef>
                  <c:f>Daten_Diagramme!$D$26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{2971814D-5DEE-4A4B-9DB7-2E405B79E2CC}</c15:txfldGUID>
                      <c15:f>Daten_Diagramme!$D$26</c15:f>
                      <c15:dlblFieldTableCache>
                        <c:ptCount val="1"/>
                        <c:pt idx="0">
                          <c:v>-2.8</c:v>
                        </c:pt>
                      </c15:dlblFieldTableCache>
                    </c15:dlblFTEntry>
                  </c15:dlblFieldTable>
                  <c15:showDataLabelsRange val="0"/>
                </c:ext>
                <c:ext xmlns:c16="http://schemas.microsoft.com/office/drawing/2014/chart" uri="{C3380CC4-5D6E-409C-BE32-E72D297353CC}">
                  <c16:uniqueId val="{0000000C-9DC0-4338-BFC9-46F0E60E8AB1}"/>
                </c:ext>
              </c:extLst>
            </c:dLbl>
            <c:dLbl>
              <c:idx val="13"/>
              <c:tx>
                <c:strRef>
                  <c:f>Daten_Diagramme!$D$27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{B934BE91-CB30-415C-A8D0-646702D9F069}</c15:txfldGUID>
                      <c15:f>Daten_Diagramme!$D$27</c15:f>
                      <c15:dlblFieldTableCache>
                        <c:ptCount val="1"/>
                        <c:pt idx="0">
                          <c:v>-1.3</c:v>
                        </c:pt>
                      </c15:dlblFieldTableCache>
                    </c15:dlblFTEntry>
                  </c15:dlblFieldTable>
                  <c15:showDataLabelsRange val="0"/>
                </c:ext>
                <c:ext xmlns:c16="http://schemas.microsoft.com/office/drawing/2014/chart" uri="{C3380CC4-5D6E-409C-BE32-E72D297353CC}">
                  <c16:uniqueId val="{0000000D-9DC0-4338-BFC9-46F0E60E8AB1}"/>
                </c:ext>
              </c:extLst>
            </c:dLbl>
            <c:dLbl>
              <c:idx val="14"/>
              <c:tx>
                <c:strRef>
                  <c:f>Daten_Diagramme!$D$28</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{A9DDB8AB-FD76-4346-9071-118DFE8089A0}</c15:txfldGUID>
                      <c15:f>Daten_Diagramme!$D$28</c15:f>
                      <c15:dlblFieldTableCache>
                        <c:ptCount val="1"/>
                        <c:pt idx="0">
                          <c:v>14.9</c:v>
                        </c:pt>
                      </c15:dlblFieldTableCache>
                    </c15:dlblFTEntry>
                  </c15:dlblFieldTable>
                  <c15:showDataLabelsRange val="0"/>
                </c:ext>
                <c:ext xmlns:c16="http://schemas.microsoft.com/office/drawing/2014/chart" uri="{C3380CC4-5D6E-409C-BE32-E72D297353CC}">
                  <c16:uniqueId val="{0000000E-9DC0-4338-BFC9-46F0E60E8AB1}"/>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{28ED5564-EF1F-4E6C-8C5B-799D7D4E3D31}</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9DC0-4338-BFC9-46F0E60E8AB1}"/>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{54D56E00-154C-4748-BF7E-ECEEBC2CE863}</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9DC0-4338-BFC9-46F0E60E8AB1}"/>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{236634A3-92C6-4CA0-822D-531F5B8BB4C7}</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9DC0-4338-BFC9-46F0E60E8AB1}"/>
                </c:ext>
              </c:extLst>
            </c:dLbl>
            <c:dLbl>
              <c:idx val="18"/>
              <c:tx>
                <c:strRef>
                  <c:f>Daten_Diagramme!$D$32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{9100A08F-2128-4913-A5D4-0C00AFD8F2F0}</c15:txfldGUID>
                      <c15:f>Daten_Diagramme!$D$32</c15:f>
                      <c15:dlblFieldTableCache>
                        <c:ptCount val="1"/>
                        <c:pt idx="0">
                          <c:v>4.2</c:v>
                        </c:pt>
                      </c15:dlblFieldTableCache>
                    </c15:dlblFTEntry>
                  </c15:dlblFieldTable>
                  <c15:showDataLabelsRange val="0"/>
                </c:ext>
                <c:ext xmlns:c16="http://schemas.microsoft.com/office/drawing/2014/chart" uri="{C3380CC4-5D6E-409C-BE32-E72D297353CC}">
                  <c16:uniqueId val="{00000012-9DC0-4338-BFC9-46F0E60E8AB1}"/>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{36A81039-3269-4D08-949D-49C106A8C19A}</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9DC0-4338-BFC9-46F0E60E8AB1}"/>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{3271D3D2-2A04-49E9-A424-7D33CA9BD10B}</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9DC0-4338-BFC9-46F0E60E8AB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{7A40F31A-D963-4A84-AB58-82E0FF3BADE7}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DC0-4338-BFC9-46F0E60E8AB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{A5A21414-3E8C-4680-9850-C1B761C8D1AF}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DC0-4338-BFC9-46F0E60E8AB1}"/>
                </c:ext>
              </c:extLst>
            </c:dLbl>
            <c:dLbl>
              <c:idx val="23"/>
              <c:tx>
                <c:strRef>
                  <c:f>Daten_Diagramme!$D$37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{401F848B-BD9E-4EEA-A316-C94092B05241}</c15:txfldGUID>
                      <c15:f>Daten_Diagramme!$D$37</c15:f>
                      <c15:dlblFieldTableCache>
                        <c:ptCount val="1"/>
                        <c:pt idx="0">
                          <c:v>5.0</c:v>
                        </c:pt>
                      </c15:dlblFieldTableCache>
                    </c15:dlblFTEntry>
                  </c15:dlblFieldTable>
                  <c15:showDataLabelsRange val="0"/>
                </c:ext>
                <c:ext xmlns:c16="http://schemas.microsoft.com/office/drawing/2014/chart" uri="{C3380CC4-5D6E-409C-BE32-E72D297353CC}">
                  <c16:uniqueId val="{00000017-9DC0-4338-BFC9-46F0E60E8AB1}"/>
                </c:ext>
              </c:extLst>
            </c:dLbl>
            <c:dLbl>
              <c:idx val="24"/>
              <c:layout>
                <c:manualLayout>
                  <c:x val="4.7769028871392123E-3"/>
                  <c:y val="-4.6876052205785108E-5"/>
                </c:manualLayout>
              </c:layout>
              <c:tx>
                <c:strRef>
                  <c:f>Daten_Diagramme!$D$38</c:f>
                  <c:strCache>
                    <c:ptCount val="1"/>
                    <c:pt idx="0">
                      <c:v>-1.6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{3D06FCD6-BE2B-473A-9E4E-96537A6EB3AA}</c15:txfldGUID>
                      <c15:f>Daten_Diagramme!$D$38</c15:f>
                      <c15:dlblFieldTableCache>
                        <c:ptCount val="1"/>
                        <c:pt idx="0">
                          <c:v>-1.6</c:v>
                        </c:pt>
                      </c15:dlblFieldTableCache>
                    </c15:dlblFTEntry>
                  </c15:dlblFieldTable>
                  <c15:showDataLabelsRange val="0"/>
                </c:ext>
                <c:ext xmlns:c16="http://schemas.microsoft.com/office/drawing/2014/chart" uri="{C3380CC4-5D6E-409C-BE32-E72D297353CC}">
                  <c16:uniqueId val="{00000018-9DC0-4338-BFC9-46F0E60E8AB1}"/>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{1F330C4F-CC88-42F7-B102-E6DEC64834A7}</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9DC0-4338-BFC9-46F0E60E8AB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{557EE76A-5A79-432E-9036-51051352D6D5}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DC0-4338-BFC9-46F0E60E8AB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{AF5041EB-4D6C-4849-9954-1C337A2DF5FB}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DC0-4338-BFC9-46F0E60E8AB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{EA23E2AA-7227-4997-9825-2DAAAD66A916}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DC0-4338-BFC9-46F0E60E8AB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{1C785CAE-DE72-44A4-A47F-C81C763DC3DB}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DC0-4338-BFC9-46F0E60E8AB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{41D5E33F-989F-4B9E-B0E0-EA168D66231C}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DC0-4338-BFC9-46F0E60E8AB1}"/>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{6030553E-9B3F-432C-AF62-A0DFE32A4707}</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9DC0-4338-BFC9-46F0E60E8A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0.79751883030571558</c:v>
                </c:pt>
                <c:pt idx="1">
                  <c:v>5.025125628140704</c:v>
                </c:pt>
                <c:pt idx="2">
                  <c:v>0</c:v>
                </c:pt>
                <c:pt idx="3">
                  <c:v>-2.7389998232903339</c:v>
                </c:pt>
                <c:pt idx="4">
                  <c:v>5.639344262295082</c:v>
                </c:pt>
                <c:pt idx="5">
                  <c:v>-4.0005993407252021</c:v>
                </c:pt>
                <c:pt idx="6">
                  <c:v>-4.135941006732927</c:v>
                </c:pt>
                <c:pt idx="7">
                  <c:v>0</c:v>
                </c:pt>
                <c:pt idx="8">
                  <c:v>-2.5696351510396234</c:v>
                </c:pt>
                <c:pt idx="9">
                  <c:v>6.7734553775743711</c:v>
                </c:pt>
                <c:pt idx="10">
                  <c:v>1.9075568598679384</c:v>
                </c:pt>
                <c:pt idx="11">
                  <c:v>0</c:v>
                </c:pt>
                <c:pt idx="12">
                  <c:v>-2.823920265780731</c:v>
                </c:pt>
                <c:pt idx="13">
                  <c:v>-1.3126491646778042</c:v>
                </c:pt>
                <c:pt idx="14">
                  <c:v>14.856230031948881</c:v>
                </c:pt>
                <c:pt idx="15">
                  <c:v>0</c:v>
                </c:pt>
                <c:pt idx="16">
                  <c:v>3.9336201598033189</c:v>
                </c:pt>
                <c:pt idx="17">
                  <c:v>-2.7285129604365621</c:v>
                </c:pt>
                <c:pt idx="18">
                  <c:v>4.2491268917345755</c:v>
                </c:pt>
                <c:pt idx="19">
                  <c:v>3.7570444583594238</c:v>
                </c:pt>
                <c:pt idx="20">
                  <c:v>0.41407867494824019</c:v>
                </c:pt>
                <c:pt idx="21">
                  <c:v>0</c:v>
                </c:pt>
                <c:pt idx="23">
                  <c:v>5.025125628140704</c:v>
                </c:pt>
                <c:pt idx="24">
                  <c:v>-1.5828814304558112</c:v>
                </c:pt>
                <c:pt idx="25">
                  <c:v>2.2974295575130066</c:v>
                </c:pt>
              </c:numCache>
            </c:numRef>
          </c:val>
          <c:extLst>
            <c:ext xmlns:c16="http://schemas.microsoft.com/office/drawing/2014/chart" uri="{C3380CC4-5D6E-409C-BE32-E72D297353CC}">
              <c16:uniqueId val="{00000020-9DC0-4338-BFC9-46F0E60E8AB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{A5D4AD10-A03C-46AD-AA9B-A4F7E5D34B69}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DC0-4338-BFC9-46F0E60E8AB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{4CAD3451-B7CD-4250-BEB4-8C3E44FBAA3E}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DC0-4338-BFC9-46F0E60E8AB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{20257B22-EBBC-4785-886E-F3B17FAAD985}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DC0-4338-BFC9-46F0E60E8AB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{00A57A10-DA69-449D-84DB-CE512FD91A65}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DC0-4338-BFC9-46F0E60E8AB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{D55962DF-1DE4-4302-BB16-50137507862D}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DC0-4338-BFC9-46F0E60E8AB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{06D200B7-7047-4D86-8447-CC5559CDEE9E}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DC0-4338-BFC9-46F0E60E8AB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{9C299C38-A90D-4C3E-A1A7-3AF5FAB4388B}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DC0-4338-BFC9-46F0E60E8AB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{06739822-7B71-436A-9559-7DE140C09DC8}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DC0-4338-BFC9-46F0E60E8AB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{CEB7C8DF-8A0B-4F01-915F-FB74DCB43765}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DC0-4338-BFC9-46F0E60E8AB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{77538919-9DC1-4B9C-963D-842A25545630}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DC0-4338-BFC9-46F0E60E8AB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{9670ABAE-687D-4481-A9BF-A329A06A093F}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DC0-4338-BFC9-46F0E60E8AB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{CBF43823-2E02-493C-877B-6A03FCBB41AB}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DC0-4338-BFC9-46F0E60E8AB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{E5589BE2-09C2-4E9F-9921-4E6F22654F73}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DC0-4338-BFC9-46F0E60E8AB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{1EC8C69A-E78D-4DAA-8AA7-4AF5BDD82877}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DC0-4338-BFC9-46F0E60E8AB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{4A7809C2-4FEC-4272-8305-7ACA28CCA8B3}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DC0-4338-BFC9-46F0E60E8AB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{8165D377-0AD4-4AD0-9F32-D96E8B0A694D}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DC0-4338-BFC9-46F0E60E8AB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{1628C380-C10E-4B9B-8A84-1EF19416A22F}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DC0-4338-BFC9-46F0E60E8AB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{9C853218-6CC6-44A8-B85F-B055004E9A4E}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DC0-4338-BFC9-46F0E60E8AB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{5E665943-800B-48A7-BC1D-31BA509E8128}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DC0-4338-BFC9-46F0E60E8AB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{4490F0C6-087E-4828-83F0-28BB16461E59}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DC0-4338-BFC9-46F0E60E8AB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{D45712A4-617B-46E5-8909-768BBD3728C4}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DC0-4338-BFC9-46F0E60E8AB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{0472E15C-C1F5-43A8-B9B9-1599C7612835}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DC0-4338-BFC9-46F0E60E8AB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{75B34BD0-A2EF-4864-AFD0-ED25B2D8D9C2}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DC0-4338-BFC9-46F0E60E8AB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{6EDE96D6-196F-4005-9948-1BFC1E4CB068}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DC0-4338-BFC9-46F0E60E8AB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{EDD2C6CC-635C-4B18-AA9D-7A5922CF6DC0}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DC0-4338-BFC9-46F0E60E8AB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{5BCB8CA9-5418-4BD2-8047-766A67B6DAD6}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DC0-4338-BFC9-46F0E60E8AB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{05238255-C5F5-4199-853B-0841DD432FEE}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DC0-4338-BFC9-46F0E60E8AB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{ABEBBD69-680F-40A8-9161-F350644D55CD}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DC0-4338-BFC9-46F0E60E8AB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{243AF4DD-A613-4C98-8F55-707D0CFA1F10}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DC0-4338-BFC9-46F0E60E8AB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{701C89B1-6575-4DCD-B169-85CDCE704502}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DC0-4338-BFC9-46F0E60E8AB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{CD052016-5CFA-4D33-BDF3-6827103FBEE6}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DC0-4338-BFC9-46F0E60E8AB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{E2F82E3F-D425-423B-8E1D-6F01A6463086}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DC0-4338-BFC9-46F0E60E8A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DC0-4338-BFC9-46F0E60E8AB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DC0-4338-BFC9-46F0E60E8AB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{838C4ADD-BE27-4A2B-A8E5-521AF6AAB0DF}</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1417-453E-899F-758F940B6FDC}"/>
                </c:ext>
              </c:extLst>
            </c:dLbl>
            <c:dLbl>
              <c:idx val="1"/>
              <c:tx>
                <c:strRef>
                  <c:f>Daten_Diagramme!$E$15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{F3D3E1FA-C948-41FC-B2F0-51ECF5240E81}</c15:txfldGUID>
                      <c15:f>Daten_Diagramme!$E$15</c15:f>
                      <c15:dlblFieldTableCache>
                        <c:ptCount val="1"/>
                        <c:pt idx="0">
                          <c:v>1.6</c:v>
                        </c:pt>
                      </c15:dlblFieldTableCache>
                    </c15:dlblFTEntry>
                  </c15:dlblFieldTable>
                  <c15:showDataLabelsRange val="0"/>
                </c:ext>
                <c:ext xmlns:c16="http://schemas.microsoft.com/office/drawing/2014/chart" uri="{C3380CC4-5D6E-409C-BE32-E72D297353CC}">
                  <c16:uniqueId val="{00000001-1417-453E-899F-758F940B6FDC}"/>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{4EC2F0B2-B2B0-40D8-B727-2950D66EB9A9}</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1417-453E-899F-758F940B6FDC}"/>
                </c:ext>
              </c:extLst>
            </c:dLbl>
            <c:dLbl>
              <c:idx val="3"/>
              <c:tx>
                <c:strRef>
                  <c:f>Daten_Diagramme!$E$17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{14307010-B1C2-45F1-8CB2-5412E211494A}</c15:txfldGUID>
                      <c15:f>Daten_Diagramme!$E$17</c15:f>
                      <c15:dlblFieldTableCache>
                        <c:ptCount val="1"/>
                        <c:pt idx="0">
                          <c:v>-7.7</c:v>
                        </c:pt>
                      </c15:dlblFieldTableCache>
                    </c15:dlblFTEntry>
                  </c15:dlblFieldTable>
                  <c15:showDataLabelsRange val="0"/>
                </c:ext>
                <c:ext xmlns:c16="http://schemas.microsoft.com/office/drawing/2014/chart" uri="{C3380CC4-5D6E-409C-BE32-E72D297353CC}">
                  <c16:uniqueId val="{00000003-1417-453E-899F-758F940B6FDC}"/>
                </c:ext>
              </c:extLst>
            </c:dLbl>
            <c:dLbl>
              <c:idx val="4"/>
              <c:tx>
                <c:strRef>
                  <c:f>Daten_Diagramme!$E$18</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{8FFE4017-445A-41A8-900B-703A72CC8AEB}</c15:txfldGUID>
                      <c15:f>Daten_Diagramme!$E$18</c15:f>
                      <c15:dlblFieldTableCache>
                        <c:ptCount val="1"/>
                        <c:pt idx="0">
                          <c:v>-12.2</c:v>
                        </c:pt>
                      </c15:dlblFieldTableCache>
                    </c15:dlblFTEntry>
                  </c15:dlblFieldTable>
                  <c15:showDataLabelsRange val="0"/>
                </c:ext>
                <c:ext xmlns:c16="http://schemas.microsoft.com/office/drawing/2014/chart" uri="{C3380CC4-5D6E-409C-BE32-E72D297353CC}">
                  <c16:uniqueId val="{00000004-1417-453E-899F-758F940B6FDC}"/>
                </c:ext>
              </c:extLst>
            </c:dLbl>
            <c:dLbl>
              <c:idx val="5"/>
              <c:tx>
                <c:strRef>
                  <c:f>Daten_Diagramme!$E$19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{E56090DB-6733-41C7-B312-2DBE08E2B5DC}</c15:txfldGUID>
                      <c15:f>Daten_Diagramme!$E$19</c15:f>
                      <c15:dlblFieldTableCache>
                        <c:ptCount val="1"/>
                        <c:pt idx="0">
                          <c:v>-7.1</c:v>
                        </c:pt>
                      </c15:dlblFieldTableCache>
                    </c15:dlblFTEntry>
                  </c15:dlblFieldTable>
                  <c15:showDataLabelsRange val="0"/>
                </c:ext>
                <c:ext xmlns:c16="http://schemas.microsoft.com/office/drawing/2014/chart" uri="{C3380CC4-5D6E-409C-BE32-E72D297353CC}">
                  <c16:uniqueId val="{00000005-1417-453E-899F-758F940B6FDC}"/>
                </c:ext>
              </c:extLst>
            </c:dLbl>
            <c:dLbl>
              <c:idx val="6"/>
              <c:tx>
                <c:strRef>
                  <c:f>Daten_Diagramme!$E$20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{0EABB0B9-BCEB-44B8-8C52-2D35A4DC9942}</c15:txfldGUID>
                      <c15:f>Daten_Diagramme!$E$20</c15:f>
                      <c15:dlblFieldTableCache>
                        <c:ptCount val="1"/>
                        <c:pt idx="0">
                          <c:v>3.6</c:v>
                        </c:pt>
                      </c15:dlblFieldTableCache>
                    </c15:dlblFTEntry>
                  </c15:dlblFieldTable>
                  <c15:showDataLabelsRange val="0"/>
                </c:ext>
                <c:ext xmlns:c16="http://schemas.microsoft.com/office/drawing/2014/chart" uri="{C3380CC4-5D6E-409C-BE32-E72D297353CC}">
                  <c16:uniqueId val="{00000006-1417-453E-899F-758F940B6FDC}"/>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{D9587979-E6ED-4C0D-9089-47711778FCE0}</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1417-453E-899F-758F940B6FDC}"/>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{BCE5DDBE-FFEC-4EAF-B6F4-8659912163B7}</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1417-453E-899F-758F940B6FDC}"/>
                </c:ext>
              </c:extLst>
            </c:dLbl>
            <c:dLbl>
              <c:idx val="9"/>
              <c:tx>
                <c:strRef>
                  <c:f>Daten_Diagramme!$E$23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{800196B3-7FEC-4962-A139-7F23FF8D5DF4}</c15:txfldGUID>
                      <c15:f>Daten_Diagramme!$E$23</c15:f>
                      <c15:dlblFieldTableCache>
                        <c:ptCount val="1"/>
                        <c:pt idx="0">
                          <c:v>-5.2</c:v>
                        </c:pt>
                      </c15:dlblFieldTableCache>
                    </c15:dlblFTEntry>
                  </c15:dlblFieldTable>
                  <c15:showDataLabelsRange val="0"/>
                </c:ext>
                <c:ext xmlns:c16="http://schemas.microsoft.com/office/drawing/2014/chart" uri="{C3380CC4-5D6E-409C-BE32-E72D297353CC}">
                  <c16:uniqueId val="{00000009-1417-453E-899F-758F940B6FDC}"/>
                </c:ext>
              </c:extLst>
            </c:dLbl>
            <c:dLbl>
              <c:idx val="10"/>
              <c:tx>
                <c:strRef>
                  <c:f>Daten_Diagramme!$E$24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{97E6E00D-DC3E-4D25-81F8-B159F8BE9820}</c15:txfldGUID>
                      <c15:f>Daten_Diagramme!$E$24</c15:f>
                      <c15:dlblFieldTableCache>
                        <c:ptCount val="1"/>
                        <c:pt idx="0">
                          <c:v>-7.8</c:v>
                        </c:pt>
                      </c15:dlblFieldTableCache>
                    </c15:dlblFTEntry>
                  </c15:dlblFieldTable>
                  <c15:showDataLabelsRange val="0"/>
                </c:ext>
                <c:ext xmlns:c16="http://schemas.microsoft.com/office/drawing/2014/chart" uri="{C3380CC4-5D6E-409C-BE32-E72D297353CC}">
                  <c16:uniqueId val="{0000000A-1417-453E-899F-758F940B6FDC}"/>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{51CF81BF-FBFE-43EB-81C9-3AF75600C5E6}</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1417-453E-899F-758F940B6FDC}"/>
                </c:ext>
              </c:extLst>
            </c:dLbl>
            <c:dLbl>
              <c:idx val="12"/>
              <c:tx>
                <c:strRef>
                  <c:f>Daten_Diagramme!$E$26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{8751C0BA-21D3-414E-BF0D-3AA4397A47A3}</c15:txfldGUID>
                      <c15:f>Daten_Diagramme!$E$26</c15:f>
                      <c15:dlblFieldTableCache>
                        <c:ptCount val="1"/>
                        <c:pt idx="0">
                          <c:v>-3.1</c:v>
                        </c:pt>
                      </c15:dlblFieldTableCache>
                    </c15:dlblFTEntry>
                  </c15:dlblFieldTable>
                  <c15:showDataLabelsRange val="0"/>
                </c:ext>
                <c:ext xmlns:c16="http://schemas.microsoft.com/office/drawing/2014/chart" uri="{C3380CC4-5D6E-409C-BE32-E72D297353CC}">
                  <c16:uniqueId val="{0000000C-1417-453E-899F-758F940B6FDC}"/>
                </c:ext>
              </c:extLst>
            </c:dLbl>
            <c:dLbl>
              <c:idx val="13"/>
              <c:tx>
                <c:strRef>
                  <c:f>Daten_Diagramme!$E$27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{0652EE80-682D-48FF-BBFA-D5C2020AFFCD}</c15:txfldGUID>
                      <c15:f>Daten_Diagramme!$E$27</c15:f>
                      <c15:dlblFieldTableCache>
                        <c:ptCount val="1"/>
                        <c:pt idx="0">
                          <c:v>4.8</c:v>
                        </c:pt>
                      </c15:dlblFieldTableCache>
                    </c15:dlblFTEntry>
                  </c15:dlblFieldTable>
                  <c15:showDataLabelsRange val="0"/>
                </c:ext>
                <c:ext xmlns:c16="http://schemas.microsoft.com/office/drawing/2014/chart" uri="{C3380CC4-5D6E-409C-BE32-E72D297353CC}">
                  <c16:uniqueId val="{0000000D-1417-453E-899F-758F940B6FDC}"/>
                </c:ext>
              </c:extLst>
            </c:dLbl>
            <c:dLbl>
              <c:idx val="14"/>
              <c:tx>
                <c:strRef>
                  <c:f>Daten_Diagramme!$E$28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{22D9945A-0038-417F-949C-C2390448594F}</c15:txfldGUID>
                      <c15:f>Daten_Diagramme!$E$28</c15:f>
                      <c15:dlblFieldTableCache>
                        <c:ptCount val="1"/>
                        <c:pt idx="0">
                          <c:v>2.8</c:v>
                        </c:pt>
                      </c15:dlblFieldTableCache>
                    </c15:dlblFTEntry>
                  </c15:dlblFieldTable>
                  <c15:showDataLabelsRange val="0"/>
                </c:ext>
                <c:ext xmlns:c16="http://schemas.microsoft.com/office/drawing/2014/chart" uri="{C3380CC4-5D6E-409C-BE32-E72D297353CC}">
                  <c16:uniqueId val="{0000000E-1417-453E-899F-758F940B6FDC}"/>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{8D2B1E59-2B30-4F8C-99BB-CD9103E13A89}</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1417-453E-899F-758F940B6FDC}"/>
                </c:ext>
              </c:extLst>
            </c:dLbl>
            <c:dLbl>
              <c:idx val="16"/>
              <c:tx>
                <c:strRef>
                  <c:f>Daten_Diagramme!$E$30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{5E3C8040-E615-4156-BF8C-3E3F72D073E9}</c15:txfldGUID>
                      <c15:f>Daten_Diagramme!$E$30</c15:f>
                      <c15:dlblFieldTableCache>
                        <c:ptCount val="1"/>
                        <c:pt idx="0">
                          <c:v>-0.6</c:v>
                        </c:pt>
                      </c15:dlblFieldTableCache>
                    </c15:dlblFTEntry>
                  </c15:dlblFieldTable>
                  <c15:showDataLabelsRange val="0"/>
                </c:ext>
                <c:ext xmlns:c16="http://schemas.microsoft.com/office/drawing/2014/chart" uri="{C3380CC4-5D6E-409C-BE32-E72D297353CC}">
                  <c16:uniqueId val="{00000010-1417-453E-899F-758F940B6FDC}"/>
                </c:ext>
              </c:extLst>
            </c:dLbl>
            <c:dLbl>
              <c:idx val="17"/>
              <c:tx>
                <c:strRef>
                  <c:f>Daten_Diagramme!$E$31</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{5C87FBAE-8F6B-4915-92EF-6C57FE5958F2}</c15:txfldGUID>
                      <c15:f>Daten_Diagramme!$E$31</c15:f>
                      <c15:dlblFieldTableCache>
                        <c:ptCount val="1"/>
                        <c:pt idx="0">
                          <c:v>-6.4</c:v>
                        </c:pt>
                      </c15:dlblFieldTableCache>
                    </c15:dlblFTEntry>
                  </c15:dlblFieldTable>
                  <c15:showDataLabelsRange val="0"/>
                </c:ext>
                <c:ext xmlns:c16="http://schemas.microsoft.com/office/drawing/2014/chart" uri="{C3380CC4-5D6E-409C-BE32-E72D297353CC}">
                  <c16:uniqueId val="{00000011-1417-453E-899F-758F940B6FDC}"/>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{FBA0CD1A-8F45-49B0-A663-846486E26AC5}</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1417-453E-899F-758F940B6FDC}"/>
                </c:ext>
              </c:extLst>
            </c:dLbl>
            <c:dLbl>
              <c:idx val="19"/>
              <c:tx>
                <c:strRef>
                  <c:f>Daten_Diagramme!$E$33</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{378ABE6C-D70A-4219-80FE-A1FAFCE724DD}</c15:txfldGUID>
                      <c15:f>Daten_Diagramme!$E$33</c15:f>
                      <c15:dlblFieldTableCache>
                        <c:ptCount val="1"/>
                        <c:pt idx="0">
                          <c:v>-12.6</c:v>
                        </c:pt>
                      </c15:dlblFieldTableCache>
                    </c15:dlblFTEntry>
                  </c15:dlblFieldTable>
                  <c15:showDataLabelsRange val="0"/>
                </c:ext>
                <c:ext xmlns:c16="http://schemas.microsoft.com/office/drawing/2014/chart" uri="{C3380CC4-5D6E-409C-BE32-E72D297353CC}">
                  <c16:uniqueId val="{00000013-1417-453E-899F-758F940B6FDC}"/>
                </c:ext>
              </c:extLst>
            </c:dLbl>
            <c:dLbl>
              <c:idx val="20"/>
              <c:tx>
                <c:strRef>
                  <c:f>Daten_Diagramme!$E$34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{35776628-5405-4BF7-86BF-D15D291559A9}</c15:txfldGUID>
                      <c15:f>Daten_Diagramme!$E$34</c15:f>
                      <c15:dlblFieldTableCache>
                        <c:ptCount val="1"/>
                        <c:pt idx="0">
                          <c:v>-3.9</c:v>
                        </c:pt>
                      </c15:dlblFieldTableCache>
                    </c15:dlblFTEntry>
                  </c15:dlblFieldTable>
                  <c15:showDataLabelsRange val="0"/>
                </c:ext>
                <c:ext xmlns:c16="http://schemas.microsoft.com/office/drawing/2014/chart" uri="{C3380CC4-5D6E-409C-BE32-E72D297353CC}">
                  <c16:uniqueId val="{00000014-1417-453E-899F-758F940B6FD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{C16CF6CC-9103-4538-8495-768716ECF680}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417-453E-899F-758F940B6FD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{A4E8D20A-9E6D-4651-9AA5-539233BCAB29}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417-453E-899F-758F940B6FDC}"/>
                </c:ext>
              </c:extLst>
            </c:dLbl>
            <c:dLbl>
              <c:idx val="23"/>
              <c:tx>
                <c:strRef>
                  <c:f>Daten_Diagramme!$E$37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{B60C9B18-213B-4CCC-914E-438B6651ECEF}</c15:txfldGUID>
                      <c15:f>Daten_Diagramme!$E$37</c15:f>
                      <c15:dlblFieldTableCache>
                        <c:ptCount val="1"/>
                        <c:pt idx="0">
                          <c:v>1.6</c:v>
                        </c:pt>
                      </c15:dlblFieldTableCache>
                    </c15:dlblFTEntry>
                  </c15:dlblFieldTable>
                  <c15:showDataLabelsRange val="0"/>
                </c:ext>
                <c:ext xmlns:c16="http://schemas.microsoft.com/office/drawing/2014/chart" uri="{C3380CC4-5D6E-409C-BE32-E72D297353CC}">
                  <c16:uniqueId val="{00000017-1417-453E-899F-758F940B6FDC}"/>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{D9054F71-00F2-4CEF-8093-C28112BA1CCF}</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1417-453E-899F-758F940B6FDC}"/>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{26691955-2229-4EE3-8D2B-7DA1DF238D50}</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1417-453E-899F-758F940B6FD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{3480FC10-81BC-495B-943A-277BE38125E3}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417-453E-899F-758F940B6FD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{A2334AF6-AD4E-426D-9203-CE6390F54711}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417-453E-899F-758F940B6FD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{DC0D85EC-C599-4D80-9F82-DA6EDF432A31}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417-453E-899F-758F940B6FD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{6BBB8046-0B12-40ED-8AC6-F3C7219EF9B0}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417-453E-899F-758F940B6FD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{DC3F3DE9-79B4-4A68-86D8-E767D41AD279}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417-453E-899F-758F940B6FDC}"/>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{1FF268DB-D595-4C6A-8260-FFD6CC9D1125}</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1417-453E-899F-758F940B6F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-3.1491587085038653</c:v>
                </c:pt>
                <c:pt idx="1">
                  <c:v>1.6129032258064515</c:v>
                </c:pt>
                <c:pt idx="2">
                  <c:v>0</c:v>
                </c:pt>
                <c:pt idx="3">
                  <c:v>-7.664233576642336</c:v>
                </c:pt>
                <c:pt idx="4">
                  <c:v>-12.176165803108809</c:v>
                </c:pt>
                <c:pt idx="5">
                  <c:v>-7.0945945945945947</c:v>
                </c:pt>
                <c:pt idx="6">
                  <c:v>3.5714285714285716</c:v>
                </c:pt>
                <c:pt idx="7">
                  <c:v>0</c:v>
                </c:pt>
                <c:pt idx="8">
                  <c:v>-0.26041666666666669</c:v>
                </c:pt>
                <c:pt idx="9">
                  <c:v>-5.2313883299798789</c:v>
                </c:pt>
                <c:pt idx="10">
                  <c:v>-7.7605321507760534</c:v>
                </c:pt>
                <c:pt idx="11">
                  <c:v>0</c:v>
                </c:pt>
                <c:pt idx="12">
                  <c:v>-3.1496062992125986</c:v>
                </c:pt>
                <c:pt idx="13">
                  <c:v>4.8319327731092434</c:v>
                </c:pt>
                <c:pt idx="14">
                  <c:v>2.8469750889679717</c:v>
                </c:pt>
                <c:pt idx="15">
                  <c:v>0</c:v>
                </c:pt>
                <c:pt idx="16">
                  <c:v>-0.60060060060060061</c:v>
                </c:pt>
                <c:pt idx="17">
                  <c:v>-6.3926940639269407</c:v>
                </c:pt>
                <c:pt idx="18">
                  <c:v>-1.6985138004246285</c:v>
                </c:pt>
                <c:pt idx="19">
                  <c:v>-12.631578947368421</c:v>
                </c:pt>
                <c:pt idx="20">
                  <c:v>-3.8949275362318843</c:v>
                </c:pt>
                <c:pt idx="21">
                  <c:v>0</c:v>
                </c:pt>
                <c:pt idx="23">
                  <c:v>1.6129032258064515</c:v>
                </c:pt>
                <c:pt idx="24">
                  <c:v>-3.6661466458658345</c:v>
                </c:pt>
                <c:pt idx="25">
                  <c:v>-3.347457627118644</c:v>
                </c:pt>
              </c:numCache>
            </c:numRef>
          </c:val>
          <c:extLst>
            <c:ext xmlns:c16="http://schemas.microsoft.com/office/drawing/2014/chart" uri="{C3380CC4-5D6E-409C-BE32-E72D297353CC}">
              <c16:uniqueId val="{00000020-1417-453E-899F-758F940B6FD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{1861C319-AA33-4765-8AD7-04E0F0E421EA}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417-453E-899F-758F940B6FD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{7EC061C8-57CB-4FC0-ABCE-91587BFDD655}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417-453E-899F-758F940B6FD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{4221C620-13F7-409B-8414-EAE94F53C4DF}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417-453E-899F-758F940B6FD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{9D16C5E7-51F7-4012-8094-143D7E40E30F}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417-453E-899F-758F940B6FD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{C3D21BDF-4D78-4F86-9740-99CD8CE2B889}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417-453E-899F-758F940B6FD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{CF1BF57D-895A-4FB0-8597-4CEE87B47F65}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417-453E-899F-758F940B6FD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{D3582146-99BE-4D84-9C1F-B608839921C6}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417-453E-899F-758F940B6FD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{7A1C3EAE-37AC-40CE-913C-7A8C98F521F7}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417-453E-899F-758F940B6FD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{398C202B-FC18-4776-B027-23ADF1A7FD30}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417-453E-899F-758F940B6FD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{100DA7C5-D01E-43C2-BD45-2B00813E76C2}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417-453E-899F-758F940B6FD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{805E7AD2-98C8-4E9F-9E8B-D79A12D0C042}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417-453E-899F-758F940B6FD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{7EB0C1A6-25F1-4BA2-90AD-998A779E93E8}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417-453E-899F-758F940B6FD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{F9733A5E-45E1-4D56-8149-E707ED6EB8C1}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417-453E-899F-758F940B6FD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{249E2DE1-FE7B-4067-B298-6A69A355E76B}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417-453E-899F-758F940B6FD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{757AD5AA-45BD-4B17-8643-E6442E9064DE}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417-453E-899F-758F940B6FD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{A59A991E-01E8-443B-9604-0C69EA1BB58D}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417-453E-899F-758F940B6FD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{A93C914A-EB3E-4872-BE33-46F5305CDA5F}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417-453E-899F-758F940B6FD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{E78881B8-1E4E-44E4-9536-BBB638C49571}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417-453E-899F-758F940B6FD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{6B1471E3-6E02-4EC9-BD58-6C0A4D9D12D6}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417-453E-899F-758F940B6FD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{F0125487-1E6C-4777-987E-DB94445F06F4}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417-453E-899F-758F940B6FD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{71137DF9-648B-4A2F-B987-240643427D7F}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417-453E-899F-758F940B6FD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{B2DD1FAD-4E96-463D-B9B1-0AB87CE89BCA}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417-453E-899F-758F940B6FD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{8469A27E-D1CC-41FF-9FAE-D40DFBF0CAC9}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417-453E-899F-758F940B6FD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{6B0B2E1B-8828-40BF-9315-81D39A4EE44E}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417-453E-899F-758F940B6FD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{A2DD7BD4-A61C-4A0C-A135-6E0E1BB70917}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417-453E-899F-758F940B6FD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{2DBB2932-2CFE-459C-8284-54ECCCBEDCF0}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417-453E-899F-758F940B6FD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{23159224-15C2-4521-B351-8A05404EDFBA}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417-453E-899F-758F940B6FD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{931F6D7C-607E-4068-973F-414DB5D7AF9E}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417-453E-899F-758F940B6FD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{302F0D1B-C572-4E55-9DF9-709922E508BC}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417-453E-899F-758F940B6FD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{F733DA01-71A1-44BD-A609-D383122A7586}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417-453E-899F-758F940B6FD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{B16D2D20-2EBB-4617-97F8-E521DCA72350}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417-453E-899F-758F940B6FD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{3F54E15F-D2EC-4859-9176-173562776AEA}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417-453E-899F-758F940B6F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417-453E-899F-758F940B6FD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417-453E-899F-758F940B6FD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{B2B159FF-23E1-451C-9D76-904F454C8141}</c15:txfldGUID>
                      <c15:f>Diagramm!$I$46</c15:f>
                      <c15:dlblFieldTableCache>
                        <c:ptCount val="1"/>
                      </c15:dlblFieldTableCache>
                    </c15:dlblFTEntry>
                  </c15:dlblFieldTable>
                  <c15:showDataLabelsRange val="0"/>
                </c:ext>
                <c:ext xmlns:c16="http://schemas.microsoft.com/office/drawing/2014/chart" uri="{C3380CC4-5D6E-409C-BE32-E72D297353CC}">
                  <c16:uniqueId val="{00000000-DDC1-4ED7-AB35-C685F722F9D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{C130845A-2DA0-4619-817F-C58F1E13800C}</c15:txfldGUID>
                      <c15:f>Diagramm!$I$47</c15:f>
                      <c15:dlblFieldTableCache>
                        <c:ptCount val="1"/>
                      </c15:dlblFieldTableCache>
                    </c15:dlblFTEntry>
                  </c15:dlblFieldTable>
                  <c15:showDataLabelsRange val="0"/>
                </c:ext>
                <c:ext xmlns:c16="http://schemas.microsoft.com/office/drawing/2014/chart" uri="{C3380CC4-5D6E-409C-BE32-E72D297353CC}">
                  <c16:uniqueId val="{00000001-DDC1-4ED7-AB35-C685F722F9D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{F01A147C-D564-4346-9D8D-35F060BE1455}</c15:txfldGUID>
                      <c15:f>Diagramm!$I$48</c15:f>
                      <c15:dlblFieldTableCache>
                        <c:ptCount val="1"/>
                      </c15:dlblFieldTableCache>
                    </c15:dlblFTEntry>
                  </c15:dlblFieldTable>
                  <c15:showDataLabelsRange val="0"/>
                </c:ext>
                <c:ext xmlns:c16="http://schemas.microsoft.com/office/drawing/2014/chart" uri="{C3380CC4-5D6E-409C-BE32-E72D297353CC}">
                  <c16:uniqueId val="{00000002-DDC1-4ED7-AB35-C685F722F9D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{52427DFC-BEEF-40FE-A236-842E05A0D75A}</c15:txfldGUID>
                      <c15:f>Diagramm!$I$49</c15:f>
                      <c15:dlblFieldTableCache>
                        <c:ptCount val="1"/>
                      </c15:dlblFieldTableCache>
                    </c15:dlblFTEntry>
                  </c15:dlblFieldTable>
                  <c15:showDataLabelsRange val="0"/>
                </c:ext>
                <c:ext xmlns:c16="http://schemas.microsoft.com/office/drawing/2014/chart" uri="{C3380CC4-5D6E-409C-BE32-E72D297353CC}">
                  <c16:uniqueId val="{00000003-DDC1-4ED7-AB35-C685F722F9D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{8807CE2B-6828-4E02-8FD9-E97AAE125635}</c15:txfldGUID>
                      <c15:f>Diagramm!$I$50</c15:f>
                      <c15:dlblFieldTableCache>
                        <c:ptCount val="1"/>
                      </c15:dlblFieldTableCache>
                    </c15:dlblFTEntry>
                  </c15:dlblFieldTable>
                  <c15:showDataLabelsRange val="0"/>
                </c:ext>
                <c:ext xmlns:c16="http://schemas.microsoft.com/office/drawing/2014/chart" uri="{C3380CC4-5D6E-409C-BE32-E72D297353CC}">
                  <c16:uniqueId val="{00000004-DDC1-4ED7-AB35-C685F722F9D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{924C2492-D07C-4749-B3B4-FE9A2E990160}</c15:txfldGUID>
                      <c15:f>Diagramm!$I$51</c15:f>
                      <c15:dlblFieldTableCache>
                        <c:ptCount val="1"/>
                      </c15:dlblFieldTableCache>
                    </c15:dlblFTEntry>
                  </c15:dlblFieldTable>
                  <c15:showDataLabelsRange val="0"/>
                </c:ext>
                <c:ext xmlns:c16="http://schemas.microsoft.com/office/drawing/2014/chart" uri="{C3380CC4-5D6E-409C-BE32-E72D297353CC}">
                  <c16:uniqueId val="{00000005-DDC1-4ED7-AB35-C685F722F9D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{21C57439-7F30-43B0-8BAF-A6A2BEFC2E1E}</c15:txfldGUID>
                      <c15:f>Diagramm!$I$52</c15:f>
                      <c15:dlblFieldTableCache>
                        <c:ptCount val="1"/>
                      </c15:dlblFieldTableCache>
                    </c15:dlblFTEntry>
                  </c15:dlblFieldTable>
                  <c15:showDataLabelsRange val="0"/>
                </c:ext>
                <c:ext xmlns:c16="http://schemas.microsoft.com/office/drawing/2014/chart" uri="{C3380CC4-5D6E-409C-BE32-E72D297353CC}">
                  <c16:uniqueId val="{00000006-DDC1-4ED7-AB35-C685F722F9D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{88908251-F7D1-462E-9A6B-D412764A563A}</c15:txfldGUID>
                      <c15:f>Diagramm!$I$53</c15:f>
                      <c15:dlblFieldTableCache>
                        <c:ptCount val="1"/>
                      </c15:dlblFieldTableCache>
                    </c15:dlblFTEntry>
                  </c15:dlblFieldTable>
                  <c15:showDataLabelsRange val="0"/>
                </c:ext>
                <c:ext xmlns:c16="http://schemas.microsoft.com/office/drawing/2014/chart" uri="{C3380CC4-5D6E-409C-BE32-E72D297353CC}">
                  <c16:uniqueId val="{00000007-DDC1-4ED7-AB35-C685F722F9D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{9E5389DC-87C9-4101-AA4F-D5CA8F5DB815}</c15:txfldGUID>
                      <c15:f>Diagramm!$I$54</c15:f>
                      <c15:dlblFieldTableCache>
                        <c:ptCount val="1"/>
                      </c15:dlblFieldTableCache>
                    </c15:dlblFTEntry>
                  </c15:dlblFieldTable>
                  <c15:showDataLabelsRange val="0"/>
                </c:ext>
                <c:ext xmlns:c16="http://schemas.microsoft.com/office/drawing/2014/chart" uri="{C3380CC4-5D6E-409C-BE32-E72D297353CC}">
                  <c16:uniqueId val="{00000008-DDC1-4ED7-AB35-C685F722F9D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{13A675EC-457A-4B60-B985-76223FBC002E}</c15:txfldGUID>
                      <c15:f>Diagramm!$I$55</c15:f>
                      <c15:dlblFieldTableCache>
                        <c:ptCount val="1"/>
                      </c15:dlblFieldTableCache>
                    </c15:dlblFTEntry>
                  </c15:dlblFieldTable>
                  <c15:showDataLabelsRange val="0"/>
                </c:ext>
                <c:ext xmlns:c16="http://schemas.microsoft.com/office/drawing/2014/chart" uri="{C3380CC4-5D6E-409C-BE32-E72D297353CC}">
                  <c16:uniqueId val="{00000009-DDC1-4ED7-AB35-C685F722F9D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{CC99DFE7-62B7-4AC0-B16D-7E381706CF4C}</c15:txfldGUID>
                      <c15:f>Diagramm!$I$56</c15:f>
                      <c15:dlblFieldTableCache>
                        <c:ptCount val="1"/>
                      </c15:dlblFieldTableCache>
                    </c15:dlblFTEntry>
                  </c15:dlblFieldTable>
                  <c15:showDataLabelsRange val="0"/>
                </c:ext>
                <c:ext xmlns:c16="http://schemas.microsoft.com/office/drawing/2014/chart" uri="{C3380CC4-5D6E-409C-BE32-E72D297353CC}">
                  <c16:uniqueId val="{0000000A-DDC1-4ED7-AB35-C685F722F9D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{E253A02E-F81A-4B81-849E-C1DC1D01E133}</c15:txfldGUID>
                      <c15:f>Diagramm!$I$57</c15:f>
                      <c15:dlblFieldTableCache>
                        <c:ptCount val="1"/>
                      </c15:dlblFieldTableCache>
                    </c15:dlblFTEntry>
                  </c15:dlblFieldTable>
                  <c15:showDataLabelsRange val="0"/>
                </c:ext>
                <c:ext xmlns:c16="http://schemas.microsoft.com/office/drawing/2014/chart" uri="{C3380CC4-5D6E-409C-BE32-E72D297353CC}">
                  <c16:uniqueId val="{0000000B-DDC1-4ED7-AB35-C685F722F9D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{481A7E38-7FD0-4417-BD0F-FB00AF3C6714}</c15:txfldGUID>
                      <c15:f>Diagramm!$I$58</c15:f>
                      <c15:dlblFieldTableCache>
                        <c:ptCount val="1"/>
                      </c15:dlblFieldTableCache>
                    </c15:dlblFTEntry>
                  </c15:dlblFieldTable>
                  <c15:showDataLabelsRange val="0"/>
                </c:ext>
                <c:ext xmlns:c16="http://schemas.microsoft.com/office/drawing/2014/chart" uri="{C3380CC4-5D6E-409C-BE32-E72D297353CC}">
                  <c16:uniqueId val="{0000000C-DDC1-4ED7-AB35-C685F722F9D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{E87947D2-7A8C-4E1F-A2D4-380C0F10F9CF}</c15:txfldGUID>
                      <c15:f>Diagramm!$I$59</c15:f>
                      <c15:dlblFieldTableCache>
                        <c:ptCount val="1"/>
                      </c15:dlblFieldTableCache>
                    </c15:dlblFTEntry>
                  </c15:dlblFieldTable>
                  <c15:showDataLabelsRange val="0"/>
                </c:ext>
                <c:ext xmlns:c16="http://schemas.microsoft.com/office/drawing/2014/chart" uri="{C3380CC4-5D6E-409C-BE32-E72D297353CC}">
                  <c16:uniqueId val="{0000000D-DDC1-4ED7-AB35-C685F722F9D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{EE2A5A77-74B9-4538-891F-483B5FC26AED}</c15:txfldGUID>
                      <c15:f>Diagramm!$I$60</c15:f>
                      <c15:dlblFieldTableCache>
                        <c:ptCount val="1"/>
                      </c15:dlblFieldTableCache>
                    </c15:dlblFTEntry>
                  </c15:dlblFieldTable>
                  <c15:showDataLabelsRange val="0"/>
                </c:ext>
                <c:ext xmlns:c16="http://schemas.microsoft.com/office/drawing/2014/chart" uri="{C3380CC4-5D6E-409C-BE32-E72D297353CC}">
                  <c16:uniqueId val="{0000000E-DDC1-4ED7-AB35-C685F722F9D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{BD5D6A5E-0BFD-4E94-A06F-37FB7FE12CAE}</c15:txfldGUID>
                      <c15:f>Diagramm!$I$61</c15:f>
                      <c15:dlblFieldTableCache>
                        <c:ptCount val="1"/>
                      </c15:dlblFieldTableCache>
                    </c15:dlblFTEntry>
                  </c15:dlblFieldTable>
                  <c15:showDataLabelsRange val="0"/>
                </c:ext>
                <c:ext xmlns:c16="http://schemas.microsoft.com/office/drawing/2014/chart" uri="{C3380CC4-5D6E-409C-BE32-E72D297353CC}">
                  <c16:uniqueId val="{0000000F-DDC1-4ED7-AB35-C685F722F9D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{7D6C6900-CEAF-4F9B-90DB-B3C44BE5B024}</c15:txfldGUID>
                      <c15:f>Diagramm!$I$62</c15:f>
                      <c15:dlblFieldTableCache>
                        <c:ptCount val="1"/>
                      </c15:dlblFieldTableCache>
                    </c15:dlblFTEntry>
                  </c15:dlblFieldTable>
                  <c15:showDataLabelsRange val="0"/>
                </c:ext>
                <c:ext xmlns:c16="http://schemas.microsoft.com/office/drawing/2014/chart" uri="{C3380CC4-5D6E-409C-BE32-E72D297353CC}">
                  <c16:uniqueId val="{00000010-DDC1-4ED7-AB35-C685F722F9D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{64C5E5E2-59B8-4EC0-AA1F-0F727C988667}</c15:txfldGUID>
                      <c15:f>Diagramm!$I$63</c15:f>
                      <c15:dlblFieldTableCache>
                        <c:ptCount val="1"/>
                      </c15:dlblFieldTableCache>
                    </c15:dlblFTEntry>
                  </c15:dlblFieldTable>
                  <c15:showDataLabelsRange val="0"/>
                </c:ext>
                <c:ext xmlns:c16="http://schemas.microsoft.com/office/drawing/2014/chart" uri="{C3380CC4-5D6E-409C-BE32-E72D297353CC}">
                  <c16:uniqueId val="{00000011-DDC1-4ED7-AB35-C685F722F9D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{FBE7AD91-D0E9-4E90-B47C-29FCAA32E14E}</c15:txfldGUID>
                      <c15:f>Diagramm!$I$64</c15:f>
                      <c15:dlblFieldTableCache>
                        <c:ptCount val="1"/>
                      </c15:dlblFieldTableCache>
                    </c15:dlblFTEntry>
                  </c15:dlblFieldTable>
                  <c15:showDataLabelsRange val="0"/>
                </c:ext>
                <c:ext xmlns:c16="http://schemas.microsoft.com/office/drawing/2014/chart" uri="{C3380CC4-5D6E-409C-BE32-E72D297353CC}">
                  <c16:uniqueId val="{00000012-DDC1-4ED7-AB35-C685F722F9D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{EF8FE234-99B0-4832-AA00-8A56AC8E4D94}</c15:txfldGUID>
                      <c15:f>Diagramm!$I$65</c15:f>
                      <c15:dlblFieldTableCache>
                        <c:ptCount val="1"/>
                      </c15:dlblFieldTableCache>
                    </c15:dlblFTEntry>
                  </c15:dlblFieldTable>
                  <c15:showDataLabelsRange val="0"/>
                </c:ext>
                <c:ext xmlns:c16="http://schemas.microsoft.com/office/drawing/2014/chart" uri="{C3380CC4-5D6E-409C-BE32-E72D297353CC}">
                  <c16:uniqueId val="{00000013-DDC1-4ED7-AB35-C685F722F9D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{724A509A-2777-45A3-808B-DB92B7745F23}</c15:txfldGUID>
                      <c15:f>Diagramm!$I$66</c15:f>
                      <c15:dlblFieldTableCache>
                        <c:ptCount val="1"/>
                      </c15:dlblFieldTableCache>
                    </c15:dlblFTEntry>
                  </c15:dlblFieldTable>
                  <c15:showDataLabelsRange val="0"/>
                </c:ext>
                <c:ext xmlns:c16="http://schemas.microsoft.com/office/drawing/2014/chart" uri="{C3380CC4-5D6E-409C-BE32-E72D297353CC}">
                  <c16:uniqueId val="{00000014-DDC1-4ED7-AB35-C685F722F9D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{26AB5E92-A34C-4E98-AC6C-4B1A6E897A63}</c15:txfldGUID>
                      <c15:f>Diagramm!$I$67</c15:f>
                      <c15:dlblFieldTableCache>
                        <c:ptCount val="1"/>
                      </c15:dlblFieldTableCache>
                    </c15:dlblFTEntry>
                  </c15:dlblFieldTable>
                  <c15:showDataLabelsRange val="0"/>
                </c:ext>
                <c:ext xmlns:c16="http://schemas.microsoft.com/office/drawing/2014/chart" uri="{C3380CC4-5D6E-409C-BE32-E72D297353CC}">
                  <c16:uniqueId val="{00000015-DDC1-4ED7-AB35-C685F722F9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DC1-4ED7-AB35-C685F722F9D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{4ADD72C3-6F0B-4B1D-9D0B-8C12A72C4040}</c15:txfldGUID>
                      <c15:f>Diagramm!$K$46</c15:f>
                      <c15:dlblFieldTableCache>
                        <c:ptCount val="1"/>
                      </c15:dlblFieldTableCache>
                    </c15:dlblFTEntry>
                  </c15:dlblFieldTable>
                  <c15:showDataLabelsRange val="0"/>
                </c:ext>
                <c:ext xmlns:c16="http://schemas.microsoft.com/office/drawing/2014/chart" uri="{C3380CC4-5D6E-409C-BE32-E72D297353CC}">
                  <c16:uniqueId val="{00000017-DDC1-4ED7-AB35-C685F722F9D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{FDCCB109-8652-4E9A-8083-9E1F4E6A7144}</c15:txfldGUID>
                      <c15:f>Diagramm!$K$47</c15:f>
                      <c15:dlblFieldTableCache>
                        <c:ptCount val="1"/>
                      </c15:dlblFieldTableCache>
                    </c15:dlblFTEntry>
                  </c15:dlblFieldTable>
                  <c15:showDataLabelsRange val="0"/>
                </c:ext>
                <c:ext xmlns:c16="http://schemas.microsoft.com/office/drawing/2014/chart" uri="{C3380CC4-5D6E-409C-BE32-E72D297353CC}">
                  <c16:uniqueId val="{00000018-DDC1-4ED7-AB35-C685F722F9D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{F3C281A1-C67A-4B08-9324-7B11E742E5D4}</c15:txfldGUID>
                      <c15:f>Diagramm!$K$48</c15:f>
                      <c15:dlblFieldTableCache>
                        <c:ptCount val="1"/>
                      </c15:dlblFieldTableCache>
                    </c15:dlblFTEntry>
                  </c15:dlblFieldTable>
                  <c15:showDataLabelsRange val="0"/>
                </c:ext>
                <c:ext xmlns:c16="http://schemas.microsoft.com/office/drawing/2014/chart" uri="{C3380CC4-5D6E-409C-BE32-E72D297353CC}">
                  <c16:uniqueId val="{00000019-DDC1-4ED7-AB35-C685F722F9D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{D55CD0A9-0CE5-49E1-9753-1E6780C80C25}</c15:txfldGUID>
                      <c15:f>Diagramm!$K$49</c15:f>
                      <c15:dlblFieldTableCache>
                        <c:ptCount val="1"/>
                      </c15:dlblFieldTableCache>
                    </c15:dlblFTEntry>
                  </c15:dlblFieldTable>
                  <c15:showDataLabelsRange val="0"/>
                </c:ext>
                <c:ext xmlns:c16="http://schemas.microsoft.com/office/drawing/2014/chart" uri="{C3380CC4-5D6E-409C-BE32-E72D297353CC}">
                  <c16:uniqueId val="{0000001A-DDC1-4ED7-AB35-C685F722F9D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{25E83E9D-C9C2-4813-9AAE-573E6A8609C6}</c15:txfldGUID>
                      <c15:f>Diagramm!$K$50</c15:f>
                      <c15:dlblFieldTableCache>
                        <c:ptCount val="1"/>
                      </c15:dlblFieldTableCache>
                    </c15:dlblFTEntry>
                  </c15:dlblFieldTable>
                  <c15:showDataLabelsRange val="0"/>
                </c:ext>
                <c:ext xmlns:c16="http://schemas.microsoft.com/office/drawing/2014/chart" uri="{C3380CC4-5D6E-409C-BE32-E72D297353CC}">
                  <c16:uniqueId val="{0000001B-DDC1-4ED7-AB35-C685F722F9D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{1E69A8E9-F160-4A12-B34C-D1D7786A7786}</c15:txfldGUID>
                      <c15:f>Diagramm!$K$51</c15:f>
                      <c15:dlblFieldTableCache>
                        <c:ptCount val="1"/>
                      </c15:dlblFieldTableCache>
                    </c15:dlblFTEntry>
                  </c15:dlblFieldTable>
                  <c15:showDataLabelsRange val="0"/>
                </c:ext>
                <c:ext xmlns:c16="http://schemas.microsoft.com/office/drawing/2014/chart" uri="{C3380CC4-5D6E-409C-BE32-E72D297353CC}">
                  <c16:uniqueId val="{0000001C-DDC1-4ED7-AB35-C685F722F9D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{2B02CA61-BD2F-45F6-9AEF-EC9079428D30}</c15:txfldGUID>
                      <c15:f>Diagramm!$K$52</c15:f>
                      <c15:dlblFieldTableCache>
                        <c:ptCount val="1"/>
                      </c15:dlblFieldTableCache>
                    </c15:dlblFTEntry>
                  </c15:dlblFieldTable>
                  <c15:showDataLabelsRange val="0"/>
                </c:ext>
                <c:ext xmlns:c16="http://schemas.microsoft.com/office/drawing/2014/chart" uri="{C3380CC4-5D6E-409C-BE32-E72D297353CC}">
                  <c16:uniqueId val="{0000001D-DDC1-4ED7-AB35-C685F722F9D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{F0CCF1A7-8150-4B6C-B20C-4FC72E1B2E26}</c15:txfldGUID>
                      <c15:f>Diagramm!$K$53</c15:f>
                      <c15:dlblFieldTableCache>
                        <c:ptCount val="1"/>
                      </c15:dlblFieldTableCache>
                    </c15:dlblFTEntry>
                  </c15:dlblFieldTable>
                  <c15:showDataLabelsRange val="0"/>
                </c:ext>
                <c:ext xmlns:c16="http://schemas.microsoft.com/office/drawing/2014/chart" uri="{C3380CC4-5D6E-409C-BE32-E72D297353CC}">
                  <c16:uniqueId val="{0000001E-DDC1-4ED7-AB35-C685F722F9D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{958D88E2-90A7-4541-A580-7CEBFB1E9AFD}</c15:txfldGUID>
                      <c15:f>Diagramm!$K$54</c15:f>
                      <c15:dlblFieldTableCache>
                        <c:ptCount val="1"/>
                      </c15:dlblFieldTableCache>
                    </c15:dlblFTEntry>
                  </c15:dlblFieldTable>
                  <c15:showDataLabelsRange val="0"/>
                </c:ext>
                <c:ext xmlns:c16="http://schemas.microsoft.com/office/drawing/2014/chart" uri="{C3380CC4-5D6E-409C-BE32-E72D297353CC}">
                  <c16:uniqueId val="{0000001F-DDC1-4ED7-AB35-C685F722F9D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{976ECFED-023D-43A9-B6D0-A385EFD7E50E}</c15:txfldGUID>
                      <c15:f>Diagramm!$K$55</c15:f>
                      <c15:dlblFieldTableCache>
                        <c:ptCount val="1"/>
                      </c15:dlblFieldTableCache>
                    </c15:dlblFTEntry>
                  </c15:dlblFieldTable>
                  <c15:showDataLabelsRange val="0"/>
                </c:ext>
                <c:ext xmlns:c16="http://schemas.microsoft.com/office/drawing/2014/chart" uri="{C3380CC4-5D6E-409C-BE32-E72D297353CC}">
                  <c16:uniqueId val="{00000020-DDC1-4ED7-AB35-C685F722F9D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{3CA27C4E-6BCB-47FB-83C4-B3E6B744C018}</c15:txfldGUID>
                      <c15:f>Diagramm!$K$56</c15:f>
                      <c15:dlblFieldTableCache>
                        <c:ptCount val="1"/>
                      </c15:dlblFieldTableCache>
                    </c15:dlblFTEntry>
                  </c15:dlblFieldTable>
                  <c15:showDataLabelsRange val="0"/>
                </c:ext>
                <c:ext xmlns:c16="http://schemas.microsoft.com/office/drawing/2014/chart" uri="{C3380CC4-5D6E-409C-BE32-E72D297353CC}">
                  <c16:uniqueId val="{00000021-DDC1-4ED7-AB35-C685F722F9D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{F8C47DC0-4076-49A1-835A-8365FC124AD3}</c15:txfldGUID>
                      <c15:f>Diagramm!$K$57</c15:f>
                      <c15:dlblFieldTableCache>
                        <c:ptCount val="1"/>
                      </c15:dlblFieldTableCache>
                    </c15:dlblFTEntry>
                  </c15:dlblFieldTable>
                  <c15:showDataLabelsRange val="0"/>
                </c:ext>
                <c:ext xmlns:c16="http://schemas.microsoft.com/office/drawing/2014/chart" uri="{C3380CC4-5D6E-409C-BE32-E72D297353CC}">
                  <c16:uniqueId val="{00000022-DDC1-4ED7-AB35-C685F722F9D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{DAC2D456-7728-4688-AAEB-ABCB2D50BD84}</c15:txfldGUID>
                      <c15:f>Diagramm!$K$58</c15:f>
                      <c15:dlblFieldTableCache>
                        <c:ptCount val="1"/>
                      </c15:dlblFieldTableCache>
                    </c15:dlblFTEntry>
                  </c15:dlblFieldTable>
                  <c15:showDataLabelsRange val="0"/>
                </c:ext>
                <c:ext xmlns:c16="http://schemas.microsoft.com/office/drawing/2014/chart" uri="{C3380CC4-5D6E-409C-BE32-E72D297353CC}">
                  <c16:uniqueId val="{00000023-DDC1-4ED7-AB35-C685F722F9D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{B1167085-0A64-4CC4-B377-06AE5572ED76}</c15:txfldGUID>
                      <c15:f>Diagramm!$K$59</c15:f>
                      <c15:dlblFieldTableCache>
                        <c:ptCount val="1"/>
                      </c15:dlblFieldTableCache>
                    </c15:dlblFTEntry>
                  </c15:dlblFieldTable>
                  <c15:showDataLabelsRange val="0"/>
                </c:ext>
                <c:ext xmlns:c16="http://schemas.microsoft.com/office/drawing/2014/chart" uri="{C3380CC4-5D6E-409C-BE32-E72D297353CC}">
                  <c16:uniqueId val="{00000024-DDC1-4ED7-AB35-C685F722F9D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{FE413CB3-868D-4CBC-AC9B-6B6A45CC3A6B}</c15:txfldGUID>
                      <c15:f>Diagramm!$K$60</c15:f>
                      <c15:dlblFieldTableCache>
                        <c:ptCount val="1"/>
                      </c15:dlblFieldTableCache>
                    </c15:dlblFTEntry>
                  </c15:dlblFieldTable>
                  <c15:showDataLabelsRange val="0"/>
                </c:ext>
                <c:ext xmlns:c16="http://schemas.microsoft.com/office/drawing/2014/chart" uri="{C3380CC4-5D6E-409C-BE32-E72D297353CC}">
                  <c16:uniqueId val="{00000025-DDC1-4ED7-AB35-C685F722F9D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{DE0755CB-3184-4DE1-96A6-9692FD0814FA}</c15:txfldGUID>
                      <c15:f>Diagramm!$K$61</c15:f>
                      <c15:dlblFieldTableCache>
                        <c:ptCount val="1"/>
                      </c15:dlblFieldTableCache>
                    </c15:dlblFTEntry>
                  </c15:dlblFieldTable>
                  <c15:showDataLabelsRange val="0"/>
                </c:ext>
                <c:ext xmlns:c16="http://schemas.microsoft.com/office/drawing/2014/chart" uri="{C3380CC4-5D6E-409C-BE32-E72D297353CC}">
                  <c16:uniqueId val="{00000026-DDC1-4ED7-AB35-C685F722F9D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{CF262EE5-EADB-4BAA-B94A-887DB9A01165}</c15:txfldGUID>
                      <c15:f>Diagramm!$K$62</c15:f>
                      <c15:dlblFieldTableCache>
                        <c:ptCount val="1"/>
                      </c15:dlblFieldTableCache>
                    </c15:dlblFTEntry>
                  </c15:dlblFieldTable>
                  <c15:showDataLabelsRange val="0"/>
                </c:ext>
                <c:ext xmlns:c16="http://schemas.microsoft.com/office/drawing/2014/chart" uri="{C3380CC4-5D6E-409C-BE32-E72D297353CC}">
                  <c16:uniqueId val="{00000027-DDC1-4ED7-AB35-C685F722F9D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{CF3E92D7-BBC7-4372-A29A-7D991ED66BAD}</c15:txfldGUID>
                      <c15:f>Diagramm!$K$63</c15:f>
                      <c15:dlblFieldTableCache>
                        <c:ptCount val="1"/>
                      </c15:dlblFieldTableCache>
                    </c15:dlblFTEntry>
                  </c15:dlblFieldTable>
                  <c15:showDataLabelsRange val="0"/>
                </c:ext>
                <c:ext xmlns:c16="http://schemas.microsoft.com/office/drawing/2014/chart" uri="{C3380CC4-5D6E-409C-BE32-E72D297353CC}">
                  <c16:uniqueId val="{00000028-DDC1-4ED7-AB35-C685F722F9D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{18AF1330-9519-47B4-8306-C00663A1DACB}</c15:txfldGUID>
                      <c15:f>Diagramm!$K$64</c15:f>
                      <c15:dlblFieldTableCache>
                        <c:ptCount val="1"/>
                      </c15:dlblFieldTableCache>
                    </c15:dlblFTEntry>
                  </c15:dlblFieldTable>
                  <c15:showDataLabelsRange val="0"/>
                </c:ext>
                <c:ext xmlns:c16="http://schemas.microsoft.com/office/drawing/2014/chart" uri="{C3380CC4-5D6E-409C-BE32-E72D297353CC}">
                  <c16:uniqueId val="{00000029-DDC1-4ED7-AB35-C685F722F9D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{608BB152-4246-4721-9C3B-2C193147C60F}</c15:txfldGUID>
                      <c15:f>Diagramm!$K$65</c15:f>
                      <c15:dlblFieldTableCache>
                        <c:ptCount val="1"/>
                      </c15:dlblFieldTableCache>
                    </c15:dlblFTEntry>
                  </c15:dlblFieldTable>
                  <c15:showDataLabelsRange val="0"/>
                </c:ext>
                <c:ext xmlns:c16="http://schemas.microsoft.com/office/drawing/2014/chart" uri="{C3380CC4-5D6E-409C-BE32-E72D297353CC}">
                  <c16:uniqueId val="{0000002A-DDC1-4ED7-AB35-C685F722F9D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{F2EB81FF-CD00-485F-ABCF-64C1811A2C28}</c15:txfldGUID>
                      <c15:f>Diagramm!$K$66</c15:f>
                      <c15:dlblFieldTableCache>
                        <c:ptCount val="1"/>
                      </c15:dlblFieldTableCache>
                    </c15:dlblFTEntry>
                  </c15:dlblFieldTable>
                  <c15:showDataLabelsRange val="0"/>
                </c:ext>
                <c:ext xmlns:c16="http://schemas.microsoft.com/office/drawing/2014/chart" uri="{C3380CC4-5D6E-409C-BE32-E72D297353CC}">
                  <c16:uniqueId val="{0000002B-DDC1-4ED7-AB35-C685F722F9D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{8AC051BE-40C2-463A-B3C6-2C6825AC23F0}</c15:txfldGUID>
                      <c15:f>Diagramm!$K$67</c15:f>
                      <c15:dlblFieldTableCache>
                        <c:ptCount val="1"/>
                      </c15:dlblFieldTableCache>
                    </c15:dlblFTEntry>
                  </c15:dlblFieldTable>
                  <c15:showDataLabelsRange val="0"/>
                </c:ext>
                <c:ext xmlns:c16="http://schemas.microsoft.com/office/drawing/2014/chart" uri="{C3380CC4-5D6E-409C-BE32-E72D297353CC}">
                  <c16:uniqueId val="{0000002C-DDC1-4ED7-AB35-C685F722F9D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DC1-4ED7-AB35-C685F722F9D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{FC09F2FD-5142-4A8D-8F2A-EC8F45EA7575}</c15:txfldGUID>
                      <c15:f>Diagramm!$J$46</c15:f>
                      <c15:dlblFieldTableCache>
                        <c:ptCount val="1"/>
                      </c15:dlblFieldTableCache>
                    </c15:dlblFTEntry>
                  </c15:dlblFieldTable>
                  <c15:showDataLabelsRange val="0"/>
                </c:ext>
                <c:ext xmlns:c16="http://schemas.microsoft.com/office/drawing/2014/chart" uri="{C3380CC4-5D6E-409C-BE32-E72D297353CC}">
                  <c16:uniqueId val="{0000002E-DDC1-4ED7-AB35-C685F722F9D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{A4675ED0-0DF3-4944-8602-93914CB3E7A2}</c15:txfldGUID>
                      <c15:f>Diagramm!$J$47</c15:f>
                      <c15:dlblFieldTableCache>
                        <c:ptCount val="1"/>
                      </c15:dlblFieldTableCache>
                    </c15:dlblFTEntry>
                  </c15:dlblFieldTable>
                  <c15:showDataLabelsRange val="0"/>
                </c:ext>
                <c:ext xmlns:c16="http://schemas.microsoft.com/office/drawing/2014/chart" uri="{C3380CC4-5D6E-409C-BE32-E72D297353CC}">
                  <c16:uniqueId val="{0000002F-DDC1-4ED7-AB35-C685F722F9D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{2EBBB0E8-4D02-407A-B39C-2BD9544ADDD2}</c15:txfldGUID>
                      <c15:f>Diagramm!$J$48</c15:f>
                      <c15:dlblFieldTableCache>
                        <c:ptCount val="1"/>
                      </c15:dlblFieldTableCache>
                    </c15:dlblFTEntry>
                  </c15:dlblFieldTable>
                  <c15:showDataLabelsRange val="0"/>
                </c:ext>
                <c:ext xmlns:c16="http://schemas.microsoft.com/office/drawing/2014/chart" uri="{C3380CC4-5D6E-409C-BE32-E72D297353CC}">
                  <c16:uniqueId val="{00000030-DDC1-4ED7-AB35-C685F722F9D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{F5DDA2BC-DB71-4087-96C8-F129F658BBAB}</c15:txfldGUID>
                      <c15:f>Diagramm!$J$49</c15:f>
                      <c15:dlblFieldTableCache>
                        <c:ptCount val="1"/>
                      </c15:dlblFieldTableCache>
                    </c15:dlblFTEntry>
                  </c15:dlblFieldTable>
                  <c15:showDataLabelsRange val="0"/>
                </c:ext>
                <c:ext xmlns:c16="http://schemas.microsoft.com/office/drawing/2014/chart" uri="{C3380CC4-5D6E-409C-BE32-E72D297353CC}">
                  <c16:uniqueId val="{00000031-DDC1-4ED7-AB35-C685F722F9D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{6C92F019-D1D5-408A-8885-5684365DC5F0}</c15:txfldGUID>
                      <c15:f>Diagramm!$J$50</c15:f>
                      <c15:dlblFieldTableCache>
                        <c:ptCount val="1"/>
                      </c15:dlblFieldTableCache>
                    </c15:dlblFTEntry>
                  </c15:dlblFieldTable>
                  <c15:showDataLabelsRange val="0"/>
                </c:ext>
                <c:ext xmlns:c16="http://schemas.microsoft.com/office/drawing/2014/chart" uri="{C3380CC4-5D6E-409C-BE32-E72D297353CC}">
                  <c16:uniqueId val="{00000032-DDC1-4ED7-AB35-C685F722F9D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{03F0283B-1EAD-4305-8B1F-CC4402B00711}</c15:txfldGUID>
                      <c15:f>Diagramm!$J$51</c15:f>
                      <c15:dlblFieldTableCache>
                        <c:ptCount val="1"/>
                      </c15:dlblFieldTableCache>
                    </c15:dlblFTEntry>
                  </c15:dlblFieldTable>
                  <c15:showDataLabelsRange val="0"/>
                </c:ext>
                <c:ext xmlns:c16="http://schemas.microsoft.com/office/drawing/2014/chart" uri="{C3380CC4-5D6E-409C-BE32-E72D297353CC}">
                  <c16:uniqueId val="{00000033-DDC1-4ED7-AB35-C685F722F9D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{162825C8-981E-4A43-9A41-EC76F1A0374F}</c15:txfldGUID>
                      <c15:f>Diagramm!$J$52</c15:f>
                      <c15:dlblFieldTableCache>
                        <c:ptCount val="1"/>
                      </c15:dlblFieldTableCache>
                    </c15:dlblFTEntry>
                  </c15:dlblFieldTable>
                  <c15:showDataLabelsRange val="0"/>
                </c:ext>
                <c:ext xmlns:c16="http://schemas.microsoft.com/office/drawing/2014/chart" uri="{C3380CC4-5D6E-409C-BE32-E72D297353CC}">
                  <c16:uniqueId val="{00000034-DDC1-4ED7-AB35-C685F722F9D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{3B7E6F01-5FA0-4EC0-ADE4-C11190B597D1}</c15:txfldGUID>
                      <c15:f>Diagramm!$J$53</c15:f>
                      <c15:dlblFieldTableCache>
                        <c:ptCount val="1"/>
                      </c15:dlblFieldTableCache>
                    </c15:dlblFTEntry>
                  </c15:dlblFieldTable>
                  <c15:showDataLabelsRange val="0"/>
                </c:ext>
                <c:ext xmlns:c16="http://schemas.microsoft.com/office/drawing/2014/chart" uri="{C3380CC4-5D6E-409C-BE32-E72D297353CC}">
                  <c16:uniqueId val="{00000035-DDC1-4ED7-AB35-C685F722F9D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{6268C143-F410-47A5-A0E5-AF71F5D9DC8E}</c15:txfldGUID>
                      <c15:f>Diagramm!$J$54</c15:f>
                      <c15:dlblFieldTableCache>
                        <c:ptCount val="1"/>
                      </c15:dlblFieldTableCache>
                    </c15:dlblFTEntry>
                  </c15:dlblFieldTable>
                  <c15:showDataLabelsRange val="0"/>
                </c:ext>
                <c:ext xmlns:c16="http://schemas.microsoft.com/office/drawing/2014/chart" uri="{C3380CC4-5D6E-409C-BE32-E72D297353CC}">
                  <c16:uniqueId val="{00000036-DDC1-4ED7-AB35-C685F722F9D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{6CAFFEED-A9C0-44C1-9247-39DE5E65EF54}</c15:txfldGUID>
                      <c15:f>Diagramm!$J$55</c15:f>
                      <c15:dlblFieldTableCache>
                        <c:ptCount val="1"/>
                      </c15:dlblFieldTableCache>
                    </c15:dlblFTEntry>
                  </c15:dlblFieldTable>
                  <c15:showDataLabelsRange val="0"/>
                </c:ext>
                <c:ext xmlns:c16="http://schemas.microsoft.com/office/drawing/2014/chart" uri="{C3380CC4-5D6E-409C-BE32-E72D297353CC}">
                  <c16:uniqueId val="{00000037-DDC1-4ED7-AB35-C685F722F9D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{9FB6AF1A-92E7-404F-AF02-891CEAB648F6}</c15:txfldGUID>
                      <c15:f>Diagramm!$J$56</c15:f>
                      <c15:dlblFieldTableCache>
                        <c:ptCount val="1"/>
                      </c15:dlblFieldTableCache>
                    </c15:dlblFTEntry>
                  </c15:dlblFieldTable>
                  <c15:showDataLabelsRange val="0"/>
                </c:ext>
                <c:ext xmlns:c16="http://schemas.microsoft.com/office/drawing/2014/chart" uri="{C3380CC4-5D6E-409C-BE32-E72D297353CC}">
                  <c16:uniqueId val="{00000038-DDC1-4ED7-AB35-C685F722F9D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{5E088460-7896-466B-8652-9D35893EE44A}</c15:txfldGUID>
                      <c15:f>Diagramm!$J$57</c15:f>
                      <c15:dlblFieldTableCache>
                        <c:ptCount val="1"/>
                      </c15:dlblFieldTableCache>
                    </c15:dlblFTEntry>
                  </c15:dlblFieldTable>
                  <c15:showDataLabelsRange val="0"/>
                </c:ext>
                <c:ext xmlns:c16="http://schemas.microsoft.com/office/drawing/2014/chart" uri="{C3380CC4-5D6E-409C-BE32-E72D297353CC}">
                  <c16:uniqueId val="{00000039-DDC1-4ED7-AB35-C685F722F9D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{FB0763C9-A075-43B3-9BCC-889DE7F6A260}</c15:txfldGUID>
                      <c15:f>Diagramm!$J$58</c15:f>
                      <c15:dlblFieldTableCache>
                        <c:ptCount val="1"/>
                      </c15:dlblFieldTableCache>
                    </c15:dlblFTEntry>
                  </c15:dlblFieldTable>
                  <c15:showDataLabelsRange val="0"/>
                </c:ext>
                <c:ext xmlns:c16="http://schemas.microsoft.com/office/drawing/2014/chart" uri="{C3380CC4-5D6E-409C-BE32-E72D297353CC}">
                  <c16:uniqueId val="{0000003A-DDC1-4ED7-AB35-C685F722F9D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{09E3538F-27EA-4F49-B2DC-F1504499BC1D}</c15:txfldGUID>
                      <c15:f>Diagramm!$J$59</c15:f>
                      <c15:dlblFieldTableCache>
                        <c:ptCount val="1"/>
                      </c15:dlblFieldTableCache>
                    </c15:dlblFTEntry>
                  </c15:dlblFieldTable>
                  <c15:showDataLabelsRange val="0"/>
                </c:ext>
                <c:ext xmlns:c16="http://schemas.microsoft.com/office/drawing/2014/chart" uri="{C3380CC4-5D6E-409C-BE32-E72D297353CC}">
                  <c16:uniqueId val="{0000003B-DDC1-4ED7-AB35-C685F722F9D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{1F5AC552-78B1-4CD0-A680-083E0D5AD194}</c15:txfldGUID>
                      <c15:f>Diagramm!$J$60</c15:f>
                      <c15:dlblFieldTableCache>
                        <c:ptCount val="1"/>
                      </c15:dlblFieldTableCache>
                    </c15:dlblFTEntry>
                  </c15:dlblFieldTable>
                  <c15:showDataLabelsRange val="0"/>
                </c:ext>
                <c:ext xmlns:c16="http://schemas.microsoft.com/office/drawing/2014/chart" uri="{C3380CC4-5D6E-409C-BE32-E72D297353CC}">
                  <c16:uniqueId val="{0000003C-DDC1-4ED7-AB35-C685F722F9D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{A89F3493-15DE-4118-BB67-94E77B0CDC50}</c15:txfldGUID>
                      <c15:f>Diagramm!$J$61</c15:f>
                      <c15:dlblFieldTableCache>
                        <c:ptCount val="1"/>
                      </c15:dlblFieldTableCache>
                    </c15:dlblFTEntry>
                  </c15:dlblFieldTable>
                  <c15:showDataLabelsRange val="0"/>
                </c:ext>
                <c:ext xmlns:c16="http://schemas.microsoft.com/office/drawing/2014/chart" uri="{C3380CC4-5D6E-409C-BE32-E72D297353CC}">
                  <c16:uniqueId val="{0000003D-DDC1-4ED7-AB35-C685F722F9D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{720F9840-928F-4867-B6F2-1B3C8C7C46EF}</c15:txfldGUID>
                      <c15:f>Diagramm!$J$62</c15:f>
                      <c15:dlblFieldTableCache>
                        <c:ptCount val="1"/>
                      </c15:dlblFieldTableCache>
                    </c15:dlblFTEntry>
                  </c15:dlblFieldTable>
                  <c15:showDataLabelsRange val="0"/>
                </c:ext>
                <c:ext xmlns:c16="http://schemas.microsoft.com/office/drawing/2014/chart" uri="{C3380CC4-5D6E-409C-BE32-E72D297353CC}">
                  <c16:uniqueId val="{0000003E-DDC1-4ED7-AB35-C685F722F9D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{E7F913AA-9F45-4EAC-A936-036994096577}</c15:txfldGUID>
                      <c15:f>Diagramm!$J$63</c15:f>
                      <c15:dlblFieldTableCache>
                        <c:ptCount val="1"/>
                      </c15:dlblFieldTableCache>
                    </c15:dlblFTEntry>
                  </c15:dlblFieldTable>
                  <c15:showDataLabelsRange val="0"/>
                </c:ext>
                <c:ext xmlns:c16="http://schemas.microsoft.com/office/drawing/2014/chart" uri="{C3380CC4-5D6E-409C-BE32-E72D297353CC}">
                  <c16:uniqueId val="{0000003F-DDC1-4ED7-AB35-C685F722F9D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{76A37975-16F7-4DA8-94DF-6E8D78410B28}</c15:txfldGUID>
                      <c15:f>Diagramm!$J$64</c15:f>
                      <c15:dlblFieldTableCache>
                        <c:ptCount val="1"/>
                      </c15:dlblFieldTableCache>
                    </c15:dlblFTEntry>
                  </c15:dlblFieldTable>
                  <c15:showDataLabelsRange val="0"/>
                </c:ext>
                <c:ext xmlns:c16="http://schemas.microsoft.com/office/drawing/2014/chart" uri="{C3380CC4-5D6E-409C-BE32-E72D297353CC}">
                  <c16:uniqueId val="{00000040-DDC1-4ED7-AB35-C685F722F9D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{AA6569BC-564F-43FF-BE59-304C211CAB8A}</c15:txfldGUID>
                      <c15:f>Diagramm!$J$65</c15:f>
                      <c15:dlblFieldTableCache>
                        <c:ptCount val="1"/>
                      </c15:dlblFieldTableCache>
                    </c15:dlblFTEntry>
                  </c15:dlblFieldTable>
                  <c15:showDataLabelsRange val="0"/>
                </c:ext>
                <c:ext xmlns:c16="http://schemas.microsoft.com/office/drawing/2014/chart" uri="{C3380CC4-5D6E-409C-BE32-E72D297353CC}">
                  <c16:uniqueId val="{00000041-DDC1-4ED7-AB35-C685F722F9D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{87033236-A3F5-40AF-B410-5C68E6ACC068}</c15:txfldGUID>
                      <c15:f>Diagramm!$J$66</c15:f>
                      <c15:dlblFieldTableCache>
                        <c:ptCount val="1"/>
                      </c15:dlblFieldTableCache>
                    </c15:dlblFTEntry>
                  </c15:dlblFieldTable>
                  <c15:showDataLabelsRange val="0"/>
                </c:ext>
                <c:ext xmlns:c16="http://schemas.microsoft.com/office/drawing/2014/chart" uri="{C3380CC4-5D6E-409C-BE32-E72D297353CC}">
                  <c16:uniqueId val="{00000042-DDC1-4ED7-AB35-C685F722F9D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{1C39CACB-783C-482B-938A-7D5C12C129D1}</c15:txfldGUID>
                      <c15:f>Diagramm!$J$67</c15:f>
                      <c15:dlblFieldTableCache>
                        <c:ptCount val="1"/>
                      </c15:dlblFieldTableCache>
                    </c15:dlblFTEntry>
                  </c15:dlblFieldTable>
                  <c15:showDataLabelsRange val="0"/>
                </c:ext>
                <c:ext xmlns:c16="http://schemas.microsoft.com/office/drawing/2014/chart" uri="{C3380CC4-5D6E-409C-BE32-E72D297353CC}">
                  <c16:uniqueId val="{00000043-DDC1-4ED7-AB35-C685F722F9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DC1-4ED7-AB35-C685F722F9D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40-4BED-AA4A-495927E2158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40-4BED-AA4A-495927E2158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40-4BED-AA4A-495927E2158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40-4BED-AA4A-495927E2158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40-4BED-AA4A-495927E2158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40-4BED-AA4A-495927E2158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40-4BED-AA4A-495927E2158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40-4BED-AA4A-495927E2158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40-4BED-AA4A-495927E2158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40-4BED-AA4A-495927E2158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440-4BED-AA4A-495927E2158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40-4BED-AA4A-495927E2158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40-4BED-AA4A-495927E2158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440-4BED-AA4A-495927E2158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440-4BED-AA4A-495927E2158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440-4BED-AA4A-495927E2158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440-4BED-AA4A-495927E2158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440-4BED-AA4A-495927E2158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440-4BED-AA4A-495927E2158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440-4BED-AA4A-495927E2158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440-4BED-AA4A-495927E2158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440-4BED-AA4A-495927E215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440-4BED-AA4A-495927E2158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440-4BED-AA4A-495927E2158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440-4BED-AA4A-495927E2158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440-4BED-AA4A-495927E2158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440-4BED-AA4A-495927E2158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440-4BED-AA4A-495927E2158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440-4BED-AA4A-495927E2158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440-4BED-AA4A-495927E2158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440-4BED-AA4A-495927E2158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440-4BED-AA4A-495927E2158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440-4BED-AA4A-495927E2158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440-4BED-AA4A-495927E2158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440-4BED-AA4A-495927E2158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440-4BED-AA4A-495927E2158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440-4BED-AA4A-495927E2158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440-4BED-AA4A-495927E2158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440-4BED-AA4A-495927E2158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440-4BED-AA4A-495927E2158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440-4BED-AA4A-495927E2158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440-4BED-AA4A-495927E2158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440-4BED-AA4A-495927E2158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440-4BED-AA4A-495927E2158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440-4BED-AA4A-495927E2158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440-4BED-AA4A-495927E2158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440-4BED-AA4A-495927E2158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440-4BED-AA4A-495927E2158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440-4BED-AA4A-495927E2158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440-4BED-AA4A-495927E2158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440-4BED-AA4A-495927E2158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440-4BED-AA4A-495927E2158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440-4BED-AA4A-495927E2158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440-4BED-AA4A-495927E2158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440-4BED-AA4A-495927E2158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440-4BED-AA4A-495927E2158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440-4BED-AA4A-495927E2158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440-4BED-AA4A-495927E2158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440-4BED-AA4A-495927E2158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440-4BED-AA4A-495927E2158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440-4BED-AA4A-495927E2158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440-4BED-AA4A-495927E2158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440-4BED-AA4A-495927E2158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440-4BED-AA4A-495927E2158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440-4BED-AA4A-495927E2158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440-4BED-AA4A-495927E2158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440-4BED-AA4A-495927E2158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440-4BED-AA4A-495927E215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440-4BED-AA4A-495927E2158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101.06278889301259</c:v>
                </c:pt>
                <c:pt idx="2">
                  <c:v>102.1154559870441</c:v>
                </c:pt>
                <c:pt idx="3">
                  <c:v>99.831303350315466</c:v>
                </c:pt>
                <c:pt idx="4">
                  <c:v>101.19437227976653</c:v>
                </c:pt>
                <c:pt idx="5">
                  <c:v>102.35163129660245</c:v>
                </c:pt>
                <c:pt idx="6">
                  <c:v>104.17355511319546</c:v>
                </c:pt>
                <c:pt idx="7">
                  <c:v>102.10196025506933</c:v>
                </c:pt>
                <c:pt idx="8">
                  <c:v>102.77674685380748</c:v>
                </c:pt>
                <c:pt idx="9">
                  <c:v>104.79773271702824</c:v>
                </c:pt>
                <c:pt idx="10">
                  <c:v>105.77617328519855</c:v>
                </c:pt>
                <c:pt idx="11">
                  <c:v>103.87327507675697</c:v>
                </c:pt>
                <c:pt idx="12">
                  <c:v>105.52312831067174</c:v>
                </c:pt>
                <c:pt idx="13">
                  <c:v>107.35179999325213</c:v>
                </c:pt>
                <c:pt idx="14">
                  <c:v>109.51786497520159</c:v>
                </c:pt>
                <c:pt idx="15">
                  <c:v>107.71281082357704</c:v>
                </c:pt>
                <c:pt idx="16">
                  <c:v>109.36941192347919</c:v>
                </c:pt>
                <c:pt idx="17">
                  <c:v>110.59752353318264</c:v>
                </c:pt>
                <c:pt idx="18">
                  <c:v>112.7939539120753</c:v>
                </c:pt>
                <c:pt idx="19">
                  <c:v>112.18664597321097</c:v>
                </c:pt>
                <c:pt idx="20">
                  <c:v>114.22450150140018</c:v>
                </c:pt>
                <c:pt idx="21">
                  <c:v>115.14558520867774</c:v>
                </c:pt>
                <c:pt idx="22">
                  <c:v>116.7279597827187</c:v>
                </c:pt>
                <c:pt idx="23">
                  <c:v>114.80481797631499</c:v>
                </c:pt>
                <c:pt idx="24">
                  <c:v>115.1354634096967</c:v>
                </c:pt>
              </c:numCache>
            </c:numRef>
          </c:val>
          <c:smooth val="0"/>
          <c:extLst>
            <c:ext xmlns:c16="http://schemas.microsoft.com/office/drawing/2014/chart" uri="{C3380CC4-5D6E-409C-BE32-E72D297353CC}">
              <c16:uniqueId val="{00000000-2AE4-4192-9418-5FD0D9D8BF6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103.08095706325796</c:v>
                </c:pt>
                <c:pt idx="2">
                  <c:v>105.24418223533267</c:v>
                </c:pt>
                <c:pt idx="3">
                  <c:v>102.03212061619141</c:v>
                </c:pt>
                <c:pt idx="4">
                  <c:v>99.836119305145857</c:v>
                </c:pt>
                <c:pt idx="5">
                  <c:v>102.19600131104556</c:v>
                </c:pt>
                <c:pt idx="6">
                  <c:v>103.90036053752867</c:v>
                </c:pt>
                <c:pt idx="7">
                  <c:v>102.35988200589972</c:v>
                </c:pt>
                <c:pt idx="8">
                  <c:v>104.85086856768274</c:v>
                </c:pt>
                <c:pt idx="9">
                  <c:v>107.44018354637824</c:v>
                </c:pt>
                <c:pt idx="10">
                  <c:v>108.45624385447394</c:v>
                </c:pt>
                <c:pt idx="11">
                  <c:v>108.68567682726975</c:v>
                </c:pt>
                <c:pt idx="12">
                  <c:v>107.14519829564078</c:v>
                </c:pt>
                <c:pt idx="13">
                  <c:v>111.50442477876106</c:v>
                </c:pt>
                <c:pt idx="14">
                  <c:v>115.66699442805637</c:v>
                </c:pt>
                <c:pt idx="15">
                  <c:v>113.07767944936087</c:v>
                </c:pt>
                <c:pt idx="16">
                  <c:v>112.02884300229432</c:v>
                </c:pt>
                <c:pt idx="17">
                  <c:v>116.12586037364798</c:v>
                </c:pt>
                <c:pt idx="18">
                  <c:v>119.4034742707309</c:v>
                </c:pt>
                <c:pt idx="19">
                  <c:v>117.63356276630613</c:v>
                </c:pt>
                <c:pt idx="20">
                  <c:v>118.32186168469354</c:v>
                </c:pt>
                <c:pt idx="21">
                  <c:v>122.84496886266798</c:v>
                </c:pt>
                <c:pt idx="22">
                  <c:v>125.82759750901344</c:v>
                </c:pt>
                <c:pt idx="23">
                  <c:v>122.68108816781383</c:v>
                </c:pt>
                <c:pt idx="24">
                  <c:v>119.37069813176009</c:v>
                </c:pt>
              </c:numCache>
            </c:numRef>
          </c:val>
          <c:smooth val="0"/>
          <c:extLst>
            <c:ext xmlns:c16="http://schemas.microsoft.com/office/drawing/2014/chart" uri="{C3380CC4-5D6E-409C-BE32-E72D297353CC}">
              <c16:uniqueId val="{00000001-2AE4-4192-9418-5FD0D9D8BF6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102.90478752017214</c:v>
                </c:pt>
                <c:pt idx="2">
                  <c:v>102.52824098977946</c:v>
                </c:pt>
                <c:pt idx="3">
                  <c:v>100.03586157432312</c:v>
                </c:pt>
                <c:pt idx="4">
                  <c:v>95.104895104895107</c:v>
                </c:pt>
                <c:pt idx="5">
                  <c:v>98.798637260175724</c:v>
                </c:pt>
                <c:pt idx="6">
                  <c:v>98.529675452752372</c:v>
                </c:pt>
                <c:pt idx="7">
                  <c:v>96.66487358795051</c:v>
                </c:pt>
                <c:pt idx="8">
                  <c:v>94.979379594764211</c:v>
                </c:pt>
                <c:pt idx="9">
                  <c:v>98.06347498655191</c:v>
                </c:pt>
                <c:pt idx="10">
                  <c:v>96.270396270396276</c:v>
                </c:pt>
                <c:pt idx="11">
                  <c:v>96.037296037296045</c:v>
                </c:pt>
                <c:pt idx="12">
                  <c:v>95.355926125156898</c:v>
                </c:pt>
                <c:pt idx="13">
                  <c:v>96.754527523758298</c:v>
                </c:pt>
                <c:pt idx="14">
                  <c:v>95.248341402187549</c:v>
                </c:pt>
                <c:pt idx="15">
                  <c:v>94.20835574681729</c:v>
                </c:pt>
                <c:pt idx="16">
                  <c:v>93.455262686031915</c:v>
                </c:pt>
                <c:pt idx="17">
                  <c:v>95.535233996772462</c:v>
                </c:pt>
                <c:pt idx="18">
                  <c:v>93.526985834678143</c:v>
                </c:pt>
                <c:pt idx="19">
                  <c:v>92.738031199569662</c:v>
                </c:pt>
                <c:pt idx="20">
                  <c:v>92.989062219831453</c:v>
                </c:pt>
                <c:pt idx="21">
                  <c:v>94.728348574502419</c:v>
                </c:pt>
                <c:pt idx="22">
                  <c:v>92.68423883808498</c:v>
                </c:pt>
                <c:pt idx="23">
                  <c:v>90.819436973283132</c:v>
                </c:pt>
                <c:pt idx="24">
                  <c:v>87.44844898691052</c:v>
                </c:pt>
              </c:numCache>
            </c:numRef>
          </c:val>
          <c:smooth val="0"/>
          <c:extLst>
            <c:ext xmlns:c16="http://schemas.microsoft.com/office/drawing/2014/chart" uri="{C3380CC4-5D6E-409C-BE32-E72D297353CC}">
              <c16:uniqueId val="{00000002-2AE4-4192-9418-5FD0D9D8BF6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AE4-4192-9418-5FD0D9D8BF6A}"/>
                </c:ext>
              </c:extLst>
            </c:dLbl>
            <c:dLbl>
              <c:idx val="1"/>
              <c:delete val="1"/>
              <c:extLst>
                <c:ext xmlns:c15="http://schemas.microsoft.com/office/drawing/2012/chart" uri="{CE6537A1-D6FC-4f65-9D91-7224C49458BB}"/>
                <c:ext xmlns:c16="http://schemas.microsoft.com/office/drawing/2014/chart" uri="{C3380CC4-5D6E-409C-BE32-E72D297353CC}">
                  <c16:uniqueId val="{00000004-2AE4-4192-9418-5FD0D9D8BF6A}"/>
                </c:ext>
              </c:extLst>
            </c:dLbl>
            <c:dLbl>
              <c:idx val="2"/>
              <c:delete val="1"/>
              <c:extLst>
                <c:ext xmlns:c15="http://schemas.microsoft.com/office/drawing/2012/chart" uri="{CE6537A1-D6FC-4f65-9D91-7224C49458BB}"/>
                <c:ext xmlns:c16="http://schemas.microsoft.com/office/drawing/2014/chart" uri="{C3380CC4-5D6E-409C-BE32-E72D297353CC}">
                  <c16:uniqueId val="{00000005-2AE4-4192-9418-5FD0D9D8BF6A}"/>
                </c:ext>
              </c:extLst>
            </c:dLbl>
            <c:dLbl>
              <c:idx val="3"/>
              <c:delete val="1"/>
              <c:extLst>
                <c:ext xmlns:c15="http://schemas.microsoft.com/office/drawing/2012/chart" uri="{CE6537A1-D6FC-4f65-9D91-7224C49458BB}"/>
                <c:ext xmlns:c16="http://schemas.microsoft.com/office/drawing/2014/chart" uri="{C3380CC4-5D6E-409C-BE32-E72D297353CC}">
                  <c16:uniqueId val="{00000006-2AE4-4192-9418-5FD0D9D8BF6A}"/>
                </c:ext>
              </c:extLst>
            </c:dLbl>
            <c:dLbl>
              <c:idx val="4"/>
              <c:delete val="1"/>
              <c:extLst>
                <c:ext xmlns:c15="http://schemas.microsoft.com/office/drawing/2012/chart" uri="{CE6537A1-D6FC-4f65-9D91-7224C49458BB}"/>
                <c:ext xmlns:c16="http://schemas.microsoft.com/office/drawing/2014/chart" uri="{C3380CC4-5D6E-409C-BE32-E72D297353CC}">
                  <c16:uniqueId val="{00000007-2AE4-4192-9418-5FD0D9D8BF6A}"/>
                </c:ext>
              </c:extLst>
            </c:dLbl>
            <c:dLbl>
              <c:idx val="5"/>
              <c:delete val="1"/>
              <c:extLst>
                <c:ext xmlns:c15="http://schemas.microsoft.com/office/drawing/2012/chart" uri="{CE6537A1-D6FC-4f65-9D91-7224C49458BB}"/>
                <c:ext xmlns:c16="http://schemas.microsoft.com/office/drawing/2014/chart" uri="{C3380CC4-5D6E-409C-BE32-E72D297353CC}">
                  <c16:uniqueId val="{00000008-2AE4-4192-9418-5FD0D9D8BF6A}"/>
                </c:ext>
              </c:extLst>
            </c:dLbl>
            <c:dLbl>
              <c:idx val="6"/>
              <c:delete val="1"/>
              <c:extLst>
                <c:ext xmlns:c15="http://schemas.microsoft.com/office/drawing/2012/chart" uri="{CE6537A1-D6FC-4f65-9D91-7224C49458BB}"/>
                <c:ext xmlns:c16="http://schemas.microsoft.com/office/drawing/2014/chart" uri="{C3380CC4-5D6E-409C-BE32-E72D297353CC}">
                  <c16:uniqueId val="{00000009-2AE4-4192-9418-5FD0D9D8BF6A}"/>
                </c:ext>
              </c:extLst>
            </c:dLbl>
            <c:dLbl>
              <c:idx val="7"/>
              <c:delete val="1"/>
              <c:extLst>
                <c:ext xmlns:c15="http://schemas.microsoft.com/office/drawing/2012/chart" uri="{CE6537A1-D6FC-4f65-9D91-7224C49458BB}"/>
                <c:ext xmlns:c16="http://schemas.microsoft.com/office/drawing/2014/chart" uri="{C3380CC4-5D6E-409C-BE32-E72D297353CC}">
                  <c16:uniqueId val="{0000000A-2AE4-4192-9418-5FD0D9D8BF6A}"/>
                </c:ext>
              </c:extLst>
            </c:dLbl>
            <c:dLbl>
              <c:idx val="8"/>
              <c:delete val="1"/>
              <c:extLst>
                <c:ext xmlns:c15="http://schemas.microsoft.com/office/drawing/2012/chart" uri="{CE6537A1-D6FC-4f65-9D91-7224C49458BB}"/>
                <c:ext xmlns:c16="http://schemas.microsoft.com/office/drawing/2014/chart" uri="{C3380CC4-5D6E-409C-BE32-E72D297353CC}">
                  <c16:uniqueId val="{0000000B-2AE4-4192-9418-5FD0D9D8BF6A}"/>
                </c:ext>
              </c:extLst>
            </c:dLbl>
            <c:dLbl>
              <c:idx val="9"/>
              <c:delete val="1"/>
              <c:extLst>
                <c:ext xmlns:c15="http://schemas.microsoft.com/office/drawing/2012/chart" uri="{CE6537A1-D6FC-4f65-9D91-7224C49458BB}"/>
                <c:ext xmlns:c16="http://schemas.microsoft.com/office/drawing/2014/chart" uri="{C3380CC4-5D6E-409C-BE32-E72D297353CC}">
                  <c16:uniqueId val="{0000000C-2AE4-4192-9418-5FD0D9D8BF6A}"/>
                </c:ext>
              </c:extLst>
            </c:dLbl>
            <c:dLbl>
              <c:idx val="10"/>
              <c:delete val="1"/>
              <c:extLst>
                <c:ext xmlns:c15="http://schemas.microsoft.com/office/drawing/2012/chart" uri="{CE6537A1-D6FC-4f65-9D91-7224C49458BB}"/>
                <c:ext xmlns:c16="http://schemas.microsoft.com/office/drawing/2014/chart" uri="{C3380CC4-5D6E-409C-BE32-E72D297353CC}">
                  <c16:uniqueId val="{0000000D-2AE4-4192-9418-5FD0D9D8BF6A}"/>
                </c:ext>
              </c:extLst>
            </c:dLbl>
            <c:dLbl>
              <c:idx val="11"/>
              <c:delete val="1"/>
              <c:extLst>
                <c:ext xmlns:c15="http://schemas.microsoft.com/office/drawing/2012/chart" uri="{CE6537A1-D6FC-4f65-9D91-7224C49458BB}"/>
                <c:ext xmlns:c16="http://schemas.microsoft.com/office/drawing/2014/chart" uri="{C3380CC4-5D6E-409C-BE32-E72D297353CC}">
                  <c16:uniqueId val="{0000000E-2AE4-4192-9418-5FD0D9D8BF6A}"/>
                </c:ext>
              </c:extLst>
            </c:dLbl>
            <c:dLbl>
              <c:idx val="12"/>
              <c:delete val="1"/>
              <c:extLst>
                <c:ext xmlns:c15="http://schemas.microsoft.com/office/drawing/2012/chart" uri="{CE6537A1-D6FC-4f65-9D91-7224C49458BB}"/>
                <c:ext xmlns:c16="http://schemas.microsoft.com/office/drawing/2014/chart" uri="{C3380CC4-5D6E-409C-BE32-E72D297353CC}">
                  <c16:uniqueId val="{0000000F-2AE4-4192-9418-5FD0D9D8BF6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AE4-4192-9418-5FD0D9D8BF6A}"/>
                </c:ext>
              </c:extLst>
            </c:dLbl>
            <c:dLbl>
              <c:idx val="14"/>
              <c:delete val="1"/>
              <c:extLst>
                <c:ext xmlns:c15="http://schemas.microsoft.com/office/drawing/2012/chart" uri="{CE6537A1-D6FC-4f65-9D91-7224C49458BB}"/>
                <c:ext xmlns:c16="http://schemas.microsoft.com/office/drawing/2014/chart" uri="{C3380CC4-5D6E-409C-BE32-E72D297353CC}">
                  <c16:uniqueId val="{00000011-2AE4-4192-9418-5FD0D9D8BF6A}"/>
                </c:ext>
              </c:extLst>
            </c:dLbl>
            <c:dLbl>
              <c:idx val="15"/>
              <c:delete val="1"/>
              <c:extLst>
                <c:ext xmlns:c15="http://schemas.microsoft.com/office/drawing/2012/chart" uri="{CE6537A1-D6FC-4f65-9D91-7224C49458BB}"/>
                <c:ext xmlns:c16="http://schemas.microsoft.com/office/drawing/2014/chart" uri="{C3380CC4-5D6E-409C-BE32-E72D297353CC}">
                  <c16:uniqueId val="{00000012-2AE4-4192-9418-5FD0D9D8BF6A}"/>
                </c:ext>
              </c:extLst>
            </c:dLbl>
            <c:dLbl>
              <c:idx val="16"/>
              <c:delete val="1"/>
              <c:extLst>
                <c:ext xmlns:c15="http://schemas.microsoft.com/office/drawing/2012/chart" uri="{CE6537A1-D6FC-4f65-9D91-7224C49458BB}"/>
                <c:ext xmlns:c16="http://schemas.microsoft.com/office/drawing/2014/chart" uri="{C3380CC4-5D6E-409C-BE32-E72D297353CC}">
                  <c16:uniqueId val="{00000013-2AE4-4192-9418-5FD0D9D8BF6A}"/>
                </c:ext>
              </c:extLst>
            </c:dLbl>
            <c:dLbl>
              <c:idx val="17"/>
              <c:delete val="1"/>
              <c:extLst>
                <c:ext xmlns:c15="http://schemas.microsoft.com/office/drawing/2012/chart" uri="{CE6537A1-D6FC-4f65-9D91-7224C49458BB}"/>
                <c:ext xmlns:c16="http://schemas.microsoft.com/office/drawing/2014/chart" uri="{C3380CC4-5D6E-409C-BE32-E72D297353CC}">
                  <c16:uniqueId val="{00000014-2AE4-4192-9418-5FD0D9D8BF6A}"/>
                </c:ext>
              </c:extLst>
            </c:dLbl>
            <c:dLbl>
              <c:idx val="18"/>
              <c:delete val="1"/>
              <c:extLst>
                <c:ext xmlns:c15="http://schemas.microsoft.com/office/drawing/2012/chart" uri="{CE6537A1-D6FC-4f65-9D91-7224C49458BB}"/>
                <c:ext xmlns:c16="http://schemas.microsoft.com/office/drawing/2014/chart" uri="{C3380CC4-5D6E-409C-BE32-E72D297353CC}">
                  <c16:uniqueId val="{00000015-2AE4-4192-9418-5FD0D9D8BF6A}"/>
                </c:ext>
              </c:extLst>
            </c:dLbl>
            <c:dLbl>
              <c:idx val="19"/>
              <c:delete val="1"/>
              <c:extLst>
                <c:ext xmlns:c15="http://schemas.microsoft.com/office/drawing/2012/chart" uri="{CE6537A1-D6FC-4f65-9D91-7224C49458BB}"/>
                <c:ext xmlns:c16="http://schemas.microsoft.com/office/drawing/2014/chart" uri="{C3380CC4-5D6E-409C-BE32-E72D297353CC}">
                  <c16:uniqueId val="{00000016-2AE4-4192-9418-5FD0D9D8BF6A}"/>
                </c:ext>
              </c:extLst>
            </c:dLbl>
            <c:dLbl>
              <c:idx val="20"/>
              <c:delete val="1"/>
              <c:extLst>
                <c:ext xmlns:c15="http://schemas.microsoft.com/office/drawing/2012/chart" uri="{CE6537A1-D6FC-4f65-9D91-7224C49458BB}"/>
                <c:ext xmlns:c16="http://schemas.microsoft.com/office/drawing/2014/chart" uri="{C3380CC4-5D6E-409C-BE32-E72D297353CC}">
                  <c16:uniqueId val="{00000017-2AE4-4192-9418-5FD0D9D8BF6A}"/>
                </c:ext>
              </c:extLst>
            </c:dLbl>
            <c:dLbl>
              <c:idx val="21"/>
              <c:delete val="1"/>
              <c:extLst>
                <c:ext xmlns:c15="http://schemas.microsoft.com/office/drawing/2012/chart" uri="{CE6537A1-D6FC-4f65-9D91-7224C49458BB}"/>
                <c:ext xmlns:c16="http://schemas.microsoft.com/office/drawing/2014/chart" uri="{C3380CC4-5D6E-409C-BE32-E72D297353CC}">
                  <c16:uniqueId val="{00000018-2AE4-4192-9418-5FD0D9D8BF6A}"/>
                </c:ext>
              </c:extLst>
            </c:dLbl>
            <c:dLbl>
              <c:idx val="22"/>
              <c:delete val="1"/>
              <c:extLst>
                <c:ext xmlns:c15="http://schemas.microsoft.com/office/drawing/2012/chart" uri="{CE6537A1-D6FC-4f65-9D91-7224C49458BB}"/>
                <c:ext xmlns:c16="http://schemas.microsoft.com/office/drawing/2014/chart" uri="{C3380CC4-5D6E-409C-BE32-E72D297353CC}">
                  <c16:uniqueId val="{00000019-2AE4-4192-9418-5FD0D9D8BF6A}"/>
                </c:ext>
              </c:extLst>
            </c:dLbl>
            <c:dLbl>
              <c:idx val="23"/>
              <c:delete val="1"/>
              <c:extLst>
                <c:ext xmlns:c15="http://schemas.microsoft.com/office/drawing/2012/chart" uri="{CE6537A1-D6FC-4f65-9D91-7224C49458BB}"/>
                <c:ext xmlns:c16="http://schemas.microsoft.com/office/drawing/2014/chart" uri="{C3380CC4-5D6E-409C-BE32-E72D297353CC}">
                  <c16:uniqueId val="{0000001A-2AE4-4192-9418-5FD0D9D8BF6A}"/>
                </c:ext>
              </c:extLst>
            </c:dLbl>
            <c:dLbl>
              <c:idx val="24"/>
              <c:delete val="1"/>
              <c:extLst>
                <c:ext xmlns:c15="http://schemas.microsoft.com/office/drawing/2012/chart" uri="{CE6537A1-D6FC-4f65-9D91-7224C49458BB}"/>
                <c:ext xmlns:c16="http://schemas.microsoft.com/office/drawing/2014/chart" uri="{C3380CC4-5D6E-409C-BE32-E72D297353CC}">
                  <c16:uniqueId val="{0000001B-2AE4-4192-9418-5FD0D9D8BF6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AE4-4192-9418-5FD0D9D8BF6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Kitzingen (09675)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34125</v>
      </c>
      <c r="F11" s="238">
        <v>34027</v>
      </c>
      <c r="G11" s="238">
        <v>34597</v>
      </c>
      <c r="H11" s="238">
        <v>34128</v>
      </c>
      <c r="I11" s="265">
        <v>33855</v>
      </c>
      <c r="J11" s="263">
        <v>270</v>
      </c>
      <c r="K11" s="266">
        <v>0.79751883030571558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19.68937728937729</v>
      </c>
      <c r="E13" s="115">
        <v>6719</v>
      </c>
      <c r="F13" s="114">
        <v>6485</v>
      </c>
      <c r="G13" s="114">
        <v>6808</v>
      </c>
      <c r="H13" s="114">
        <v>6771</v>
      </c>
      <c r="I13" s="140">
        <v>6572</v>
      </c>
      <c r="J13" s="115">
        <v>147</v>
      </c>
      <c r="K13" s="116">
        <v>2.2367620206938525</v>
      </c>
    </row>
    <row r="14" spans="1:255" ht="14.1" customHeight="1" x14ac:dyDescent="0.2">
      <c r="A14" s="306" t="s">
        <v>230</v>
      </c>
      <c r="B14" s="307"/>
      <c r="C14" s="308"/>
      <c r="D14" s="113">
        <v>58.575824175824174</v>
      </c>
      <c r="E14" s="115">
        <v>19989</v>
      </c>
      <c r="F14" s="114">
        <v>20143</v>
      </c>
      <c r="G14" s="114">
        <v>20331</v>
      </c>
      <c r="H14" s="114">
        <v>19965</v>
      </c>
      <c r="I14" s="140">
        <v>19958</v>
      </c>
      <c r="J14" s="115">
        <v>31</v>
      </c>
      <c r="K14" s="116">
        <v>0.15532618498847581</v>
      </c>
    </row>
    <row r="15" spans="1:255" ht="14.1" customHeight="1" x14ac:dyDescent="0.2">
      <c r="A15" s="306" t="s">
        <v>231</v>
      </c>
      <c r="B15" s="307"/>
      <c r="C15" s="308"/>
      <c r="D15" s="113">
        <v>12.354578754578755</v>
      </c>
      <c r="E15" s="115">
        <v>4216</v>
      </c>
      <c r="F15" s="114">
        <v>4203</v>
      </c>
      <c r="G15" s="114">
        <v>4235</v>
      </c>
      <c r="H15" s="114">
        <v>4164</v>
      </c>
      <c r="I15" s="140">
        <v>4146</v>
      </c>
      <c r="J15" s="115">
        <v>70</v>
      </c>
      <c r="K15" s="116">
        <v>1.6883743367100821</v>
      </c>
    </row>
    <row r="16" spans="1:255" ht="14.1" customHeight="1" x14ac:dyDescent="0.2">
      <c r="A16" s="306" t="s">
        <v>232</v>
      </c>
      <c r="B16" s="307"/>
      <c r="C16" s="308"/>
      <c r="D16" s="113">
        <v>9.3802197802197806</v>
      </c>
      <c r="E16" s="115">
        <v>3201</v>
      </c>
      <c r="F16" s="114">
        <v>3196</v>
      </c>
      <c r="G16" s="114">
        <v>3223</v>
      </c>
      <c r="H16" s="114">
        <v>3228</v>
      </c>
      <c r="I16" s="140">
        <v>3179</v>
      </c>
      <c r="J16" s="115">
        <v>22</v>
      </c>
      <c r="K16" s="116">
        <v>0.69204152249134943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1.936996336996337</v>
      </c>
      <c r="E18" s="115">
        <v>661</v>
      </c>
      <c r="F18" s="114">
        <v>582</v>
      </c>
      <c r="G18" s="114">
        <v>828</v>
      </c>
      <c r="H18" s="114">
        <v>802</v>
      </c>
      <c r="I18" s="140">
        <v>676</v>
      </c>
      <c r="J18" s="115">
        <v>-15</v>
      </c>
      <c r="K18" s="116">
        <v>-2.2189349112426036</v>
      </c>
    </row>
    <row r="19" spans="1:255" ht="14.1" customHeight="1" x14ac:dyDescent="0.2">
      <c r="A19" s="306" t="s">
        <v>235</v>
      </c>
      <c r="B19" s="307" t="s">
        <v>236</v>
      </c>
      <c r="C19" s="308"/>
      <c r="D19" s="113">
        <v>1.224908424908425</v>
      </c>
      <c r="E19" s="115">
        <v>418</v>
      </c>
      <c r="F19" s="114">
        <v>336</v>
      </c>
      <c r="G19" s="114">
        <v>566</v>
      </c>
      <c r="H19" s="114">
        <v>552</v>
      </c>
      <c r="I19" s="140">
        <v>432</v>
      </c>
      <c r="J19" s="115">
        <v>-14</v>
      </c>
      <c r="K19" s="116">
        <v>-3.2407407407407409</v>
      </c>
    </row>
    <row r="20" spans="1:255" ht="14.1" customHeight="1" x14ac:dyDescent="0.2">
      <c r="A20" s="306">
        <v>12</v>
      </c>
      <c r="B20" s="307" t="s">
        <v>237</v>
      </c>
      <c r="C20" s="308"/>
      <c r="D20" s="113">
        <v>1.4622710622710622</v>
      </c>
      <c r="E20" s="115">
        <v>499</v>
      </c>
      <c r="F20" s="114">
        <v>402</v>
      </c>
      <c r="G20" s="114">
        <v>526</v>
      </c>
      <c r="H20" s="114">
        <v>526</v>
      </c>
      <c r="I20" s="140">
        <v>489</v>
      </c>
      <c r="J20" s="115">
        <v>10</v>
      </c>
      <c r="K20" s="116">
        <v>2.0449897750511248</v>
      </c>
    </row>
    <row r="21" spans="1:255" ht="14.1" customHeight="1" x14ac:dyDescent="0.2">
      <c r="A21" s="306">
        <v>21</v>
      </c>
      <c r="B21" s="307" t="s">
        <v>238</v>
      </c>
      <c r="C21" s="308"/>
      <c r="D21" s="113">
        <v>0.6124542124542125</v>
      </c>
      <c r="E21" s="115">
        <v>209</v>
      </c>
      <c r="F21" s="114">
        <v>212</v>
      </c>
      <c r="G21" s="114">
        <v>224</v>
      </c>
      <c r="H21" s="114">
        <v>214</v>
      </c>
      <c r="I21" s="140">
        <v>215</v>
      </c>
      <c r="J21" s="115">
        <v>-6</v>
      </c>
      <c r="K21" s="116">
        <v>-2.7906976744186047</v>
      </c>
    </row>
    <row r="22" spans="1:255" ht="14.1" customHeight="1" x14ac:dyDescent="0.2">
      <c r="A22" s="306">
        <v>22</v>
      </c>
      <c r="B22" s="307" t="s">
        <v>239</v>
      </c>
      <c r="C22" s="308"/>
      <c r="D22" s="113">
        <v>2.8776556776556776</v>
      </c>
      <c r="E22" s="115">
        <v>982</v>
      </c>
      <c r="F22" s="114">
        <v>1004</v>
      </c>
      <c r="G22" s="114">
        <v>1011</v>
      </c>
      <c r="H22" s="114">
        <v>1001</v>
      </c>
      <c r="I22" s="140">
        <v>1012</v>
      </c>
      <c r="J22" s="115">
        <v>-30</v>
      </c>
      <c r="K22" s="116">
        <v>-2.9644268774703559</v>
      </c>
    </row>
    <row r="23" spans="1:255" ht="14.1" customHeight="1" x14ac:dyDescent="0.2">
      <c r="A23" s="306">
        <v>23</v>
      </c>
      <c r="B23" s="307" t="s">
        <v>240</v>
      </c>
      <c r="C23" s="308"/>
      <c r="D23" s="113">
        <v>0.91721611721611718</v>
      </c>
      <c r="E23" s="115">
        <v>313</v>
      </c>
      <c r="F23" s="114">
        <v>315</v>
      </c>
      <c r="G23" s="114">
        <v>318</v>
      </c>
      <c r="H23" s="114">
        <v>311</v>
      </c>
      <c r="I23" s="140">
        <v>308</v>
      </c>
      <c r="J23" s="115">
        <v>5</v>
      </c>
      <c r="K23" s="116">
        <v>1.6233766233766234</v>
      </c>
    </row>
    <row r="24" spans="1:255" ht="14.1" customHeight="1" x14ac:dyDescent="0.2">
      <c r="A24" s="306">
        <v>24</v>
      </c>
      <c r="B24" s="307" t="s">
        <v>241</v>
      </c>
      <c r="C24" s="308"/>
      <c r="D24" s="113">
        <v>3.5663003663003665</v>
      </c>
      <c r="E24" s="115">
        <v>1217</v>
      </c>
      <c r="F24" s="114">
        <v>1227</v>
      </c>
      <c r="G24" s="114">
        <v>1265</v>
      </c>
      <c r="H24" s="114">
        <v>1266</v>
      </c>
      <c r="I24" s="140">
        <v>1291</v>
      </c>
      <c r="J24" s="115">
        <v>-74</v>
      </c>
      <c r="K24" s="116">
        <v>-5.7319907048799381</v>
      </c>
    </row>
    <row r="25" spans="1:255" ht="14.1" customHeight="1" x14ac:dyDescent="0.2">
      <c r="A25" s="306">
        <v>25</v>
      </c>
      <c r="B25" s="307" t="s">
        <v>242</v>
      </c>
      <c r="C25" s="308"/>
      <c r="D25" s="113">
        <v>6.3384615384615381</v>
      </c>
      <c r="E25" s="115">
        <v>2163</v>
      </c>
      <c r="F25" s="114">
        <v>2179</v>
      </c>
      <c r="G25" s="114">
        <v>2228</v>
      </c>
      <c r="H25" s="114">
        <v>2204</v>
      </c>
      <c r="I25" s="140">
        <v>2221</v>
      </c>
      <c r="J25" s="115">
        <v>-58</v>
      </c>
      <c r="K25" s="116">
        <v>-2.6114362899594776</v>
      </c>
    </row>
    <row r="26" spans="1:255" ht="14.1" customHeight="1" x14ac:dyDescent="0.2">
      <c r="A26" s="306">
        <v>26</v>
      </c>
      <c r="B26" s="307" t="s">
        <v>243</v>
      </c>
      <c r="C26" s="308"/>
      <c r="D26" s="113">
        <v>4.1025641025641022</v>
      </c>
      <c r="E26" s="115">
        <v>1400</v>
      </c>
      <c r="F26" s="114">
        <v>1421</v>
      </c>
      <c r="G26" s="114">
        <v>1451</v>
      </c>
      <c r="H26" s="114">
        <v>1421</v>
      </c>
      <c r="I26" s="140">
        <v>1418</v>
      </c>
      <c r="J26" s="115">
        <v>-18</v>
      </c>
      <c r="K26" s="116">
        <v>-1.2693935119887165</v>
      </c>
    </row>
    <row r="27" spans="1:255" ht="14.1" customHeight="1" x14ac:dyDescent="0.2">
      <c r="A27" s="306">
        <v>27</v>
      </c>
      <c r="B27" s="307" t="s">
        <v>244</v>
      </c>
      <c r="C27" s="308"/>
      <c r="D27" s="113">
        <v>4.0703296703296701</v>
      </c>
      <c r="E27" s="115">
        <v>1389</v>
      </c>
      <c r="F27" s="114">
        <v>1391</v>
      </c>
      <c r="G27" s="114">
        <v>1410</v>
      </c>
      <c r="H27" s="114">
        <v>1401</v>
      </c>
      <c r="I27" s="140">
        <v>1389</v>
      </c>
      <c r="J27" s="115">
        <v>0</v>
      </c>
      <c r="K27" s="116">
        <v>0</v>
      </c>
    </row>
    <row r="28" spans="1:255" ht="14.1" customHeight="1" x14ac:dyDescent="0.2">
      <c r="A28" s="306">
        <v>28</v>
      </c>
      <c r="B28" s="307" t="s">
        <v>245</v>
      </c>
      <c r="C28" s="308"/>
      <c r="D28" s="113">
        <v>0.50402930402930401</v>
      </c>
      <c r="E28" s="115">
        <v>172</v>
      </c>
      <c r="F28" s="114">
        <v>174</v>
      </c>
      <c r="G28" s="114">
        <v>173</v>
      </c>
      <c r="H28" s="114">
        <v>182</v>
      </c>
      <c r="I28" s="140">
        <v>184</v>
      </c>
      <c r="J28" s="115">
        <v>-12</v>
      </c>
      <c r="K28" s="116">
        <v>-6.5217391304347823</v>
      </c>
    </row>
    <row r="29" spans="1:255" ht="14.1" customHeight="1" x14ac:dyDescent="0.2">
      <c r="A29" s="306">
        <v>29</v>
      </c>
      <c r="B29" s="307" t="s">
        <v>246</v>
      </c>
      <c r="C29" s="308"/>
      <c r="D29" s="113">
        <v>3.7597069597069597</v>
      </c>
      <c r="E29" s="115">
        <v>1283</v>
      </c>
      <c r="F29" s="114">
        <v>1311</v>
      </c>
      <c r="G29" s="114">
        <v>1355</v>
      </c>
      <c r="H29" s="114">
        <v>1347</v>
      </c>
      <c r="I29" s="140">
        <v>1328</v>
      </c>
      <c r="J29" s="115">
        <v>-45</v>
      </c>
      <c r="K29" s="116">
        <v>-3.3885542168674698</v>
      </c>
    </row>
    <row r="30" spans="1:255" ht="14.1" customHeight="1" x14ac:dyDescent="0.2">
      <c r="A30" s="306" t="s">
        <v>247</v>
      </c>
      <c r="B30" s="307" t="s">
        <v>248</v>
      </c>
      <c r="C30" s="308"/>
      <c r="D30" s="113">
        <v>1.8021978021978022</v>
      </c>
      <c r="E30" s="115">
        <v>615</v>
      </c>
      <c r="F30" s="114">
        <v>625</v>
      </c>
      <c r="G30" s="114">
        <v>648</v>
      </c>
      <c r="H30" s="114">
        <v>648</v>
      </c>
      <c r="I30" s="140">
        <v>644</v>
      </c>
      <c r="J30" s="115">
        <v>-29</v>
      </c>
      <c r="K30" s="116">
        <v>-4.5031055900621118</v>
      </c>
    </row>
    <row r="31" spans="1:255" ht="14.1" customHeight="1" x14ac:dyDescent="0.2">
      <c r="A31" s="306" t="s">
        <v>249</v>
      </c>
      <c r="B31" s="307" t="s">
        <v>250</v>
      </c>
      <c r="C31" s="308"/>
      <c r="D31" s="113">
        <v>1.7054945054945054</v>
      </c>
      <c r="E31" s="115">
        <v>582</v>
      </c>
      <c r="F31" s="114">
        <v>599</v>
      </c>
      <c r="G31" s="114">
        <v>615</v>
      </c>
      <c r="H31" s="114">
        <v>615</v>
      </c>
      <c r="I31" s="140">
        <v>598</v>
      </c>
      <c r="J31" s="115">
        <v>-16</v>
      </c>
      <c r="K31" s="116">
        <v>-2.6755852842809364</v>
      </c>
    </row>
    <row r="32" spans="1:255" ht="14.1" customHeight="1" x14ac:dyDescent="0.2">
      <c r="A32" s="306">
        <v>31</v>
      </c>
      <c r="B32" s="307" t="s">
        <v>251</v>
      </c>
      <c r="C32" s="308"/>
      <c r="D32" s="113">
        <v>0.56556776556776556</v>
      </c>
      <c r="E32" s="115">
        <v>193</v>
      </c>
      <c r="F32" s="114">
        <v>191</v>
      </c>
      <c r="G32" s="114">
        <v>183</v>
      </c>
      <c r="H32" s="114">
        <v>176</v>
      </c>
      <c r="I32" s="140">
        <v>168</v>
      </c>
      <c r="J32" s="115">
        <v>25</v>
      </c>
      <c r="K32" s="116">
        <v>14.880952380952381</v>
      </c>
    </row>
    <row r="33" spans="1:11" ht="14.1" customHeight="1" x14ac:dyDescent="0.2">
      <c r="A33" s="306">
        <v>32</v>
      </c>
      <c r="B33" s="307" t="s">
        <v>252</v>
      </c>
      <c r="C33" s="308"/>
      <c r="D33" s="113">
        <v>1.8432234432234431</v>
      </c>
      <c r="E33" s="115">
        <v>629</v>
      </c>
      <c r="F33" s="114">
        <v>614</v>
      </c>
      <c r="G33" s="114">
        <v>637</v>
      </c>
      <c r="H33" s="114">
        <v>626</v>
      </c>
      <c r="I33" s="140">
        <v>609</v>
      </c>
      <c r="J33" s="115">
        <v>20</v>
      </c>
      <c r="K33" s="116">
        <v>3.284072249589491</v>
      </c>
    </row>
    <row r="34" spans="1:11" ht="14.1" customHeight="1" x14ac:dyDescent="0.2">
      <c r="A34" s="306">
        <v>33</v>
      </c>
      <c r="B34" s="307" t="s">
        <v>253</v>
      </c>
      <c r="C34" s="308"/>
      <c r="D34" s="113">
        <v>1.5970695970695972</v>
      </c>
      <c r="E34" s="115">
        <v>545</v>
      </c>
      <c r="F34" s="114">
        <v>512</v>
      </c>
      <c r="G34" s="114">
        <v>565</v>
      </c>
      <c r="H34" s="114">
        <v>553</v>
      </c>
      <c r="I34" s="140">
        <v>543</v>
      </c>
      <c r="J34" s="115">
        <v>2</v>
      </c>
      <c r="K34" s="116">
        <v>0.36832412523020258</v>
      </c>
    </row>
    <row r="35" spans="1:11" ht="14.1" customHeight="1" x14ac:dyDescent="0.2">
      <c r="A35" s="306">
        <v>34</v>
      </c>
      <c r="B35" s="307" t="s">
        <v>254</v>
      </c>
      <c r="C35" s="308"/>
      <c r="D35" s="113">
        <v>2.3706959706959707</v>
      </c>
      <c r="E35" s="115">
        <v>809</v>
      </c>
      <c r="F35" s="114">
        <v>810</v>
      </c>
      <c r="G35" s="114">
        <v>819</v>
      </c>
      <c r="H35" s="114">
        <v>794</v>
      </c>
      <c r="I35" s="140">
        <v>786</v>
      </c>
      <c r="J35" s="115">
        <v>23</v>
      </c>
      <c r="K35" s="116">
        <v>2.9262086513994912</v>
      </c>
    </row>
    <row r="36" spans="1:11" ht="14.1" customHeight="1" x14ac:dyDescent="0.2">
      <c r="A36" s="306">
        <v>41</v>
      </c>
      <c r="B36" s="307" t="s">
        <v>255</v>
      </c>
      <c r="C36" s="308"/>
      <c r="D36" s="113">
        <v>0.85860805860805856</v>
      </c>
      <c r="E36" s="115">
        <v>293</v>
      </c>
      <c r="F36" s="114">
        <v>291</v>
      </c>
      <c r="G36" s="114">
        <v>294</v>
      </c>
      <c r="H36" s="114">
        <v>284</v>
      </c>
      <c r="I36" s="140">
        <v>289</v>
      </c>
      <c r="J36" s="115">
        <v>4</v>
      </c>
      <c r="K36" s="116">
        <v>1.3840830449826989</v>
      </c>
    </row>
    <row r="37" spans="1:11" ht="14.1" customHeight="1" x14ac:dyDescent="0.2">
      <c r="A37" s="306">
        <v>42</v>
      </c>
      <c r="B37" s="307" t="s">
        <v>256</v>
      </c>
      <c r="C37" s="308"/>
      <c r="D37" s="113">
        <v>0.20805860805860807</v>
      </c>
      <c r="E37" s="115">
        <v>71</v>
      </c>
      <c r="F37" s="114">
        <v>70</v>
      </c>
      <c r="G37" s="114">
        <v>68</v>
      </c>
      <c r="H37" s="114">
        <v>68</v>
      </c>
      <c r="I37" s="140">
        <v>66</v>
      </c>
      <c r="J37" s="115">
        <v>5</v>
      </c>
      <c r="K37" s="116">
        <v>7.5757575757575761</v>
      </c>
    </row>
    <row r="38" spans="1:11" ht="14.1" customHeight="1" x14ac:dyDescent="0.2">
      <c r="A38" s="306">
        <v>43</v>
      </c>
      <c r="B38" s="307" t="s">
        <v>257</v>
      </c>
      <c r="C38" s="308"/>
      <c r="D38" s="113">
        <v>1.6703296703296704</v>
      </c>
      <c r="E38" s="115">
        <v>570</v>
      </c>
      <c r="F38" s="114">
        <v>556</v>
      </c>
      <c r="G38" s="114">
        <v>562</v>
      </c>
      <c r="H38" s="114">
        <v>536</v>
      </c>
      <c r="I38" s="140">
        <v>538</v>
      </c>
      <c r="J38" s="115">
        <v>32</v>
      </c>
      <c r="K38" s="116">
        <v>5.9479553903345721</v>
      </c>
    </row>
    <row r="39" spans="1:11" ht="14.1" customHeight="1" x14ac:dyDescent="0.2">
      <c r="A39" s="306">
        <v>51</v>
      </c>
      <c r="B39" s="307" t="s">
        <v>258</v>
      </c>
      <c r="C39" s="308"/>
      <c r="D39" s="113">
        <v>7.6630036630036633</v>
      </c>
      <c r="E39" s="115">
        <v>2615</v>
      </c>
      <c r="F39" s="114">
        <v>2605</v>
      </c>
      <c r="G39" s="114">
        <v>2581</v>
      </c>
      <c r="H39" s="114">
        <v>2558</v>
      </c>
      <c r="I39" s="140">
        <v>2534</v>
      </c>
      <c r="J39" s="115">
        <v>81</v>
      </c>
      <c r="K39" s="116">
        <v>3.1965272296764011</v>
      </c>
    </row>
    <row r="40" spans="1:11" ht="14.1" customHeight="1" x14ac:dyDescent="0.2">
      <c r="A40" s="306" t="s">
        <v>259</v>
      </c>
      <c r="B40" s="307" t="s">
        <v>260</v>
      </c>
      <c r="C40" s="308"/>
      <c r="D40" s="113">
        <v>6.8395604395604392</v>
      </c>
      <c r="E40" s="115">
        <v>2334</v>
      </c>
      <c r="F40" s="114">
        <v>2324</v>
      </c>
      <c r="G40" s="114">
        <v>2304</v>
      </c>
      <c r="H40" s="114">
        <v>2296</v>
      </c>
      <c r="I40" s="140">
        <v>2274</v>
      </c>
      <c r="J40" s="115">
        <v>60</v>
      </c>
      <c r="K40" s="116">
        <v>2.6385224274406331</v>
      </c>
    </row>
    <row r="41" spans="1:11" ht="14.1" customHeight="1" x14ac:dyDescent="0.2">
      <c r="A41" s="306"/>
      <c r="B41" s="307" t="s">
        <v>261</v>
      </c>
      <c r="C41" s="308"/>
      <c r="D41" s="113">
        <v>6.1714285714285717</v>
      </c>
      <c r="E41" s="115">
        <v>2106</v>
      </c>
      <c r="F41" s="114">
        <v>2102</v>
      </c>
      <c r="G41" s="114">
        <v>2084</v>
      </c>
      <c r="H41" s="114">
        <v>2087</v>
      </c>
      <c r="I41" s="140">
        <v>2068</v>
      </c>
      <c r="J41" s="115">
        <v>38</v>
      </c>
      <c r="K41" s="116">
        <v>1.8375241779497098</v>
      </c>
    </row>
    <row r="42" spans="1:11" ht="14.1" customHeight="1" x14ac:dyDescent="0.2">
      <c r="A42" s="306">
        <v>52</v>
      </c>
      <c r="B42" s="307" t="s">
        <v>262</v>
      </c>
      <c r="C42" s="308"/>
      <c r="D42" s="113">
        <v>4.577289377289377</v>
      </c>
      <c r="E42" s="115">
        <v>1562</v>
      </c>
      <c r="F42" s="114">
        <v>1539</v>
      </c>
      <c r="G42" s="114">
        <v>1536</v>
      </c>
      <c r="H42" s="114">
        <v>1520</v>
      </c>
      <c r="I42" s="140">
        <v>1500</v>
      </c>
      <c r="J42" s="115">
        <v>62</v>
      </c>
      <c r="K42" s="116">
        <v>4.1333333333333337</v>
      </c>
    </row>
    <row r="43" spans="1:11" ht="14.1" customHeight="1" x14ac:dyDescent="0.2">
      <c r="A43" s="306" t="s">
        <v>263</v>
      </c>
      <c r="B43" s="307" t="s">
        <v>264</v>
      </c>
      <c r="C43" s="308"/>
      <c r="D43" s="113">
        <v>4.1025641025641022</v>
      </c>
      <c r="E43" s="115">
        <v>1400</v>
      </c>
      <c r="F43" s="114">
        <v>1366</v>
      </c>
      <c r="G43" s="114">
        <v>1358</v>
      </c>
      <c r="H43" s="114">
        <v>1341</v>
      </c>
      <c r="I43" s="140">
        <v>1338</v>
      </c>
      <c r="J43" s="115">
        <v>62</v>
      </c>
      <c r="K43" s="116">
        <v>4.6337817638266072</v>
      </c>
    </row>
    <row r="44" spans="1:11" ht="14.1" customHeight="1" x14ac:dyDescent="0.2">
      <c r="A44" s="306">
        <v>53</v>
      </c>
      <c r="B44" s="307" t="s">
        <v>265</v>
      </c>
      <c r="C44" s="308"/>
      <c r="D44" s="113">
        <v>0.31648351648351647</v>
      </c>
      <c r="E44" s="115">
        <v>108</v>
      </c>
      <c r="F44" s="114">
        <v>108</v>
      </c>
      <c r="G44" s="114">
        <v>102</v>
      </c>
      <c r="H44" s="114">
        <v>102</v>
      </c>
      <c r="I44" s="140">
        <v>100</v>
      </c>
      <c r="J44" s="115">
        <v>8</v>
      </c>
      <c r="K44" s="116">
        <v>8</v>
      </c>
    </row>
    <row r="45" spans="1:11" ht="14.1" customHeight="1" x14ac:dyDescent="0.2">
      <c r="A45" s="306" t="s">
        <v>266</v>
      </c>
      <c r="B45" s="307" t="s">
        <v>267</v>
      </c>
      <c r="C45" s="308"/>
      <c r="D45" s="113">
        <v>0.2783882783882784</v>
      </c>
      <c r="E45" s="115">
        <v>95</v>
      </c>
      <c r="F45" s="114">
        <v>95</v>
      </c>
      <c r="G45" s="114">
        <v>89</v>
      </c>
      <c r="H45" s="114">
        <v>88</v>
      </c>
      <c r="I45" s="140">
        <v>86</v>
      </c>
      <c r="J45" s="115">
        <v>9</v>
      </c>
      <c r="K45" s="116">
        <v>10.465116279069768</v>
      </c>
    </row>
    <row r="46" spans="1:11" ht="14.1" customHeight="1" x14ac:dyDescent="0.2">
      <c r="A46" s="306">
        <v>54</v>
      </c>
      <c r="B46" s="307" t="s">
        <v>268</v>
      </c>
      <c r="C46" s="308"/>
      <c r="D46" s="113">
        <v>2.6549450549450548</v>
      </c>
      <c r="E46" s="115">
        <v>906</v>
      </c>
      <c r="F46" s="114">
        <v>886</v>
      </c>
      <c r="G46" s="114">
        <v>797</v>
      </c>
      <c r="H46" s="114">
        <v>807</v>
      </c>
      <c r="I46" s="140">
        <v>820</v>
      </c>
      <c r="J46" s="115">
        <v>86</v>
      </c>
      <c r="K46" s="116">
        <v>10.487804878048781</v>
      </c>
    </row>
    <row r="47" spans="1:11" ht="14.1" customHeight="1" x14ac:dyDescent="0.2">
      <c r="A47" s="306">
        <v>61</v>
      </c>
      <c r="B47" s="307" t="s">
        <v>269</v>
      </c>
      <c r="C47" s="308"/>
      <c r="D47" s="113">
        <v>3.5926739926739928</v>
      </c>
      <c r="E47" s="115">
        <v>1226</v>
      </c>
      <c r="F47" s="114">
        <v>1208</v>
      </c>
      <c r="G47" s="114">
        <v>1206</v>
      </c>
      <c r="H47" s="114">
        <v>1202</v>
      </c>
      <c r="I47" s="140">
        <v>1209</v>
      </c>
      <c r="J47" s="115">
        <v>17</v>
      </c>
      <c r="K47" s="116">
        <v>1.4061207609594706</v>
      </c>
    </row>
    <row r="48" spans="1:11" ht="14.1" customHeight="1" x14ac:dyDescent="0.2">
      <c r="A48" s="306">
        <v>62</v>
      </c>
      <c r="B48" s="307" t="s">
        <v>270</v>
      </c>
      <c r="C48" s="308"/>
      <c r="D48" s="113">
        <v>6.019047619047619</v>
      </c>
      <c r="E48" s="115">
        <v>2054</v>
      </c>
      <c r="F48" s="114">
        <v>2138</v>
      </c>
      <c r="G48" s="114">
        <v>2092</v>
      </c>
      <c r="H48" s="114">
        <v>2086</v>
      </c>
      <c r="I48" s="140">
        <v>2082</v>
      </c>
      <c r="J48" s="115">
        <v>-28</v>
      </c>
      <c r="K48" s="116">
        <v>-1.3448607108549471</v>
      </c>
    </row>
    <row r="49" spans="1:11" ht="14.1" customHeight="1" x14ac:dyDescent="0.2">
      <c r="A49" s="306">
        <v>63</v>
      </c>
      <c r="B49" s="307" t="s">
        <v>271</v>
      </c>
      <c r="C49" s="308"/>
      <c r="D49" s="113">
        <v>2.7487179487179487</v>
      </c>
      <c r="E49" s="115">
        <v>938</v>
      </c>
      <c r="F49" s="114">
        <v>928</v>
      </c>
      <c r="G49" s="114">
        <v>989</v>
      </c>
      <c r="H49" s="114">
        <v>961</v>
      </c>
      <c r="I49" s="140">
        <v>935</v>
      </c>
      <c r="J49" s="115">
        <v>3</v>
      </c>
      <c r="K49" s="116">
        <v>0.32085561497326204</v>
      </c>
    </row>
    <row r="50" spans="1:11" ht="14.1" customHeight="1" x14ac:dyDescent="0.2">
      <c r="A50" s="306" t="s">
        <v>272</v>
      </c>
      <c r="B50" s="307" t="s">
        <v>273</v>
      </c>
      <c r="C50" s="308"/>
      <c r="D50" s="113">
        <v>0.9054945054945055</v>
      </c>
      <c r="E50" s="115">
        <v>309</v>
      </c>
      <c r="F50" s="114">
        <v>299</v>
      </c>
      <c r="G50" s="114">
        <v>321</v>
      </c>
      <c r="H50" s="114">
        <v>309</v>
      </c>
      <c r="I50" s="140">
        <v>298</v>
      </c>
      <c r="J50" s="115">
        <v>11</v>
      </c>
      <c r="K50" s="116">
        <v>3.6912751677852347</v>
      </c>
    </row>
    <row r="51" spans="1:11" ht="14.1" customHeight="1" x14ac:dyDescent="0.2">
      <c r="A51" s="306" t="s">
        <v>274</v>
      </c>
      <c r="B51" s="307" t="s">
        <v>275</v>
      </c>
      <c r="C51" s="308"/>
      <c r="D51" s="113">
        <v>1.6498168498168497</v>
      </c>
      <c r="E51" s="115">
        <v>563</v>
      </c>
      <c r="F51" s="114">
        <v>565</v>
      </c>
      <c r="G51" s="114">
        <v>605</v>
      </c>
      <c r="H51" s="114">
        <v>587</v>
      </c>
      <c r="I51" s="140">
        <v>572</v>
      </c>
      <c r="J51" s="115">
        <v>-9</v>
      </c>
      <c r="K51" s="116">
        <v>-1.5734265734265733</v>
      </c>
    </row>
    <row r="52" spans="1:11" ht="14.1" customHeight="1" x14ac:dyDescent="0.2">
      <c r="A52" s="306">
        <v>71</v>
      </c>
      <c r="B52" s="307" t="s">
        <v>276</v>
      </c>
      <c r="C52" s="308"/>
      <c r="D52" s="113">
        <v>12.061538461538461</v>
      </c>
      <c r="E52" s="115">
        <v>4116</v>
      </c>
      <c r="F52" s="114">
        <v>4154</v>
      </c>
      <c r="G52" s="114">
        <v>4192</v>
      </c>
      <c r="H52" s="114">
        <v>4134</v>
      </c>
      <c r="I52" s="140">
        <v>4147</v>
      </c>
      <c r="J52" s="115">
        <v>-31</v>
      </c>
      <c r="K52" s="116">
        <v>-0.74752833373523031</v>
      </c>
    </row>
    <row r="53" spans="1:11" ht="14.1" customHeight="1" x14ac:dyDescent="0.2">
      <c r="A53" s="306" t="s">
        <v>277</v>
      </c>
      <c r="B53" s="307" t="s">
        <v>278</v>
      </c>
      <c r="C53" s="308"/>
      <c r="D53" s="113">
        <v>5.7611721611721611</v>
      </c>
      <c r="E53" s="115">
        <v>1966</v>
      </c>
      <c r="F53" s="114">
        <v>2027</v>
      </c>
      <c r="G53" s="114">
        <v>2061</v>
      </c>
      <c r="H53" s="114">
        <v>2025</v>
      </c>
      <c r="I53" s="140">
        <v>2026</v>
      </c>
      <c r="J53" s="115">
        <v>-60</v>
      </c>
      <c r="K53" s="116">
        <v>-2.9615004935834155</v>
      </c>
    </row>
    <row r="54" spans="1:11" ht="14.1" customHeight="1" x14ac:dyDescent="0.2">
      <c r="A54" s="306" t="s">
        <v>279</v>
      </c>
      <c r="B54" s="307" t="s">
        <v>280</v>
      </c>
      <c r="C54" s="308"/>
      <c r="D54" s="113">
        <v>5.4124542124542128</v>
      </c>
      <c r="E54" s="115">
        <v>1847</v>
      </c>
      <c r="F54" s="114">
        <v>1844</v>
      </c>
      <c r="G54" s="114">
        <v>1840</v>
      </c>
      <c r="H54" s="114">
        <v>1822</v>
      </c>
      <c r="I54" s="140">
        <v>1837</v>
      </c>
      <c r="J54" s="115">
        <v>10</v>
      </c>
      <c r="K54" s="116">
        <v>0.54436581382689164</v>
      </c>
    </row>
    <row r="55" spans="1:11" ht="14.1" customHeight="1" x14ac:dyDescent="0.2">
      <c r="A55" s="306">
        <v>72</v>
      </c>
      <c r="B55" s="307" t="s">
        <v>281</v>
      </c>
      <c r="C55" s="308"/>
      <c r="D55" s="113">
        <v>3.4139194139194138</v>
      </c>
      <c r="E55" s="115">
        <v>1165</v>
      </c>
      <c r="F55" s="114">
        <v>1165</v>
      </c>
      <c r="G55" s="114">
        <v>1172</v>
      </c>
      <c r="H55" s="114">
        <v>1169</v>
      </c>
      <c r="I55" s="140">
        <v>1166</v>
      </c>
      <c r="J55" s="115">
        <v>-1</v>
      </c>
      <c r="K55" s="116">
        <v>-8.5763293310463118E-2</v>
      </c>
    </row>
    <row r="56" spans="1:11" ht="14.1" customHeight="1" x14ac:dyDescent="0.2">
      <c r="A56" s="306" t="s">
        <v>282</v>
      </c>
      <c r="B56" s="307" t="s">
        <v>283</v>
      </c>
      <c r="C56" s="308"/>
      <c r="D56" s="113">
        <v>1.3978021978021977</v>
      </c>
      <c r="E56" s="115">
        <v>477</v>
      </c>
      <c r="F56" s="114">
        <v>480</v>
      </c>
      <c r="G56" s="114">
        <v>485</v>
      </c>
      <c r="H56" s="114">
        <v>490</v>
      </c>
      <c r="I56" s="140">
        <v>497</v>
      </c>
      <c r="J56" s="115">
        <v>-20</v>
      </c>
      <c r="K56" s="116">
        <v>-4.0241448692152915</v>
      </c>
    </row>
    <row r="57" spans="1:11" ht="14.1" customHeight="1" x14ac:dyDescent="0.2">
      <c r="A57" s="306" t="s">
        <v>284</v>
      </c>
      <c r="B57" s="307" t="s">
        <v>285</v>
      </c>
      <c r="C57" s="308"/>
      <c r="D57" s="113">
        <v>1.2659340659340659</v>
      </c>
      <c r="E57" s="115">
        <v>432</v>
      </c>
      <c r="F57" s="114">
        <v>426</v>
      </c>
      <c r="G57" s="114">
        <v>425</v>
      </c>
      <c r="H57" s="114">
        <v>421</v>
      </c>
      <c r="I57" s="140">
        <v>415</v>
      </c>
      <c r="J57" s="115">
        <v>17</v>
      </c>
      <c r="K57" s="116">
        <v>4.096385542168675</v>
      </c>
    </row>
    <row r="58" spans="1:11" ht="14.1" customHeight="1" x14ac:dyDescent="0.2">
      <c r="A58" s="306">
        <v>73</v>
      </c>
      <c r="B58" s="307" t="s">
        <v>286</v>
      </c>
      <c r="C58" s="308"/>
      <c r="D58" s="113">
        <v>1.9575091575091574</v>
      </c>
      <c r="E58" s="115">
        <v>668</v>
      </c>
      <c r="F58" s="114">
        <v>666</v>
      </c>
      <c r="G58" s="114">
        <v>672</v>
      </c>
      <c r="H58" s="114">
        <v>651</v>
      </c>
      <c r="I58" s="140">
        <v>647</v>
      </c>
      <c r="J58" s="115">
        <v>21</v>
      </c>
      <c r="K58" s="116">
        <v>3.2457496136012365</v>
      </c>
    </row>
    <row r="59" spans="1:11" ht="14.1" customHeight="1" x14ac:dyDescent="0.2">
      <c r="A59" s="306" t="s">
        <v>287</v>
      </c>
      <c r="B59" s="307" t="s">
        <v>288</v>
      </c>
      <c r="C59" s="308"/>
      <c r="D59" s="113">
        <v>1.5882783882783882</v>
      </c>
      <c r="E59" s="115">
        <v>542</v>
      </c>
      <c r="F59" s="114">
        <v>540</v>
      </c>
      <c r="G59" s="114">
        <v>546</v>
      </c>
      <c r="H59" s="114">
        <v>528</v>
      </c>
      <c r="I59" s="140">
        <v>530</v>
      </c>
      <c r="J59" s="115">
        <v>12</v>
      </c>
      <c r="K59" s="116">
        <v>2.2641509433962264</v>
      </c>
    </row>
    <row r="60" spans="1:11" ht="14.1" customHeight="1" x14ac:dyDescent="0.2">
      <c r="A60" s="306">
        <v>81</v>
      </c>
      <c r="B60" s="307" t="s">
        <v>289</v>
      </c>
      <c r="C60" s="308"/>
      <c r="D60" s="113">
        <v>5.7318681318681319</v>
      </c>
      <c r="E60" s="115">
        <v>1956</v>
      </c>
      <c r="F60" s="114">
        <v>1955</v>
      </c>
      <c r="G60" s="114">
        <v>1933</v>
      </c>
      <c r="H60" s="114">
        <v>1897</v>
      </c>
      <c r="I60" s="140">
        <v>1856</v>
      </c>
      <c r="J60" s="115">
        <v>100</v>
      </c>
      <c r="K60" s="116">
        <v>5.3879310344827589</v>
      </c>
    </row>
    <row r="61" spans="1:11" ht="14.1" customHeight="1" x14ac:dyDescent="0.2">
      <c r="A61" s="306" t="s">
        <v>290</v>
      </c>
      <c r="B61" s="307" t="s">
        <v>291</v>
      </c>
      <c r="C61" s="308"/>
      <c r="D61" s="113">
        <v>1.8959706959706959</v>
      </c>
      <c r="E61" s="115">
        <v>647</v>
      </c>
      <c r="F61" s="114">
        <v>649</v>
      </c>
      <c r="G61" s="114">
        <v>661</v>
      </c>
      <c r="H61" s="114">
        <v>645</v>
      </c>
      <c r="I61" s="140">
        <v>648</v>
      </c>
      <c r="J61" s="115">
        <v>-1</v>
      </c>
      <c r="K61" s="116">
        <v>-0.15432098765432098</v>
      </c>
    </row>
    <row r="62" spans="1:11" ht="14.1" customHeight="1" x14ac:dyDescent="0.2">
      <c r="A62" s="306" t="s">
        <v>292</v>
      </c>
      <c r="B62" s="307" t="s">
        <v>293</v>
      </c>
      <c r="C62" s="308"/>
      <c r="D62" s="113">
        <v>2.1567765567765567</v>
      </c>
      <c r="E62" s="115">
        <v>736</v>
      </c>
      <c r="F62" s="114">
        <v>736</v>
      </c>
      <c r="G62" s="114">
        <v>717</v>
      </c>
      <c r="H62" s="114">
        <v>691</v>
      </c>
      <c r="I62" s="140">
        <v>657</v>
      </c>
      <c r="J62" s="115">
        <v>79</v>
      </c>
      <c r="K62" s="116">
        <v>12.024353120243532</v>
      </c>
    </row>
    <row r="63" spans="1:11" ht="14.1" customHeight="1" x14ac:dyDescent="0.2">
      <c r="A63" s="306"/>
      <c r="B63" s="307" t="s">
        <v>294</v>
      </c>
      <c r="C63" s="308"/>
      <c r="D63" s="113">
        <v>1.8256410256410256</v>
      </c>
      <c r="E63" s="115">
        <v>623</v>
      </c>
      <c r="F63" s="114">
        <v>621</v>
      </c>
      <c r="G63" s="114">
        <v>604</v>
      </c>
      <c r="H63" s="114">
        <v>580</v>
      </c>
      <c r="I63" s="140">
        <v>551</v>
      </c>
      <c r="J63" s="115">
        <v>72</v>
      </c>
      <c r="K63" s="116">
        <v>13.067150635208712</v>
      </c>
    </row>
    <row r="64" spans="1:11" ht="14.1" customHeight="1" x14ac:dyDescent="0.2">
      <c r="A64" s="306" t="s">
        <v>295</v>
      </c>
      <c r="B64" s="307" t="s">
        <v>296</v>
      </c>
      <c r="C64" s="308"/>
      <c r="D64" s="113">
        <v>0.46593406593406594</v>
      </c>
      <c r="E64" s="115">
        <v>159</v>
      </c>
      <c r="F64" s="114">
        <v>155</v>
      </c>
      <c r="G64" s="114">
        <v>145</v>
      </c>
      <c r="H64" s="114">
        <v>149</v>
      </c>
      <c r="I64" s="140">
        <v>141</v>
      </c>
      <c r="J64" s="115">
        <v>18</v>
      </c>
      <c r="K64" s="116">
        <v>12.76595744680851</v>
      </c>
    </row>
    <row r="65" spans="1:11" ht="14.1" customHeight="1" x14ac:dyDescent="0.2">
      <c r="A65" s="306" t="s">
        <v>297</v>
      </c>
      <c r="B65" s="307" t="s">
        <v>298</v>
      </c>
      <c r="C65" s="308"/>
      <c r="D65" s="113">
        <v>0.59780219780219779</v>
      </c>
      <c r="E65" s="115">
        <v>204</v>
      </c>
      <c r="F65" s="114">
        <v>205</v>
      </c>
      <c r="G65" s="114">
        <v>198</v>
      </c>
      <c r="H65" s="114">
        <v>197</v>
      </c>
      <c r="I65" s="140">
        <v>200</v>
      </c>
      <c r="J65" s="115">
        <v>4</v>
      </c>
      <c r="K65" s="116">
        <v>2</v>
      </c>
    </row>
    <row r="66" spans="1:11" ht="14.1" customHeight="1" x14ac:dyDescent="0.2">
      <c r="A66" s="306">
        <v>82</v>
      </c>
      <c r="B66" s="307" t="s">
        <v>299</v>
      </c>
      <c r="C66" s="308"/>
      <c r="D66" s="113">
        <v>2.6315018315018315</v>
      </c>
      <c r="E66" s="115">
        <v>898</v>
      </c>
      <c r="F66" s="114">
        <v>906</v>
      </c>
      <c r="G66" s="114">
        <v>910</v>
      </c>
      <c r="H66" s="114">
        <v>889</v>
      </c>
      <c r="I66" s="140">
        <v>898</v>
      </c>
      <c r="J66" s="115">
        <v>0</v>
      </c>
      <c r="K66" s="116">
        <v>0</v>
      </c>
    </row>
    <row r="67" spans="1:11" ht="14.1" customHeight="1" x14ac:dyDescent="0.2">
      <c r="A67" s="306" t="s">
        <v>300</v>
      </c>
      <c r="B67" s="307" t="s">
        <v>301</v>
      </c>
      <c r="C67" s="308"/>
      <c r="D67" s="113">
        <v>1.7553113553113553</v>
      </c>
      <c r="E67" s="115">
        <v>599</v>
      </c>
      <c r="F67" s="114">
        <v>604</v>
      </c>
      <c r="G67" s="114">
        <v>605</v>
      </c>
      <c r="H67" s="114">
        <v>588</v>
      </c>
      <c r="I67" s="140">
        <v>602</v>
      </c>
      <c r="J67" s="115">
        <v>-3</v>
      </c>
      <c r="K67" s="116">
        <v>-0.49833887043189368</v>
      </c>
    </row>
    <row r="68" spans="1:11" ht="14.1" customHeight="1" x14ac:dyDescent="0.2">
      <c r="A68" s="306" t="s">
        <v>302</v>
      </c>
      <c r="B68" s="307" t="s">
        <v>303</v>
      </c>
      <c r="C68" s="308"/>
      <c r="D68" s="113">
        <v>0.51868131868131873</v>
      </c>
      <c r="E68" s="115">
        <v>177</v>
      </c>
      <c r="F68" s="114">
        <v>178</v>
      </c>
      <c r="G68" s="114">
        <v>179</v>
      </c>
      <c r="H68" s="114">
        <v>179</v>
      </c>
      <c r="I68" s="140">
        <v>174</v>
      </c>
      <c r="J68" s="115">
        <v>3</v>
      </c>
      <c r="K68" s="116">
        <v>1.7241379310344827</v>
      </c>
    </row>
    <row r="69" spans="1:11" ht="14.1" customHeight="1" x14ac:dyDescent="0.2">
      <c r="A69" s="306">
        <v>83</v>
      </c>
      <c r="B69" s="307" t="s">
        <v>304</v>
      </c>
      <c r="C69" s="308"/>
      <c r="D69" s="113">
        <v>5.1838827838827841</v>
      </c>
      <c r="E69" s="115">
        <v>1769</v>
      </c>
      <c r="F69" s="114">
        <v>1754</v>
      </c>
      <c r="G69" s="114">
        <v>1742</v>
      </c>
      <c r="H69" s="114">
        <v>1685</v>
      </c>
      <c r="I69" s="140">
        <v>1677</v>
      </c>
      <c r="J69" s="115">
        <v>92</v>
      </c>
      <c r="K69" s="116">
        <v>5.4859868813357187</v>
      </c>
    </row>
    <row r="70" spans="1:11" ht="14.1" customHeight="1" x14ac:dyDescent="0.2">
      <c r="A70" s="306" t="s">
        <v>305</v>
      </c>
      <c r="B70" s="307" t="s">
        <v>306</v>
      </c>
      <c r="C70" s="308"/>
      <c r="D70" s="113">
        <v>4.1465201465201469</v>
      </c>
      <c r="E70" s="115">
        <v>1415</v>
      </c>
      <c r="F70" s="114">
        <v>1401</v>
      </c>
      <c r="G70" s="114">
        <v>1387</v>
      </c>
      <c r="H70" s="114">
        <v>1335</v>
      </c>
      <c r="I70" s="140">
        <v>1333</v>
      </c>
      <c r="J70" s="115">
        <v>82</v>
      </c>
      <c r="K70" s="116">
        <v>6.1515378844711179</v>
      </c>
    </row>
    <row r="71" spans="1:11" ht="14.1" customHeight="1" x14ac:dyDescent="0.2">
      <c r="A71" s="306"/>
      <c r="B71" s="307" t="s">
        <v>307</v>
      </c>
      <c r="C71" s="308"/>
      <c r="D71" s="113">
        <v>2.953846153846154</v>
      </c>
      <c r="E71" s="115">
        <v>1008</v>
      </c>
      <c r="F71" s="114">
        <v>993</v>
      </c>
      <c r="G71" s="114">
        <v>977</v>
      </c>
      <c r="H71" s="114">
        <v>942</v>
      </c>
      <c r="I71" s="140">
        <v>943</v>
      </c>
      <c r="J71" s="115">
        <v>65</v>
      </c>
      <c r="K71" s="116">
        <v>6.8928950159066806</v>
      </c>
    </row>
    <row r="72" spans="1:11" ht="14.1" customHeight="1" x14ac:dyDescent="0.2">
      <c r="A72" s="306">
        <v>84</v>
      </c>
      <c r="B72" s="307" t="s">
        <v>308</v>
      </c>
      <c r="C72" s="308"/>
      <c r="D72" s="113">
        <v>1.1399267399267399</v>
      </c>
      <c r="E72" s="115">
        <v>389</v>
      </c>
      <c r="F72" s="114">
        <v>387</v>
      </c>
      <c r="G72" s="114">
        <v>381</v>
      </c>
      <c r="H72" s="114">
        <v>401</v>
      </c>
      <c r="I72" s="140">
        <v>408</v>
      </c>
      <c r="J72" s="115">
        <v>-19</v>
      </c>
      <c r="K72" s="116">
        <v>-4.6568627450980395</v>
      </c>
    </row>
    <row r="73" spans="1:11" ht="14.1" customHeight="1" x14ac:dyDescent="0.2">
      <c r="A73" s="306" t="s">
        <v>309</v>
      </c>
      <c r="B73" s="307" t="s">
        <v>310</v>
      </c>
      <c r="C73" s="308"/>
      <c r="D73" s="113">
        <v>0.53333333333333333</v>
      </c>
      <c r="E73" s="115">
        <v>182</v>
      </c>
      <c r="F73" s="114">
        <v>178</v>
      </c>
      <c r="G73" s="114">
        <v>175</v>
      </c>
      <c r="H73" s="114">
        <v>193</v>
      </c>
      <c r="I73" s="140">
        <v>191</v>
      </c>
      <c r="J73" s="115">
        <v>-9</v>
      </c>
      <c r="K73" s="116">
        <v>-4.7120418848167542</v>
      </c>
    </row>
    <row r="74" spans="1:11" ht="14.1" customHeight="1" x14ac:dyDescent="0.2">
      <c r="A74" s="306" t="s">
        <v>311</v>
      </c>
      <c r="B74" s="307" t="s">
        <v>312</v>
      </c>
      <c r="C74" s="308"/>
      <c r="D74" s="113">
        <v>0.17875457875457876</v>
      </c>
      <c r="E74" s="115">
        <v>61</v>
      </c>
      <c r="F74" s="114">
        <v>61</v>
      </c>
      <c r="G74" s="114">
        <v>60</v>
      </c>
      <c r="H74" s="114">
        <v>63</v>
      </c>
      <c r="I74" s="140">
        <v>63</v>
      </c>
      <c r="J74" s="115">
        <v>-2</v>
      </c>
      <c r="K74" s="116">
        <v>-3.1746031746031744</v>
      </c>
    </row>
    <row r="75" spans="1:11" ht="14.1" customHeight="1" x14ac:dyDescent="0.2">
      <c r="A75" s="306" t="s">
        <v>313</v>
      </c>
      <c r="B75" s="307" t="s">
        <v>314</v>
      </c>
      <c r="C75" s="308"/>
      <c r="D75" s="113">
        <v>3.2234432234432238E-2</v>
      </c>
      <c r="E75" s="115">
        <v>11</v>
      </c>
      <c r="F75" s="114">
        <v>11</v>
      </c>
      <c r="G75" s="114">
        <v>11</v>
      </c>
      <c r="H75" s="114">
        <v>11</v>
      </c>
      <c r="I75" s="140">
        <v>14</v>
      </c>
      <c r="J75" s="115">
        <v>-3</v>
      </c>
      <c r="K75" s="116">
        <v>-21.428571428571427</v>
      </c>
    </row>
    <row r="76" spans="1:11" ht="14.1" customHeight="1" x14ac:dyDescent="0.2">
      <c r="A76" s="306">
        <v>91</v>
      </c>
      <c r="B76" s="307" t="s">
        <v>315</v>
      </c>
      <c r="C76" s="308"/>
      <c r="D76" s="113">
        <v>0.16996336996336997</v>
      </c>
      <c r="E76" s="115">
        <v>58</v>
      </c>
      <c r="F76" s="114">
        <v>59</v>
      </c>
      <c r="G76" s="114">
        <v>59</v>
      </c>
      <c r="H76" s="114">
        <v>59</v>
      </c>
      <c r="I76" s="140">
        <v>61</v>
      </c>
      <c r="J76" s="115">
        <v>-3</v>
      </c>
      <c r="K76" s="116">
        <v>-4.918032786885246</v>
      </c>
    </row>
    <row r="77" spans="1:11" ht="14.1" customHeight="1" x14ac:dyDescent="0.2">
      <c r="A77" s="306">
        <v>92</v>
      </c>
      <c r="B77" s="307" t="s">
        <v>316</v>
      </c>
      <c r="C77" s="308"/>
      <c r="D77" s="113">
        <v>0.61831501831501834</v>
      </c>
      <c r="E77" s="115">
        <v>211</v>
      </c>
      <c r="F77" s="114">
        <v>216</v>
      </c>
      <c r="G77" s="114">
        <v>216</v>
      </c>
      <c r="H77" s="114">
        <v>200</v>
      </c>
      <c r="I77" s="140">
        <v>191</v>
      </c>
      <c r="J77" s="115">
        <v>20</v>
      </c>
      <c r="K77" s="116">
        <v>10.471204188481675</v>
      </c>
    </row>
    <row r="78" spans="1:11" ht="14.1" customHeight="1" x14ac:dyDescent="0.2">
      <c r="A78" s="306">
        <v>93</v>
      </c>
      <c r="B78" s="307" t="s">
        <v>317</v>
      </c>
      <c r="C78" s="308"/>
      <c r="D78" s="113">
        <v>0.18754578754578755</v>
      </c>
      <c r="E78" s="115">
        <v>64</v>
      </c>
      <c r="F78" s="114">
        <v>69</v>
      </c>
      <c r="G78" s="114">
        <v>77</v>
      </c>
      <c r="H78" s="114">
        <v>71</v>
      </c>
      <c r="I78" s="140">
        <v>71</v>
      </c>
      <c r="J78" s="115">
        <v>-7</v>
      </c>
      <c r="K78" s="116">
        <v>-9.8591549295774641</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8519</v>
      </c>
      <c r="E12" s="114">
        <v>8808</v>
      </c>
      <c r="F12" s="114">
        <v>9008</v>
      </c>
      <c r="G12" s="114">
        <v>9031</v>
      </c>
      <c r="H12" s="140">
        <v>8796</v>
      </c>
      <c r="I12" s="115">
        <v>-277</v>
      </c>
      <c r="J12" s="116">
        <v>-3.1491587085038653</v>
      </c>
      <c r="K12"/>
      <c r="L12"/>
      <c r="M12"/>
      <c r="N12"/>
      <c r="O12"/>
      <c r="P12"/>
    </row>
    <row r="13" spans="1:16" s="110" customFormat="1" ht="14.45" customHeight="1" x14ac:dyDescent="0.2">
      <c r="A13" s="120" t="s">
        <v>105</v>
      </c>
      <c r="B13" s="119" t="s">
        <v>106</v>
      </c>
      <c r="C13" s="113">
        <v>39.382556638103061</v>
      </c>
      <c r="D13" s="115">
        <v>3355</v>
      </c>
      <c r="E13" s="114">
        <v>3403</v>
      </c>
      <c r="F13" s="114">
        <v>3463</v>
      </c>
      <c r="G13" s="114">
        <v>3411</v>
      </c>
      <c r="H13" s="140">
        <v>3333</v>
      </c>
      <c r="I13" s="115">
        <v>22</v>
      </c>
      <c r="J13" s="116">
        <v>0.66006600660066006</v>
      </c>
      <c r="K13"/>
      <c r="L13"/>
      <c r="M13"/>
      <c r="N13"/>
      <c r="O13"/>
      <c r="P13"/>
    </row>
    <row r="14" spans="1:16" s="110" customFormat="1" ht="14.45" customHeight="1" x14ac:dyDescent="0.2">
      <c r="A14" s="120"/>
      <c r="B14" s="119" t="s">
        <v>107</v>
      </c>
      <c r="C14" s="113">
        <v>60.617443361896939</v>
      </c>
      <c r="D14" s="115">
        <v>5164</v>
      </c>
      <c r="E14" s="114">
        <v>5405</v>
      </c>
      <c r="F14" s="114">
        <v>5545</v>
      </c>
      <c r="G14" s="114">
        <v>5620</v>
      </c>
      <c r="H14" s="140">
        <v>5463</v>
      </c>
      <c r="I14" s="115">
        <v>-299</v>
      </c>
      <c r="J14" s="116">
        <v>-5.4731832326560497</v>
      </c>
      <c r="K14"/>
      <c r="L14"/>
      <c r="M14"/>
      <c r="N14"/>
      <c r="O14"/>
      <c r="P14"/>
    </row>
    <row r="15" spans="1:16" s="110" customFormat="1" ht="14.45" customHeight="1" x14ac:dyDescent="0.2">
      <c r="A15" s="118" t="s">
        <v>105</v>
      </c>
      <c r="B15" s="121" t="s">
        <v>108</v>
      </c>
      <c r="C15" s="113">
        <v>15.330437844817467</v>
      </c>
      <c r="D15" s="115">
        <v>1306</v>
      </c>
      <c r="E15" s="114">
        <v>1364</v>
      </c>
      <c r="F15" s="114">
        <v>1412</v>
      </c>
      <c r="G15" s="114">
        <v>1436</v>
      </c>
      <c r="H15" s="140">
        <v>1324</v>
      </c>
      <c r="I15" s="115">
        <v>-18</v>
      </c>
      <c r="J15" s="116">
        <v>-1.3595166163141994</v>
      </c>
      <c r="K15"/>
      <c r="L15"/>
      <c r="M15"/>
      <c r="N15"/>
      <c r="O15"/>
      <c r="P15"/>
    </row>
    <row r="16" spans="1:16" s="110" customFormat="1" ht="14.45" customHeight="1" x14ac:dyDescent="0.2">
      <c r="A16" s="118"/>
      <c r="B16" s="121" t="s">
        <v>109</v>
      </c>
      <c r="C16" s="113">
        <v>46.895175490080995</v>
      </c>
      <c r="D16" s="115">
        <v>3995</v>
      </c>
      <c r="E16" s="114">
        <v>4132</v>
      </c>
      <c r="F16" s="114">
        <v>4227</v>
      </c>
      <c r="G16" s="114">
        <v>4266</v>
      </c>
      <c r="H16" s="140">
        <v>4223</v>
      </c>
      <c r="I16" s="115">
        <v>-228</v>
      </c>
      <c r="J16" s="116">
        <v>-5.3990054463651429</v>
      </c>
      <c r="K16"/>
      <c r="L16"/>
      <c r="M16"/>
      <c r="N16"/>
      <c r="O16"/>
      <c r="P16"/>
    </row>
    <row r="17" spans="1:16" s="110" customFormat="1" ht="14.45" customHeight="1" x14ac:dyDescent="0.2">
      <c r="A17" s="118"/>
      <c r="B17" s="121" t="s">
        <v>110</v>
      </c>
      <c r="C17" s="113">
        <v>20.295809367296631</v>
      </c>
      <c r="D17" s="115">
        <v>1729</v>
      </c>
      <c r="E17" s="114">
        <v>1785</v>
      </c>
      <c r="F17" s="114">
        <v>1816</v>
      </c>
      <c r="G17" s="114">
        <v>1828</v>
      </c>
      <c r="H17" s="140">
        <v>1791</v>
      </c>
      <c r="I17" s="115">
        <v>-62</v>
      </c>
      <c r="J17" s="116">
        <v>-3.4617532104969291</v>
      </c>
      <c r="K17"/>
      <c r="L17"/>
      <c r="M17"/>
      <c r="N17"/>
      <c r="O17"/>
      <c r="P17"/>
    </row>
    <row r="18" spans="1:16" s="110" customFormat="1" ht="14.45" customHeight="1" x14ac:dyDescent="0.2">
      <c r="A18" s="120"/>
      <c r="B18" s="121" t="s">
        <v>111</v>
      </c>
      <c r="C18" s="113">
        <v>17.478577297804907</v>
      </c>
      <c r="D18" s="115">
        <v>1489</v>
      </c>
      <c r="E18" s="114">
        <v>1527</v>
      </c>
      <c r="F18" s="114">
        <v>1553</v>
      </c>
      <c r="G18" s="114">
        <v>1501</v>
      </c>
      <c r="H18" s="140">
        <v>1458</v>
      </c>
      <c r="I18" s="115">
        <v>31</v>
      </c>
      <c r="J18" s="116">
        <v>2.1262002743484225</v>
      </c>
      <c r="K18"/>
      <c r="L18"/>
      <c r="M18"/>
      <c r="N18"/>
      <c r="O18"/>
      <c r="P18"/>
    </row>
    <row r="19" spans="1:16" s="110" customFormat="1" ht="14.45" customHeight="1" x14ac:dyDescent="0.2">
      <c r="A19" s="120"/>
      <c r="B19" s="121" t="s">
        <v>112</v>
      </c>
      <c r="C19" s="113">
        <v>1.6433853738701725</v>
      </c>
      <c r="D19" s="115">
        <v>140</v>
      </c>
      <c r="E19" s="114">
        <v>159</v>
      </c>
      <c r="F19" s="114">
        <v>167</v>
      </c>
      <c r="G19" s="114">
        <v>149</v>
      </c>
      <c r="H19" s="140">
        <v>135</v>
      </c>
      <c r="I19" s="115">
        <v>5</v>
      </c>
      <c r="J19" s="116">
        <v>3.7037037037037037</v>
      </c>
      <c r="K19"/>
      <c r="L19"/>
      <c r="M19"/>
      <c r="N19"/>
      <c r="O19"/>
      <c r="P19"/>
    </row>
    <row r="20" spans="1:16" s="110" customFormat="1" ht="14.45" customHeight="1" x14ac:dyDescent="0.2">
      <c r="A20" s="120" t="s">
        <v>113</v>
      </c>
      <c r="B20" s="119" t="s">
        <v>116</v>
      </c>
      <c r="C20" s="113">
        <v>91.430919121962674</v>
      </c>
      <c r="D20" s="115">
        <v>7789</v>
      </c>
      <c r="E20" s="114">
        <v>8070</v>
      </c>
      <c r="F20" s="114">
        <v>8301</v>
      </c>
      <c r="G20" s="114">
        <v>8326</v>
      </c>
      <c r="H20" s="140">
        <v>8119</v>
      </c>
      <c r="I20" s="115">
        <v>-330</v>
      </c>
      <c r="J20" s="116">
        <v>-4.0645399679763514</v>
      </c>
      <c r="K20"/>
      <c r="L20"/>
      <c r="M20"/>
      <c r="N20"/>
      <c r="O20"/>
      <c r="P20"/>
    </row>
    <row r="21" spans="1:16" s="110" customFormat="1" ht="14.45" customHeight="1" x14ac:dyDescent="0.2">
      <c r="A21" s="123"/>
      <c r="B21" s="124" t="s">
        <v>117</v>
      </c>
      <c r="C21" s="125">
        <v>8.4282192745627427</v>
      </c>
      <c r="D21" s="143">
        <v>718</v>
      </c>
      <c r="E21" s="144">
        <v>729</v>
      </c>
      <c r="F21" s="144">
        <v>698</v>
      </c>
      <c r="G21" s="144">
        <v>691</v>
      </c>
      <c r="H21" s="145">
        <v>665</v>
      </c>
      <c r="I21" s="143">
        <v>53</v>
      </c>
      <c r="J21" s="146">
        <v>7.969924812030075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9148</v>
      </c>
      <c r="E56" s="114">
        <v>9461</v>
      </c>
      <c r="F56" s="114">
        <v>9597</v>
      </c>
      <c r="G56" s="114">
        <v>9677</v>
      </c>
      <c r="H56" s="140">
        <v>9509</v>
      </c>
      <c r="I56" s="115">
        <v>-361</v>
      </c>
      <c r="J56" s="116">
        <v>-3.796403407298349</v>
      </c>
      <c r="K56"/>
      <c r="L56"/>
      <c r="M56"/>
      <c r="N56"/>
      <c r="O56"/>
      <c r="P56"/>
    </row>
    <row r="57" spans="1:16" s="110" customFormat="1" ht="14.45" customHeight="1" x14ac:dyDescent="0.2">
      <c r="A57" s="120" t="s">
        <v>105</v>
      </c>
      <c r="B57" s="119" t="s">
        <v>106</v>
      </c>
      <c r="C57" s="113">
        <v>39.997813729777</v>
      </c>
      <c r="D57" s="115">
        <v>3659</v>
      </c>
      <c r="E57" s="114">
        <v>3721</v>
      </c>
      <c r="F57" s="114">
        <v>3728</v>
      </c>
      <c r="G57" s="114">
        <v>3726</v>
      </c>
      <c r="H57" s="140">
        <v>3660</v>
      </c>
      <c r="I57" s="115">
        <v>-1</v>
      </c>
      <c r="J57" s="116">
        <v>-2.7322404371584699E-2</v>
      </c>
    </row>
    <row r="58" spans="1:16" s="110" customFormat="1" ht="14.45" customHeight="1" x14ac:dyDescent="0.2">
      <c r="A58" s="120"/>
      <c r="B58" s="119" t="s">
        <v>107</v>
      </c>
      <c r="C58" s="113">
        <v>60.002186270223</v>
      </c>
      <c r="D58" s="115">
        <v>5489</v>
      </c>
      <c r="E58" s="114">
        <v>5740</v>
      </c>
      <c r="F58" s="114">
        <v>5869</v>
      </c>
      <c r="G58" s="114">
        <v>5951</v>
      </c>
      <c r="H58" s="140">
        <v>5849</v>
      </c>
      <c r="I58" s="115">
        <v>-360</v>
      </c>
      <c r="J58" s="116">
        <v>-6.1548982732090955</v>
      </c>
    </row>
    <row r="59" spans="1:16" s="110" customFormat="1" ht="14.45" customHeight="1" x14ac:dyDescent="0.2">
      <c r="A59" s="118" t="s">
        <v>105</v>
      </c>
      <c r="B59" s="121" t="s">
        <v>108</v>
      </c>
      <c r="C59" s="113">
        <v>15.577175338871884</v>
      </c>
      <c r="D59" s="115">
        <v>1425</v>
      </c>
      <c r="E59" s="114">
        <v>1498</v>
      </c>
      <c r="F59" s="114">
        <v>1551</v>
      </c>
      <c r="G59" s="114">
        <v>1596</v>
      </c>
      <c r="H59" s="140">
        <v>1527</v>
      </c>
      <c r="I59" s="115">
        <v>-102</v>
      </c>
      <c r="J59" s="116">
        <v>-6.6797642436149314</v>
      </c>
    </row>
    <row r="60" spans="1:16" s="110" customFormat="1" ht="14.45" customHeight="1" x14ac:dyDescent="0.2">
      <c r="A60" s="118"/>
      <c r="B60" s="121" t="s">
        <v>109</v>
      </c>
      <c r="C60" s="113">
        <v>46.348928727590732</v>
      </c>
      <c r="D60" s="115">
        <v>4240</v>
      </c>
      <c r="E60" s="114">
        <v>4386</v>
      </c>
      <c r="F60" s="114">
        <v>4443</v>
      </c>
      <c r="G60" s="114">
        <v>4523</v>
      </c>
      <c r="H60" s="140">
        <v>4505</v>
      </c>
      <c r="I60" s="115">
        <v>-265</v>
      </c>
      <c r="J60" s="116">
        <v>-5.882352941176471</v>
      </c>
    </row>
    <row r="61" spans="1:16" s="110" customFormat="1" ht="14.45" customHeight="1" x14ac:dyDescent="0.2">
      <c r="A61" s="118"/>
      <c r="B61" s="121" t="s">
        <v>110</v>
      </c>
      <c r="C61" s="113">
        <v>20.824223874070835</v>
      </c>
      <c r="D61" s="115">
        <v>1905</v>
      </c>
      <c r="E61" s="114">
        <v>1968</v>
      </c>
      <c r="F61" s="114">
        <v>1994</v>
      </c>
      <c r="G61" s="114">
        <v>1975</v>
      </c>
      <c r="H61" s="140">
        <v>1944</v>
      </c>
      <c r="I61" s="115">
        <v>-39</v>
      </c>
      <c r="J61" s="116">
        <v>-2.0061728395061729</v>
      </c>
    </row>
    <row r="62" spans="1:16" s="110" customFormat="1" ht="14.45" customHeight="1" x14ac:dyDescent="0.2">
      <c r="A62" s="120"/>
      <c r="B62" s="121" t="s">
        <v>111</v>
      </c>
      <c r="C62" s="113">
        <v>17.249672059466551</v>
      </c>
      <c r="D62" s="115">
        <v>1578</v>
      </c>
      <c r="E62" s="114">
        <v>1609</v>
      </c>
      <c r="F62" s="114">
        <v>1609</v>
      </c>
      <c r="G62" s="114">
        <v>1583</v>
      </c>
      <c r="H62" s="140">
        <v>1533</v>
      </c>
      <c r="I62" s="115">
        <v>45</v>
      </c>
      <c r="J62" s="116">
        <v>2.9354207436399218</v>
      </c>
    </row>
    <row r="63" spans="1:16" s="110" customFormat="1" ht="14.45" customHeight="1" x14ac:dyDescent="0.2">
      <c r="A63" s="120"/>
      <c r="B63" s="121" t="s">
        <v>112</v>
      </c>
      <c r="C63" s="113">
        <v>1.6178399650196764</v>
      </c>
      <c r="D63" s="115">
        <v>148</v>
      </c>
      <c r="E63" s="114">
        <v>166</v>
      </c>
      <c r="F63" s="114">
        <v>164</v>
      </c>
      <c r="G63" s="114">
        <v>153</v>
      </c>
      <c r="H63" s="140">
        <v>144</v>
      </c>
      <c r="I63" s="115">
        <v>4</v>
      </c>
      <c r="J63" s="116">
        <v>2.7777777777777777</v>
      </c>
    </row>
    <row r="64" spans="1:16" s="110" customFormat="1" ht="14.45" customHeight="1" x14ac:dyDescent="0.2">
      <c r="A64" s="120" t="s">
        <v>113</v>
      </c>
      <c r="B64" s="119" t="s">
        <v>116</v>
      </c>
      <c r="C64" s="113">
        <v>91.342369916921726</v>
      </c>
      <c r="D64" s="115">
        <v>8356</v>
      </c>
      <c r="E64" s="114">
        <v>8636</v>
      </c>
      <c r="F64" s="114">
        <v>8795</v>
      </c>
      <c r="G64" s="114">
        <v>8888</v>
      </c>
      <c r="H64" s="140">
        <v>8724</v>
      </c>
      <c r="I64" s="115">
        <v>-368</v>
      </c>
      <c r="J64" s="116">
        <v>-4.2182485098578635</v>
      </c>
    </row>
    <row r="65" spans="1:10" s="110" customFormat="1" ht="14.45" customHeight="1" x14ac:dyDescent="0.2">
      <c r="A65" s="123"/>
      <c r="B65" s="124" t="s">
        <v>117</v>
      </c>
      <c r="C65" s="125">
        <v>8.5264538696982939</v>
      </c>
      <c r="D65" s="143">
        <v>780</v>
      </c>
      <c r="E65" s="144">
        <v>817</v>
      </c>
      <c r="F65" s="144">
        <v>794</v>
      </c>
      <c r="G65" s="144">
        <v>776</v>
      </c>
      <c r="H65" s="145">
        <v>774</v>
      </c>
      <c r="I65" s="143">
        <v>6</v>
      </c>
      <c r="J65" s="146">
        <v>0.77519379844961245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8519</v>
      </c>
      <c r="G11" s="114">
        <v>8808</v>
      </c>
      <c r="H11" s="114">
        <v>9008</v>
      </c>
      <c r="I11" s="114">
        <v>9031</v>
      </c>
      <c r="J11" s="140">
        <v>8796</v>
      </c>
      <c r="K11" s="114">
        <v>-277</v>
      </c>
      <c r="L11" s="116">
        <v>-3.1491587085038653</v>
      </c>
    </row>
    <row r="12" spans="1:17" s="110" customFormat="1" ht="24" customHeight="1" x14ac:dyDescent="0.2">
      <c r="A12" s="604" t="s">
        <v>185</v>
      </c>
      <c r="B12" s="605"/>
      <c r="C12" s="605"/>
      <c r="D12" s="606"/>
      <c r="E12" s="113">
        <v>39.382556638103061</v>
      </c>
      <c r="F12" s="115">
        <v>3355</v>
      </c>
      <c r="G12" s="114">
        <v>3403</v>
      </c>
      <c r="H12" s="114">
        <v>3463</v>
      </c>
      <c r="I12" s="114">
        <v>3411</v>
      </c>
      <c r="J12" s="140">
        <v>3333</v>
      </c>
      <c r="K12" s="114">
        <v>22</v>
      </c>
      <c r="L12" s="116">
        <v>0.66006600660066006</v>
      </c>
    </row>
    <row r="13" spans="1:17" s="110" customFormat="1" ht="15" customHeight="1" x14ac:dyDescent="0.2">
      <c r="A13" s="120"/>
      <c r="B13" s="612" t="s">
        <v>107</v>
      </c>
      <c r="C13" s="612"/>
      <c r="E13" s="113">
        <v>60.617443361896939</v>
      </c>
      <c r="F13" s="115">
        <v>5164</v>
      </c>
      <c r="G13" s="114">
        <v>5405</v>
      </c>
      <c r="H13" s="114">
        <v>5545</v>
      </c>
      <c r="I13" s="114">
        <v>5620</v>
      </c>
      <c r="J13" s="140">
        <v>5463</v>
      </c>
      <c r="K13" s="114">
        <v>-299</v>
      </c>
      <c r="L13" s="116">
        <v>-5.4731832326560497</v>
      </c>
    </row>
    <row r="14" spans="1:17" s="110" customFormat="1" ht="22.5" customHeight="1" x14ac:dyDescent="0.2">
      <c r="A14" s="604" t="s">
        <v>186</v>
      </c>
      <c r="B14" s="605"/>
      <c r="C14" s="605"/>
      <c r="D14" s="606"/>
      <c r="E14" s="113">
        <v>15.330437844817467</v>
      </c>
      <c r="F14" s="115">
        <v>1306</v>
      </c>
      <c r="G14" s="114">
        <v>1364</v>
      </c>
      <c r="H14" s="114">
        <v>1412</v>
      </c>
      <c r="I14" s="114">
        <v>1436</v>
      </c>
      <c r="J14" s="140">
        <v>1324</v>
      </c>
      <c r="K14" s="114">
        <v>-18</v>
      </c>
      <c r="L14" s="116">
        <v>-1.3595166163141994</v>
      </c>
    </row>
    <row r="15" spans="1:17" s="110" customFormat="1" ht="15" customHeight="1" x14ac:dyDescent="0.2">
      <c r="A15" s="120"/>
      <c r="B15" s="119"/>
      <c r="C15" s="258" t="s">
        <v>106</v>
      </c>
      <c r="E15" s="113">
        <v>44.257274119448695</v>
      </c>
      <c r="F15" s="115">
        <v>578</v>
      </c>
      <c r="G15" s="114">
        <v>584</v>
      </c>
      <c r="H15" s="114">
        <v>592</v>
      </c>
      <c r="I15" s="114">
        <v>586</v>
      </c>
      <c r="J15" s="140">
        <v>565</v>
      </c>
      <c r="K15" s="114">
        <v>13</v>
      </c>
      <c r="L15" s="116">
        <v>2.3008849557522124</v>
      </c>
    </row>
    <row r="16" spans="1:17" s="110" customFormat="1" ht="15" customHeight="1" x14ac:dyDescent="0.2">
      <c r="A16" s="120"/>
      <c r="B16" s="119"/>
      <c r="C16" s="258" t="s">
        <v>107</v>
      </c>
      <c r="E16" s="113">
        <v>55.742725880551305</v>
      </c>
      <c r="F16" s="115">
        <v>728</v>
      </c>
      <c r="G16" s="114">
        <v>780</v>
      </c>
      <c r="H16" s="114">
        <v>820</v>
      </c>
      <c r="I16" s="114">
        <v>850</v>
      </c>
      <c r="J16" s="140">
        <v>759</v>
      </c>
      <c r="K16" s="114">
        <v>-31</v>
      </c>
      <c r="L16" s="116">
        <v>-4.0843214756258233</v>
      </c>
    </row>
    <row r="17" spans="1:12" s="110" customFormat="1" ht="15" customHeight="1" x14ac:dyDescent="0.2">
      <c r="A17" s="120"/>
      <c r="B17" s="121" t="s">
        <v>109</v>
      </c>
      <c r="C17" s="258"/>
      <c r="E17" s="113">
        <v>46.895175490080995</v>
      </c>
      <c r="F17" s="115">
        <v>3995</v>
      </c>
      <c r="G17" s="114">
        <v>4132</v>
      </c>
      <c r="H17" s="114">
        <v>4227</v>
      </c>
      <c r="I17" s="114">
        <v>4266</v>
      </c>
      <c r="J17" s="140">
        <v>4223</v>
      </c>
      <c r="K17" s="114">
        <v>-228</v>
      </c>
      <c r="L17" s="116">
        <v>-5.3990054463651429</v>
      </c>
    </row>
    <row r="18" spans="1:12" s="110" customFormat="1" ht="15" customHeight="1" x14ac:dyDescent="0.2">
      <c r="A18" s="120"/>
      <c r="B18" s="119"/>
      <c r="C18" s="258" t="s">
        <v>106</v>
      </c>
      <c r="E18" s="113">
        <v>35.96996245306633</v>
      </c>
      <c r="F18" s="115">
        <v>1437</v>
      </c>
      <c r="G18" s="114">
        <v>1447</v>
      </c>
      <c r="H18" s="114">
        <v>1467</v>
      </c>
      <c r="I18" s="114">
        <v>1450</v>
      </c>
      <c r="J18" s="140">
        <v>1423</v>
      </c>
      <c r="K18" s="114">
        <v>14</v>
      </c>
      <c r="L18" s="116">
        <v>0.98383696416022492</v>
      </c>
    </row>
    <row r="19" spans="1:12" s="110" customFormat="1" ht="15" customHeight="1" x14ac:dyDescent="0.2">
      <c r="A19" s="120"/>
      <c r="B19" s="119"/>
      <c r="C19" s="258" t="s">
        <v>107</v>
      </c>
      <c r="E19" s="113">
        <v>64.03003754693367</v>
      </c>
      <c r="F19" s="115">
        <v>2558</v>
      </c>
      <c r="G19" s="114">
        <v>2685</v>
      </c>
      <c r="H19" s="114">
        <v>2760</v>
      </c>
      <c r="I19" s="114">
        <v>2816</v>
      </c>
      <c r="J19" s="140">
        <v>2800</v>
      </c>
      <c r="K19" s="114">
        <v>-242</v>
      </c>
      <c r="L19" s="116">
        <v>-8.6428571428571423</v>
      </c>
    </row>
    <row r="20" spans="1:12" s="110" customFormat="1" ht="15" customHeight="1" x14ac:dyDescent="0.2">
      <c r="A20" s="120"/>
      <c r="B20" s="121" t="s">
        <v>110</v>
      </c>
      <c r="C20" s="258"/>
      <c r="E20" s="113">
        <v>20.295809367296631</v>
      </c>
      <c r="F20" s="115">
        <v>1729</v>
      </c>
      <c r="G20" s="114">
        <v>1785</v>
      </c>
      <c r="H20" s="114">
        <v>1816</v>
      </c>
      <c r="I20" s="114">
        <v>1828</v>
      </c>
      <c r="J20" s="140">
        <v>1791</v>
      </c>
      <c r="K20" s="114">
        <v>-62</v>
      </c>
      <c r="L20" s="116">
        <v>-3.4617532104969291</v>
      </c>
    </row>
    <row r="21" spans="1:12" s="110" customFormat="1" ht="15" customHeight="1" x14ac:dyDescent="0.2">
      <c r="A21" s="120"/>
      <c r="B21" s="119"/>
      <c r="C21" s="258" t="s">
        <v>106</v>
      </c>
      <c r="E21" s="113">
        <v>30.480046269519953</v>
      </c>
      <c r="F21" s="115">
        <v>527</v>
      </c>
      <c r="G21" s="114">
        <v>548</v>
      </c>
      <c r="H21" s="114">
        <v>568</v>
      </c>
      <c r="I21" s="114">
        <v>570</v>
      </c>
      <c r="J21" s="140">
        <v>564</v>
      </c>
      <c r="K21" s="114">
        <v>-37</v>
      </c>
      <c r="L21" s="116">
        <v>-6.5602836879432624</v>
      </c>
    </row>
    <row r="22" spans="1:12" s="110" customFormat="1" ht="15" customHeight="1" x14ac:dyDescent="0.2">
      <c r="A22" s="120"/>
      <c r="B22" s="119"/>
      <c r="C22" s="258" t="s">
        <v>107</v>
      </c>
      <c r="E22" s="113">
        <v>69.51995373048004</v>
      </c>
      <c r="F22" s="115">
        <v>1202</v>
      </c>
      <c r="G22" s="114">
        <v>1237</v>
      </c>
      <c r="H22" s="114">
        <v>1248</v>
      </c>
      <c r="I22" s="114">
        <v>1258</v>
      </c>
      <c r="J22" s="140">
        <v>1227</v>
      </c>
      <c r="K22" s="114">
        <v>-25</v>
      </c>
      <c r="L22" s="116">
        <v>-2.0374898125509371</v>
      </c>
    </row>
    <row r="23" spans="1:12" s="110" customFormat="1" ht="15" customHeight="1" x14ac:dyDescent="0.2">
      <c r="A23" s="120"/>
      <c r="B23" s="121" t="s">
        <v>111</v>
      </c>
      <c r="C23" s="258"/>
      <c r="E23" s="113">
        <v>17.478577297804907</v>
      </c>
      <c r="F23" s="115">
        <v>1489</v>
      </c>
      <c r="G23" s="114">
        <v>1527</v>
      </c>
      <c r="H23" s="114">
        <v>1553</v>
      </c>
      <c r="I23" s="114">
        <v>1501</v>
      </c>
      <c r="J23" s="140">
        <v>1458</v>
      </c>
      <c r="K23" s="114">
        <v>31</v>
      </c>
      <c r="L23" s="116">
        <v>2.1262002743484225</v>
      </c>
    </row>
    <row r="24" spans="1:12" s="110" customFormat="1" ht="15" customHeight="1" x14ac:dyDescent="0.2">
      <c r="A24" s="120"/>
      <c r="B24" s="119"/>
      <c r="C24" s="258" t="s">
        <v>106</v>
      </c>
      <c r="E24" s="113">
        <v>54.600402955003361</v>
      </c>
      <c r="F24" s="115">
        <v>813</v>
      </c>
      <c r="G24" s="114">
        <v>824</v>
      </c>
      <c r="H24" s="114">
        <v>836</v>
      </c>
      <c r="I24" s="114">
        <v>805</v>
      </c>
      <c r="J24" s="140">
        <v>781</v>
      </c>
      <c r="K24" s="114">
        <v>32</v>
      </c>
      <c r="L24" s="116">
        <v>4.0973111395646606</v>
      </c>
    </row>
    <row r="25" spans="1:12" s="110" customFormat="1" ht="15" customHeight="1" x14ac:dyDescent="0.2">
      <c r="A25" s="120"/>
      <c r="B25" s="119"/>
      <c r="C25" s="258" t="s">
        <v>107</v>
      </c>
      <c r="E25" s="113">
        <v>45.399597044996639</v>
      </c>
      <c r="F25" s="115">
        <v>676</v>
      </c>
      <c r="G25" s="114">
        <v>703</v>
      </c>
      <c r="H25" s="114">
        <v>717</v>
      </c>
      <c r="I25" s="114">
        <v>696</v>
      </c>
      <c r="J25" s="140">
        <v>677</v>
      </c>
      <c r="K25" s="114">
        <v>-1</v>
      </c>
      <c r="L25" s="116">
        <v>-0.14771048744460857</v>
      </c>
    </row>
    <row r="26" spans="1:12" s="110" customFormat="1" ht="15" customHeight="1" x14ac:dyDescent="0.2">
      <c r="A26" s="120"/>
      <c r="C26" s="121" t="s">
        <v>187</v>
      </c>
      <c r="D26" s="110" t="s">
        <v>188</v>
      </c>
      <c r="E26" s="113">
        <v>1.6433853738701725</v>
      </c>
      <c r="F26" s="115">
        <v>140</v>
      </c>
      <c r="G26" s="114">
        <v>159</v>
      </c>
      <c r="H26" s="114">
        <v>167</v>
      </c>
      <c r="I26" s="114">
        <v>149</v>
      </c>
      <c r="J26" s="140">
        <v>135</v>
      </c>
      <c r="K26" s="114">
        <v>5</v>
      </c>
      <c r="L26" s="116">
        <v>3.7037037037037037</v>
      </c>
    </row>
    <row r="27" spans="1:12" s="110" customFormat="1" ht="15" customHeight="1" x14ac:dyDescent="0.2">
      <c r="A27" s="120"/>
      <c r="B27" s="119"/>
      <c r="D27" s="259" t="s">
        <v>106</v>
      </c>
      <c r="E27" s="113">
        <v>49.285714285714285</v>
      </c>
      <c r="F27" s="115">
        <v>69</v>
      </c>
      <c r="G27" s="114">
        <v>82</v>
      </c>
      <c r="H27" s="114">
        <v>88</v>
      </c>
      <c r="I27" s="114">
        <v>81</v>
      </c>
      <c r="J27" s="140">
        <v>69</v>
      </c>
      <c r="K27" s="114">
        <v>0</v>
      </c>
      <c r="L27" s="116">
        <v>0</v>
      </c>
    </row>
    <row r="28" spans="1:12" s="110" customFormat="1" ht="15" customHeight="1" x14ac:dyDescent="0.2">
      <c r="A28" s="120"/>
      <c r="B28" s="119"/>
      <c r="D28" s="259" t="s">
        <v>107</v>
      </c>
      <c r="E28" s="113">
        <v>50.714285714285715</v>
      </c>
      <c r="F28" s="115">
        <v>71</v>
      </c>
      <c r="G28" s="114">
        <v>77</v>
      </c>
      <c r="H28" s="114">
        <v>79</v>
      </c>
      <c r="I28" s="114">
        <v>68</v>
      </c>
      <c r="J28" s="140">
        <v>66</v>
      </c>
      <c r="K28" s="114">
        <v>5</v>
      </c>
      <c r="L28" s="116">
        <v>7.5757575757575761</v>
      </c>
    </row>
    <row r="29" spans="1:12" s="110" customFormat="1" ht="24" customHeight="1" x14ac:dyDescent="0.2">
      <c r="A29" s="604" t="s">
        <v>189</v>
      </c>
      <c r="B29" s="605"/>
      <c r="C29" s="605"/>
      <c r="D29" s="606"/>
      <c r="E29" s="113">
        <v>91.430919121962674</v>
      </c>
      <c r="F29" s="115">
        <v>7789</v>
      </c>
      <c r="G29" s="114">
        <v>8070</v>
      </c>
      <c r="H29" s="114">
        <v>8301</v>
      </c>
      <c r="I29" s="114">
        <v>8326</v>
      </c>
      <c r="J29" s="140">
        <v>8119</v>
      </c>
      <c r="K29" s="114">
        <v>-330</v>
      </c>
      <c r="L29" s="116">
        <v>-4.0645399679763514</v>
      </c>
    </row>
    <row r="30" spans="1:12" s="110" customFormat="1" ht="15" customHeight="1" x14ac:dyDescent="0.2">
      <c r="A30" s="120"/>
      <c r="B30" s="119"/>
      <c r="C30" s="258" t="s">
        <v>106</v>
      </c>
      <c r="E30" s="113">
        <v>39.286172807805883</v>
      </c>
      <c r="F30" s="115">
        <v>3060</v>
      </c>
      <c r="G30" s="114">
        <v>3107</v>
      </c>
      <c r="H30" s="114">
        <v>3174</v>
      </c>
      <c r="I30" s="114">
        <v>3129</v>
      </c>
      <c r="J30" s="140">
        <v>3074</v>
      </c>
      <c r="K30" s="114">
        <v>-14</v>
      </c>
      <c r="L30" s="116">
        <v>-0.45543266102797658</v>
      </c>
    </row>
    <row r="31" spans="1:12" s="110" customFormat="1" ht="15" customHeight="1" x14ac:dyDescent="0.2">
      <c r="A31" s="120"/>
      <c r="B31" s="119"/>
      <c r="C31" s="258" t="s">
        <v>107</v>
      </c>
      <c r="E31" s="113">
        <v>60.713827192194117</v>
      </c>
      <c r="F31" s="115">
        <v>4729</v>
      </c>
      <c r="G31" s="114">
        <v>4963</v>
      </c>
      <c r="H31" s="114">
        <v>5127</v>
      </c>
      <c r="I31" s="114">
        <v>5197</v>
      </c>
      <c r="J31" s="140">
        <v>5045</v>
      </c>
      <c r="K31" s="114">
        <v>-316</v>
      </c>
      <c r="L31" s="116">
        <v>-6.263627353815659</v>
      </c>
    </row>
    <row r="32" spans="1:12" s="110" customFormat="1" ht="15" customHeight="1" x14ac:dyDescent="0.2">
      <c r="A32" s="120"/>
      <c r="B32" s="119" t="s">
        <v>117</v>
      </c>
      <c r="C32" s="258"/>
      <c r="E32" s="113">
        <v>8.4282192745627427</v>
      </c>
      <c r="F32" s="114">
        <v>718</v>
      </c>
      <c r="G32" s="114">
        <v>729</v>
      </c>
      <c r="H32" s="114">
        <v>698</v>
      </c>
      <c r="I32" s="114">
        <v>691</v>
      </c>
      <c r="J32" s="140">
        <v>665</v>
      </c>
      <c r="K32" s="114">
        <v>53</v>
      </c>
      <c r="L32" s="116">
        <v>7.969924812030075</v>
      </c>
    </row>
    <row r="33" spans="1:12" s="110" customFormat="1" ht="15" customHeight="1" x14ac:dyDescent="0.2">
      <c r="A33" s="120"/>
      <c r="B33" s="119"/>
      <c r="C33" s="258" t="s">
        <v>106</v>
      </c>
      <c r="E33" s="113">
        <v>40.529247910863511</v>
      </c>
      <c r="F33" s="114">
        <v>291</v>
      </c>
      <c r="G33" s="114">
        <v>293</v>
      </c>
      <c r="H33" s="114">
        <v>286</v>
      </c>
      <c r="I33" s="114">
        <v>280</v>
      </c>
      <c r="J33" s="140">
        <v>257</v>
      </c>
      <c r="K33" s="114">
        <v>34</v>
      </c>
      <c r="L33" s="116">
        <v>13.229571984435797</v>
      </c>
    </row>
    <row r="34" spans="1:12" s="110" customFormat="1" ht="15" customHeight="1" x14ac:dyDescent="0.2">
      <c r="A34" s="120"/>
      <c r="B34" s="119"/>
      <c r="C34" s="258" t="s">
        <v>107</v>
      </c>
      <c r="E34" s="113">
        <v>59.470752089136489</v>
      </c>
      <c r="F34" s="114">
        <v>427</v>
      </c>
      <c r="G34" s="114">
        <v>436</v>
      </c>
      <c r="H34" s="114">
        <v>412</v>
      </c>
      <c r="I34" s="114">
        <v>411</v>
      </c>
      <c r="J34" s="140">
        <v>408</v>
      </c>
      <c r="K34" s="114">
        <v>19</v>
      </c>
      <c r="L34" s="116">
        <v>4.6568627450980395</v>
      </c>
    </row>
    <row r="35" spans="1:12" s="110" customFormat="1" ht="24" customHeight="1" x14ac:dyDescent="0.2">
      <c r="A35" s="604" t="s">
        <v>192</v>
      </c>
      <c r="B35" s="605"/>
      <c r="C35" s="605"/>
      <c r="D35" s="606"/>
      <c r="E35" s="113">
        <v>18.405916187345934</v>
      </c>
      <c r="F35" s="114">
        <v>1568</v>
      </c>
      <c r="G35" s="114">
        <v>1596</v>
      </c>
      <c r="H35" s="114">
        <v>1645</v>
      </c>
      <c r="I35" s="114">
        <v>1657</v>
      </c>
      <c r="J35" s="114">
        <v>1553</v>
      </c>
      <c r="K35" s="318">
        <v>15</v>
      </c>
      <c r="L35" s="319">
        <v>0.96587250482936249</v>
      </c>
    </row>
    <row r="36" spans="1:12" s="110" customFormat="1" ht="15" customHeight="1" x14ac:dyDescent="0.2">
      <c r="A36" s="120"/>
      <c r="B36" s="119"/>
      <c r="C36" s="258" t="s">
        <v>106</v>
      </c>
      <c r="E36" s="113">
        <v>38.010204081632651</v>
      </c>
      <c r="F36" s="114">
        <v>596</v>
      </c>
      <c r="G36" s="114">
        <v>580</v>
      </c>
      <c r="H36" s="114">
        <v>607</v>
      </c>
      <c r="I36" s="114">
        <v>606</v>
      </c>
      <c r="J36" s="114">
        <v>578</v>
      </c>
      <c r="K36" s="318">
        <v>18</v>
      </c>
      <c r="L36" s="116">
        <v>3.1141868512110729</v>
      </c>
    </row>
    <row r="37" spans="1:12" s="110" customFormat="1" ht="15" customHeight="1" x14ac:dyDescent="0.2">
      <c r="A37" s="120"/>
      <c r="B37" s="119"/>
      <c r="C37" s="258" t="s">
        <v>107</v>
      </c>
      <c r="E37" s="113">
        <v>61.989795918367349</v>
      </c>
      <c r="F37" s="114">
        <v>972</v>
      </c>
      <c r="G37" s="114">
        <v>1016</v>
      </c>
      <c r="H37" s="114">
        <v>1038</v>
      </c>
      <c r="I37" s="114">
        <v>1051</v>
      </c>
      <c r="J37" s="140">
        <v>975</v>
      </c>
      <c r="K37" s="114">
        <v>-3</v>
      </c>
      <c r="L37" s="116">
        <v>-0.30769230769230771</v>
      </c>
    </row>
    <row r="38" spans="1:12" s="110" customFormat="1" ht="15" customHeight="1" x14ac:dyDescent="0.2">
      <c r="A38" s="120"/>
      <c r="B38" s="119" t="s">
        <v>328</v>
      </c>
      <c r="C38" s="258"/>
      <c r="E38" s="113">
        <v>61.450874515788236</v>
      </c>
      <c r="F38" s="114">
        <v>5235</v>
      </c>
      <c r="G38" s="114">
        <v>5424</v>
      </c>
      <c r="H38" s="114">
        <v>5547</v>
      </c>
      <c r="I38" s="114">
        <v>5541</v>
      </c>
      <c r="J38" s="140">
        <v>5421</v>
      </c>
      <c r="K38" s="114">
        <v>-186</v>
      </c>
      <c r="L38" s="116">
        <v>-3.4311012728278913</v>
      </c>
    </row>
    <row r="39" spans="1:12" s="110" customFormat="1" ht="15" customHeight="1" x14ac:dyDescent="0.2">
      <c r="A39" s="120"/>
      <c r="B39" s="119"/>
      <c r="C39" s="258" t="s">
        <v>106</v>
      </c>
      <c r="E39" s="113">
        <v>40.668576886341931</v>
      </c>
      <c r="F39" s="115">
        <v>2129</v>
      </c>
      <c r="G39" s="114">
        <v>2180</v>
      </c>
      <c r="H39" s="114">
        <v>2213</v>
      </c>
      <c r="I39" s="114">
        <v>2165</v>
      </c>
      <c r="J39" s="140">
        <v>2109</v>
      </c>
      <c r="K39" s="114">
        <v>20</v>
      </c>
      <c r="L39" s="116">
        <v>0.94831673779042203</v>
      </c>
    </row>
    <row r="40" spans="1:12" s="110" customFormat="1" ht="15" customHeight="1" x14ac:dyDescent="0.2">
      <c r="A40" s="120"/>
      <c r="B40" s="119"/>
      <c r="C40" s="258" t="s">
        <v>107</v>
      </c>
      <c r="E40" s="113">
        <v>59.331423113658069</v>
      </c>
      <c r="F40" s="115">
        <v>3106</v>
      </c>
      <c r="G40" s="114">
        <v>3244</v>
      </c>
      <c r="H40" s="114">
        <v>3334</v>
      </c>
      <c r="I40" s="114">
        <v>3376</v>
      </c>
      <c r="J40" s="140">
        <v>3312</v>
      </c>
      <c r="K40" s="114">
        <v>-206</v>
      </c>
      <c r="L40" s="116">
        <v>-6.2198067632850238</v>
      </c>
    </row>
    <row r="41" spans="1:12" s="110" customFormat="1" ht="15" customHeight="1" x14ac:dyDescent="0.2">
      <c r="A41" s="120"/>
      <c r="B41" s="320" t="s">
        <v>516</v>
      </c>
      <c r="C41" s="258"/>
      <c r="E41" s="113">
        <v>6.5735414954806899</v>
      </c>
      <c r="F41" s="115">
        <v>560</v>
      </c>
      <c r="G41" s="114">
        <v>557</v>
      </c>
      <c r="H41" s="114">
        <v>557</v>
      </c>
      <c r="I41" s="114">
        <v>559</v>
      </c>
      <c r="J41" s="140">
        <v>530</v>
      </c>
      <c r="K41" s="114">
        <v>30</v>
      </c>
      <c r="L41" s="116">
        <v>5.6603773584905657</v>
      </c>
    </row>
    <row r="42" spans="1:12" s="110" customFormat="1" ht="15" customHeight="1" x14ac:dyDescent="0.2">
      <c r="A42" s="120"/>
      <c r="B42" s="119"/>
      <c r="C42" s="268" t="s">
        <v>106</v>
      </c>
      <c r="D42" s="182"/>
      <c r="E42" s="113">
        <v>43.392857142857146</v>
      </c>
      <c r="F42" s="115">
        <v>243</v>
      </c>
      <c r="G42" s="114">
        <v>234</v>
      </c>
      <c r="H42" s="114">
        <v>228</v>
      </c>
      <c r="I42" s="114">
        <v>226</v>
      </c>
      <c r="J42" s="140">
        <v>222</v>
      </c>
      <c r="K42" s="114">
        <v>21</v>
      </c>
      <c r="L42" s="116">
        <v>9.4594594594594597</v>
      </c>
    </row>
    <row r="43" spans="1:12" s="110" customFormat="1" ht="15" customHeight="1" x14ac:dyDescent="0.2">
      <c r="A43" s="120"/>
      <c r="B43" s="119"/>
      <c r="C43" s="268" t="s">
        <v>107</v>
      </c>
      <c r="D43" s="182"/>
      <c r="E43" s="113">
        <v>56.607142857142854</v>
      </c>
      <c r="F43" s="115">
        <v>317</v>
      </c>
      <c r="G43" s="114">
        <v>323</v>
      </c>
      <c r="H43" s="114">
        <v>329</v>
      </c>
      <c r="I43" s="114">
        <v>333</v>
      </c>
      <c r="J43" s="140">
        <v>308</v>
      </c>
      <c r="K43" s="114">
        <v>9</v>
      </c>
      <c r="L43" s="116">
        <v>2.9220779220779223</v>
      </c>
    </row>
    <row r="44" spans="1:12" s="110" customFormat="1" ht="15" customHeight="1" x14ac:dyDescent="0.2">
      <c r="A44" s="120"/>
      <c r="B44" s="119" t="s">
        <v>205</v>
      </c>
      <c r="C44" s="268"/>
      <c r="D44" s="182"/>
      <c r="E44" s="113">
        <v>13.569667801385139</v>
      </c>
      <c r="F44" s="115">
        <v>1156</v>
      </c>
      <c r="G44" s="114">
        <v>1231</v>
      </c>
      <c r="H44" s="114">
        <v>1259</v>
      </c>
      <c r="I44" s="114">
        <v>1274</v>
      </c>
      <c r="J44" s="140">
        <v>1292</v>
      </c>
      <c r="K44" s="114">
        <v>-136</v>
      </c>
      <c r="L44" s="116">
        <v>-10.526315789473685</v>
      </c>
    </row>
    <row r="45" spans="1:12" s="110" customFormat="1" ht="15" customHeight="1" x14ac:dyDescent="0.2">
      <c r="A45" s="120"/>
      <c r="B45" s="119"/>
      <c r="C45" s="268" t="s">
        <v>106</v>
      </c>
      <c r="D45" s="182"/>
      <c r="E45" s="113">
        <v>33.477508650519034</v>
      </c>
      <c r="F45" s="115">
        <v>387</v>
      </c>
      <c r="G45" s="114">
        <v>409</v>
      </c>
      <c r="H45" s="114">
        <v>415</v>
      </c>
      <c r="I45" s="114">
        <v>414</v>
      </c>
      <c r="J45" s="140">
        <v>424</v>
      </c>
      <c r="K45" s="114">
        <v>-37</v>
      </c>
      <c r="L45" s="116">
        <v>-8.7264150943396235</v>
      </c>
    </row>
    <row r="46" spans="1:12" s="110" customFormat="1" ht="15" customHeight="1" x14ac:dyDescent="0.2">
      <c r="A46" s="123"/>
      <c r="B46" s="124"/>
      <c r="C46" s="260" t="s">
        <v>107</v>
      </c>
      <c r="D46" s="261"/>
      <c r="E46" s="125">
        <v>66.522491349480973</v>
      </c>
      <c r="F46" s="143">
        <v>769</v>
      </c>
      <c r="G46" s="144">
        <v>822</v>
      </c>
      <c r="H46" s="144">
        <v>844</v>
      </c>
      <c r="I46" s="144">
        <v>860</v>
      </c>
      <c r="J46" s="145">
        <v>868</v>
      </c>
      <c r="K46" s="144">
        <v>-99</v>
      </c>
      <c r="L46" s="146">
        <v>-11.40552995391705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8519</v>
      </c>
      <c r="E11" s="114">
        <v>8808</v>
      </c>
      <c r="F11" s="114">
        <v>9008</v>
      </c>
      <c r="G11" s="114">
        <v>9031</v>
      </c>
      <c r="H11" s="140">
        <v>8796</v>
      </c>
      <c r="I11" s="115">
        <v>-277</v>
      </c>
      <c r="J11" s="116">
        <v>-3.1491587085038653</v>
      </c>
    </row>
    <row r="12" spans="1:15" s="110" customFormat="1" ht="24.95" customHeight="1" x14ac:dyDescent="0.2">
      <c r="A12" s="193" t="s">
        <v>132</v>
      </c>
      <c r="B12" s="194" t="s">
        <v>133</v>
      </c>
      <c r="C12" s="113">
        <v>5.1766639276910436</v>
      </c>
      <c r="D12" s="115">
        <v>441</v>
      </c>
      <c r="E12" s="114">
        <v>434</v>
      </c>
      <c r="F12" s="114">
        <v>467</v>
      </c>
      <c r="G12" s="114">
        <v>470</v>
      </c>
      <c r="H12" s="140">
        <v>434</v>
      </c>
      <c r="I12" s="115">
        <v>7</v>
      </c>
      <c r="J12" s="116">
        <v>1.6129032258064515</v>
      </c>
    </row>
    <row r="13" spans="1:15" s="110" customFormat="1" ht="24.95" customHeight="1" x14ac:dyDescent="0.2">
      <c r="A13" s="193" t="s">
        <v>134</v>
      </c>
      <c r="B13" s="199" t="s">
        <v>214</v>
      </c>
      <c r="C13" s="113" t="s">
        <v>513</v>
      </c>
      <c r="D13" s="115" t="s">
        <v>513</v>
      </c>
      <c r="E13" s="114" t="s">
        <v>513</v>
      </c>
      <c r="F13" s="114" t="s">
        <v>513</v>
      </c>
      <c r="G13" s="114">
        <v>88</v>
      </c>
      <c r="H13" s="140">
        <v>88</v>
      </c>
      <c r="I13" s="115" t="s">
        <v>513</v>
      </c>
      <c r="J13" s="116" t="s">
        <v>513</v>
      </c>
    </row>
    <row r="14" spans="1:15" s="287" customFormat="1" ht="24.95" customHeight="1" x14ac:dyDescent="0.2">
      <c r="A14" s="193" t="s">
        <v>215</v>
      </c>
      <c r="B14" s="199" t="s">
        <v>137</v>
      </c>
      <c r="C14" s="113">
        <v>8.9094964197675779</v>
      </c>
      <c r="D14" s="115">
        <v>759</v>
      </c>
      <c r="E14" s="114">
        <v>776</v>
      </c>
      <c r="F14" s="114">
        <v>827</v>
      </c>
      <c r="G14" s="114">
        <v>826</v>
      </c>
      <c r="H14" s="140">
        <v>822</v>
      </c>
      <c r="I14" s="115">
        <v>-63</v>
      </c>
      <c r="J14" s="116">
        <v>-7.664233576642336</v>
      </c>
      <c r="K14" s="110"/>
      <c r="L14" s="110"/>
      <c r="M14" s="110"/>
      <c r="N14" s="110"/>
      <c r="O14" s="110"/>
    </row>
    <row r="15" spans="1:15" s="110" customFormat="1" ht="24.95" customHeight="1" x14ac:dyDescent="0.2">
      <c r="A15" s="193" t="s">
        <v>216</v>
      </c>
      <c r="B15" s="199" t="s">
        <v>217</v>
      </c>
      <c r="C15" s="113">
        <v>3.9793402981570605</v>
      </c>
      <c r="D15" s="115">
        <v>339</v>
      </c>
      <c r="E15" s="114">
        <v>361</v>
      </c>
      <c r="F15" s="114">
        <v>380</v>
      </c>
      <c r="G15" s="114">
        <v>383</v>
      </c>
      <c r="H15" s="140">
        <v>386</v>
      </c>
      <c r="I15" s="115">
        <v>-47</v>
      </c>
      <c r="J15" s="116">
        <v>-12.176165803108809</v>
      </c>
    </row>
    <row r="16" spans="1:15" s="287" customFormat="1" ht="24.95" customHeight="1" x14ac:dyDescent="0.2">
      <c r="A16" s="193" t="s">
        <v>218</v>
      </c>
      <c r="B16" s="199" t="s">
        <v>141</v>
      </c>
      <c r="C16" s="113">
        <v>3.2280784129592677</v>
      </c>
      <c r="D16" s="115">
        <v>275</v>
      </c>
      <c r="E16" s="114">
        <v>281</v>
      </c>
      <c r="F16" s="114">
        <v>301</v>
      </c>
      <c r="G16" s="114">
        <v>303</v>
      </c>
      <c r="H16" s="140">
        <v>296</v>
      </c>
      <c r="I16" s="115">
        <v>-21</v>
      </c>
      <c r="J16" s="116">
        <v>-7.0945945945945947</v>
      </c>
      <c r="K16" s="110"/>
      <c r="L16" s="110"/>
      <c r="M16" s="110"/>
      <c r="N16" s="110"/>
      <c r="O16" s="110"/>
    </row>
    <row r="17" spans="1:15" s="110" customFormat="1" ht="24.95" customHeight="1" x14ac:dyDescent="0.2">
      <c r="A17" s="193" t="s">
        <v>142</v>
      </c>
      <c r="B17" s="199" t="s">
        <v>220</v>
      </c>
      <c r="C17" s="113">
        <v>1.7020777086512502</v>
      </c>
      <c r="D17" s="115">
        <v>145</v>
      </c>
      <c r="E17" s="114">
        <v>134</v>
      </c>
      <c r="F17" s="114">
        <v>146</v>
      </c>
      <c r="G17" s="114">
        <v>140</v>
      </c>
      <c r="H17" s="140">
        <v>140</v>
      </c>
      <c r="I17" s="115">
        <v>5</v>
      </c>
      <c r="J17" s="116">
        <v>3.5714285714285716</v>
      </c>
    </row>
    <row r="18" spans="1:15" s="287" customFormat="1" ht="24.95" customHeight="1" x14ac:dyDescent="0.2">
      <c r="A18" s="201" t="s">
        <v>144</v>
      </c>
      <c r="B18" s="202" t="s">
        <v>145</v>
      </c>
      <c r="C18" s="113" t="s">
        <v>513</v>
      </c>
      <c r="D18" s="115" t="s">
        <v>513</v>
      </c>
      <c r="E18" s="114" t="s">
        <v>513</v>
      </c>
      <c r="F18" s="114" t="s">
        <v>513</v>
      </c>
      <c r="G18" s="114">
        <v>371</v>
      </c>
      <c r="H18" s="140">
        <v>372</v>
      </c>
      <c r="I18" s="115" t="s">
        <v>513</v>
      </c>
      <c r="J18" s="116" t="s">
        <v>513</v>
      </c>
      <c r="K18" s="110"/>
      <c r="L18" s="110"/>
      <c r="M18" s="110"/>
      <c r="N18" s="110"/>
      <c r="O18" s="110"/>
    </row>
    <row r="19" spans="1:15" s="110" customFormat="1" ht="24.95" customHeight="1" x14ac:dyDescent="0.2">
      <c r="A19" s="193" t="s">
        <v>146</v>
      </c>
      <c r="B19" s="199" t="s">
        <v>147</v>
      </c>
      <c r="C19" s="113">
        <v>17.983331376922173</v>
      </c>
      <c r="D19" s="115">
        <v>1532</v>
      </c>
      <c r="E19" s="114">
        <v>1552</v>
      </c>
      <c r="F19" s="114">
        <v>1598</v>
      </c>
      <c r="G19" s="114">
        <v>1572</v>
      </c>
      <c r="H19" s="140">
        <v>1536</v>
      </c>
      <c r="I19" s="115">
        <v>-4</v>
      </c>
      <c r="J19" s="116">
        <v>-0.26041666666666669</v>
      </c>
    </row>
    <row r="20" spans="1:15" s="287" customFormat="1" ht="24.95" customHeight="1" x14ac:dyDescent="0.2">
      <c r="A20" s="193" t="s">
        <v>148</v>
      </c>
      <c r="B20" s="199" t="s">
        <v>149</v>
      </c>
      <c r="C20" s="113">
        <v>5.528817936377509</v>
      </c>
      <c r="D20" s="115">
        <v>471</v>
      </c>
      <c r="E20" s="114">
        <v>465</v>
      </c>
      <c r="F20" s="114">
        <v>500</v>
      </c>
      <c r="G20" s="114">
        <v>502</v>
      </c>
      <c r="H20" s="140">
        <v>497</v>
      </c>
      <c r="I20" s="115">
        <v>-26</v>
      </c>
      <c r="J20" s="116">
        <v>-5.2313883299798789</v>
      </c>
      <c r="K20" s="110"/>
      <c r="L20" s="110"/>
      <c r="M20" s="110"/>
      <c r="N20" s="110"/>
      <c r="O20" s="110"/>
    </row>
    <row r="21" spans="1:15" s="110" customFormat="1" ht="24.95" customHeight="1" x14ac:dyDescent="0.2">
      <c r="A21" s="201" t="s">
        <v>150</v>
      </c>
      <c r="B21" s="202" t="s">
        <v>151</v>
      </c>
      <c r="C21" s="113">
        <v>14.649606761356967</v>
      </c>
      <c r="D21" s="115">
        <v>1248</v>
      </c>
      <c r="E21" s="114">
        <v>1398</v>
      </c>
      <c r="F21" s="114">
        <v>1463</v>
      </c>
      <c r="G21" s="114">
        <v>1462</v>
      </c>
      <c r="H21" s="140">
        <v>1353</v>
      </c>
      <c r="I21" s="115">
        <v>-105</v>
      </c>
      <c r="J21" s="116">
        <v>-7.7605321507760534</v>
      </c>
    </row>
    <row r="22" spans="1:15" s="110" customFormat="1" ht="24.95" customHeight="1" x14ac:dyDescent="0.2">
      <c r="A22" s="201" t="s">
        <v>152</v>
      </c>
      <c r="B22" s="199" t="s">
        <v>153</v>
      </c>
      <c r="C22" s="113" t="s">
        <v>513</v>
      </c>
      <c r="D22" s="115" t="s">
        <v>513</v>
      </c>
      <c r="E22" s="114" t="s">
        <v>513</v>
      </c>
      <c r="F22" s="114" t="s">
        <v>513</v>
      </c>
      <c r="G22" s="114" t="s">
        <v>513</v>
      </c>
      <c r="H22" s="140">
        <v>151</v>
      </c>
      <c r="I22" s="115" t="s">
        <v>513</v>
      </c>
      <c r="J22" s="116" t="s">
        <v>513</v>
      </c>
    </row>
    <row r="23" spans="1:15" s="110" customFormat="1" ht="24.95" customHeight="1" x14ac:dyDescent="0.2">
      <c r="A23" s="193" t="s">
        <v>154</v>
      </c>
      <c r="B23" s="199" t="s">
        <v>155</v>
      </c>
      <c r="C23" s="113">
        <v>1.4438314356145088</v>
      </c>
      <c r="D23" s="115">
        <v>123</v>
      </c>
      <c r="E23" s="114">
        <v>129</v>
      </c>
      <c r="F23" s="114">
        <v>126</v>
      </c>
      <c r="G23" s="114">
        <v>126</v>
      </c>
      <c r="H23" s="140">
        <v>127</v>
      </c>
      <c r="I23" s="115">
        <v>-4</v>
      </c>
      <c r="J23" s="116">
        <v>-3.1496062992125986</v>
      </c>
    </row>
    <row r="24" spans="1:15" s="110" customFormat="1" ht="24.95" customHeight="1" x14ac:dyDescent="0.2">
      <c r="A24" s="193" t="s">
        <v>156</v>
      </c>
      <c r="B24" s="199" t="s">
        <v>221</v>
      </c>
      <c r="C24" s="113">
        <v>5.8574950111515438</v>
      </c>
      <c r="D24" s="115">
        <v>499</v>
      </c>
      <c r="E24" s="114">
        <v>514</v>
      </c>
      <c r="F24" s="114">
        <v>489</v>
      </c>
      <c r="G24" s="114">
        <v>490</v>
      </c>
      <c r="H24" s="140">
        <v>476</v>
      </c>
      <c r="I24" s="115">
        <v>23</v>
      </c>
      <c r="J24" s="116">
        <v>4.8319327731092434</v>
      </c>
    </row>
    <row r="25" spans="1:15" s="110" customFormat="1" ht="24.95" customHeight="1" x14ac:dyDescent="0.2">
      <c r="A25" s="193" t="s">
        <v>222</v>
      </c>
      <c r="B25" s="204" t="s">
        <v>159</v>
      </c>
      <c r="C25" s="113">
        <v>6.7848339006925693</v>
      </c>
      <c r="D25" s="115">
        <v>578</v>
      </c>
      <c r="E25" s="114">
        <v>594</v>
      </c>
      <c r="F25" s="114">
        <v>601</v>
      </c>
      <c r="G25" s="114">
        <v>570</v>
      </c>
      <c r="H25" s="140">
        <v>562</v>
      </c>
      <c r="I25" s="115">
        <v>16</v>
      </c>
      <c r="J25" s="116">
        <v>2.8469750889679717</v>
      </c>
    </row>
    <row r="26" spans="1:15" s="110" customFormat="1" ht="24.95" customHeight="1" x14ac:dyDescent="0.2">
      <c r="A26" s="201">
        <v>782.78300000000002</v>
      </c>
      <c r="B26" s="203" t="s">
        <v>160</v>
      </c>
      <c r="C26" s="113" t="s">
        <v>513</v>
      </c>
      <c r="D26" s="115" t="s">
        <v>513</v>
      </c>
      <c r="E26" s="114" t="s">
        <v>513</v>
      </c>
      <c r="F26" s="114" t="s">
        <v>513</v>
      </c>
      <c r="G26" s="114" t="s">
        <v>513</v>
      </c>
      <c r="H26" s="140">
        <v>61</v>
      </c>
      <c r="I26" s="115" t="s">
        <v>513</v>
      </c>
      <c r="J26" s="116" t="s">
        <v>513</v>
      </c>
    </row>
    <row r="27" spans="1:15" s="110" customFormat="1" ht="24.95" customHeight="1" x14ac:dyDescent="0.2">
      <c r="A27" s="193" t="s">
        <v>161</v>
      </c>
      <c r="B27" s="199" t="s">
        <v>162</v>
      </c>
      <c r="C27" s="113">
        <v>3.8854325625073365</v>
      </c>
      <c r="D27" s="115">
        <v>331</v>
      </c>
      <c r="E27" s="114">
        <v>337</v>
      </c>
      <c r="F27" s="114">
        <v>344</v>
      </c>
      <c r="G27" s="114">
        <v>341</v>
      </c>
      <c r="H27" s="140">
        <v>333</v>
      </c>
      <c r="I27" s="115">
        <v>-2</v>
      </c>
      <c r="J27" s="116">
        <v>-0.60060060060060061</v>
      </c>
    </row>
    <row r="28" spans="1:15" s="110" customFormat="1" ht="24.95" customHeight="1" x14ac:dyDescent="0.2">
      <c r="A28" s="193" t="s">
        <v>163</v>
      </c>
      <c r="B28" s="199" t="s">
        <v>164</v>
      </c>
      <c r="C28" s="113">
        <v>2.4063857260241814</v>
      </c>
      <c r="D28" s="115">
        <v>205</v>
      </c>
      <c r="E28" s="114">
        <v>211</v>
      </c>
      <c r="F28" s="114">
        <v>206</v>
      </c>
      <c r="G28" s="114">
        <v>225</v>
      </c>
      <c r="H28" s="140">
        <v>219</v>
      </c>
      <c r="I28" s="115">
        <v>-14</v>
      </c>
      <c r="J28" s="116">
        <v>-6.3926940639269407</v>
      </c>
    </row>
    <row r="29" spans="1:15" s="110" customFormat="1" ht="24.95" customHeight="1" x14ac:dyDescent="0.2">
      <c r="A29" s="193">
        <v>86</v>
      </c>
      <c r="B29" s="199" t="s">
        <v>165</v>
      </c>
      <c r="C29" s="113">
        <v>5.434910200727785</v>
      </c>
      <c r="D29" s="115">
        <v>463</v>
      </c>
      <c r="E29" s="114">
        <v>463</v>
      </c>
      <c r="F29" s="114">
        <v>467</v>
      </c>
      <c r="G29" s="114">
        <v>482</v>
      </c>
      <c r="H29" s="140">
        <v>471</v>
      </c>
      <c r="I29" s="115">
        <v>-8</v>
      </c>
      <c r="J29" s="116">
        <v>-1.6985138004246285</v>
      </c>
    </row>
    <row r="30" spans="1:15" s="110" customFormat="1" ht="24.95" customHeight="1" x14ac:dyDescent="0.2">
      <c r="A30" s="193">
        <v>87.88</v>
      </c>
      <c r="B30" s="204" t="s">
        <v>166</v>
      </c>
      <c r="C30" s="113">
        <v>1.9485855147317761</v>
      </c>
      <c r="D30" s="115">
        <v>166</v>
      </c>
      <c r="E30" s="114">
        <v>193</v>
      </c>
      <c r="F30" s="114">
        <v>191</v>
      </c>
      <c r="G30" s="114">
        <v>197</v>
      </c>
      <c r="H30" s="140">
        <v>190</v>
      </c>
      <c r="I30" s="115">
        <v>-24</v>
      </c>
      <c r="J30" s="116">
        <v>-12.631578947368421</v>
      </c>
    </row>
    <row r="31" spans="1:15" s="110" customFormat="1" ht="24.95" customHeight="1" x14ac:dyDescent="0.2">
      <c r="A31" s="193" t="s">
        <v>167</v>
      </c>
      <c r="B31" s="199" t="s">
        <v>168</v>
      </c>
      <c r="C31" s="113">
        <v>12.454513440544664</v>
      </c>
      <c r="D31" s="115">
        <v>1061</v>
      </c>
      <c r="E31" s="114">
        <v>1104</v>
      </c>
      <c r="F31" s="114">
        <v>1110</v>
      </c>
      <c r="G31" s="114">
        <v>1133</v>
      </c>
      <c r="H31" s="140">
        <v>1104</v>
      </c>
      <c r="I31" s="115">
        <v>-43</v>
      </c>
      <c r="J31" s="116">
        <v>-3.8949275362318843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5.1766639276910436</v>
      </c>
      <c r="D34" s="115">
        <v>441</v>
      </c>
      <c r="E34" s="114">
        <v>434</v>
      </c>
      <c r="F34" s="114">
        <v>467</v>
      </c>
      <c r="G34" s="114">
        <v>470</v>
      </c>
      <c r="H34" s="140">
        <v>434</v>
      </c>
      <c r="I34" s="115">
        <v>7</v>
      </c>
      <c r="J34" s="116">
        <v>1.6129032258064515</v>
      </c>
    </row>
    <row r="35" spans="1:10" s="110" customFormat="1" ht="24.95" customHeight="1" x14ac:dyDescent="0.2">
      <c r="A35" s="292" t="s">
        <v>171</v>
      </c>
      <c r="B35" s="293" t="s">
        <v>172</v>
      </c>
      <c r="C35" s="113">
        <v>14.497006690926165</v>
      </c>
      <c r="D35" s="115">
        <v>1235</v>
      </c>
      <c r="E35" s="114">
        <v>1245</v>
      </c>
      <c r="F35" s="114">
        <v>1281</v>
      </c>
      <c r="G35" s="114">
        <v>1285</v>
      </c>
      <c r="H35" s="140">
        <v>1282</v>
      </c>
      <c r="I35" s="115">
        <v>-47</v>
      </c>
      <c r="J35" s="116">
        <v>-3.6661466458658345</v>
      </c>
    </row>
    <row r="36" spans="1:10" s="110" customFormat="1" ht="24.95" customHeight="1" x14ac:dyDescent="0.2">
      <c r="A36" s="294" t="s">
        <v>173</v>
      </c>
      <c r="B36" s="295" t="s">
        <v>174</v>
      </c>
      <c r="C36" s="125">
        <v>80.326329381382791</v>
      </c>
      <c r="D36" s="143">
        <v>6843</v>
      </c>
      <c r="E36" s="144">
        <v>7129</v>
      </c>
      <c r="F36" s="144">
        <v>7260</v>
      </c>
      <c r="G36" s="144">
        <v>7276</v>
      </c>
      <c r="H36" s="145">
        <v>7080</v>
      </c>
      <c r="I36" s="143">
        <v>-237</v>
      </c>
      <c r="J36" s="146">
        <v>-3.347457627118644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8519</v>
      </c>
      <c r="F11" s="264">
        <v>8808</v>
      </c>
      <c r="G11" s="264">
        <v>9008</v>
      </c>
      <c r="H11" s="264">
        <v>9031</v>
      </c>
      <c r="I11" s="265">
        <v>8796</v>
      </c>
      <c r="J11" s="263">
        <v>-277</v>
      </c>
      <c r="K11" s="266">
        <v>-3.1491587085038653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47.752083577884726</v>
      </c>
      <c r="E13" s="115">
        <v>4068</v>
      </c>
      <c r="F13" s="114">
        <v>4162</v>
      </c>
      <c r="G13" s="114">
        <v>4299</v>
      </c>
      <c r="H13" s="114">
        <v>4286</v>
      </c>
      <c r="I13" s="140">
        <v>4111</v>
      </c>
      <c r="J13" s="115">
        <v>-43</v>
      </c>
      <c r="K13" s="116">
        <v>-1.0459742155193383</v>
      </c>
    </row>
    <row r="14" spans="1:15" ht="15.95" customHeight="1" x14ac:dyDescent="0.2">
      <c r="A14" s="306" t="s">
        <v>230</v>
      </c>
      <c r="B14" s="307"/>
      <c r="C14" s="308"/>
      <c r="D14" s="113">
        <v>40.532926399812183</v>
      </c>
      <c r="E14" s="115">
        <v>3453</v>
      </c>
      <c r="F14" s="114">
        <v>3614</v>
      </c>
      <c r="G14" s="114">
        <v>3690</v>
      </c>
      <c r="H14" s="114">
        <v>3700</v>
      </c>
      <c r="I14" s="140">
        <v>3655</v>
      </c>
      <c r="J14" s="115">
        <v>-202</v>
      </c>
      <c r="K14" s="116">
        <v>-5.5266757865937075</v>
      </c>
    </row>
    <row r="15" spans="1:15" ht="15.95" customHeight="1" x14ac:dyDescent="0.2">
      <c r="A15" s="306" t="s">
        <v>231</v>
      </c>
      <c r="B15" s="307"/>
      <c r="C15" s="308"/>
      <c r="D15" s="113">
        <v>4.6484329146613454</v>
      </c>
      <c r="E15" s="115">
        <v>396</v>
      </c>
      <c r="F15" s="114">
        <v>420</v>
      </c>
      <c r="G15" s="114">
        <v>417</v>
      </c>
      <c r="H15" s="114">
        <v>417</v>
      </c>
      <c r="I15" s="140">
        <v>427</v>
      </c>
      <c r="J15" s="115">
        <v>-31</v>
      </c>
      <c r="K15" s="116">
        <v>-7.2599531615925059</v>
      </c>
    </row>
    <row r="16" spans="1:15" ht="15.95" customHeight="1" x14ac:dyDescent="0.2">
      <c r="A16" s="306" t="s">
        <v>232</v>
      </c>
      <c r="B16" s="307"/>
      <c r="C16" s="308"/>
      <c r="D16" s="113">
        <v>3.1341706773095432</v>
      </c>
      <c r="E16" s="115">
        <v>267</v>
      </c>
      <c r="F16" s="114">
        <v>269</v>
      </c>
      <c r="G16" s="114">
        <v>263</v>
      </c>
      <c r="H16" s="114">
        <v>275</v>
      </c>
      <c r="I16" s="140">
        <v>264</v>
      </c>
      <c r="J16" s="115">
        <v>3</v>
      </c>
      <c r="K16" s="116">
        <v>1.1363636363636365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4.0262941659819225</v>
      </c>
      <c r="E18" s="115">
        <v>343</v>
      </c>
      <c r="F18" s="114">
        <v>343</v>
      </c>
      <c r="G18" s="114">
        <v>360</v>
      </c>
      <c r="H18" s="114">
        <v>344</v>
      </c>
      <c r="I18" s="140">
        <v>325</v>
      </c>
      <c r="J18" s="115">
        <v>18</v>
      </c>
      <c r="K18" s="116">
        <v>5.5384615384615383</v>
      </c>
    </row>
    <row r="19" spans="1:11" ht="14.1" customHeight="1" x14ac:dyDescent="0.2">
      <c r="A19" s="306" t="s">
        <v>235</v>
      </c>
      <c r="B19" s="307" t="s">
        <v>236</v>
      </c>
      <c r="C19" s="308"/>
      <c r="D19" s="113">
        <v>3.2046014790468367</v>
      </c>
      <c r="E19" s="115">
        <v>273</v>
      </c>
      <c r="F19" s="114">
        <v>267</v>
      </c>
      <c r="G19" s="114">
        <v>287</v>
      </c>
      <c r="H19" s="114">
        <v>272</v>
      </c>
      <c r="I19" s="140">
        <v>258</v>
      </c>
      <c r="J19" s="115">
        <v>15</v>
      </c>
      <c r="K19" s="116">
        <v>5.8139534883720927</v>
      </c>
    </row>
    <row r="20" spans="1:11" ht="14.1" customHeight="1" x14ac:dyDescent="0.2">
      <c r="A20" s="306">
        <v>12</v>
      </c>
      <c r="B20" s="307" t="s">
        <v>237</v>
      </c>
      <c r="C20" s="308"/>
      <c r="D20" s="113">
        <v>1.6199084399577415</v>
      </c>
      <c r="E20" s="115">
        <v>138</v>
      </c>
      <c r="F20" s="114">
        <v>143</v>
      </c>
      <c r="G20" s="114">
        <v>153</v>
      </c>
      <c r="H20" s="114">
        <v>158</v>
      </c>
      <c r="I20" s="140">
        <v>140</v>
      </c>
      <c r="J20" s="115">
        <v>-2</v>
      </c>
      <c r="K20" s="116">
        <v>-1.4285714285714286</v>
      </c>
    </row>
    <row r="21" spans="1:11" ht="14.1" customHeight="1" x14ac:dyDescent="0.2">
      <c r="A21" s="306">
        <v>21</v>
      </c>
      <c r="B21" s="307" t="s">
        <v>238</v>
      </c>
      <c r="C21" s="308"/>
      <c r="D21" s="113">
        <v>0.36389247564268107</v>
      </c>
      <c r="E21" s="115">
        <v>31</v>
      </c>
      <c r="F21" s="114">
        <v>24</v>
      </c>
      <c r="G21" s="114">
        <v>35</v>
      </c>
      <c r="H21" s="114">
        <v>35</v>
      </c>
      <c r="I21" s="140">
        <v>35</v>
      </c>
      <c r="J21" s="115">
        <v>-4</v>
      </c>
      <c r="K21" s="116">
        <v>-11.428571428571429</v>
      </c>
    </row>
    <row r="22" spans="1:11" ht="14.1" customHeight="1" x14ac:dyDescent="0.2">
      <c r="A22" s="306">
        <v>22</v>
      </c>
      <c r="B22" s="307" t="s">
        <v>239</v>
      </c>
      <c r="C22" s="308"/>
      <c r="D22" s="113">
        <v>0.98603122432210355</v>
      </c>
      <c r="E22" s="115">
        <v>84</v>
      </c>
      <c r="F22" s="114">
        <v>75</v>
      </c>
      <c r="G22" s="114">
        <v>73</v>
      </c>
      <c r="H22" s="114">
        <v>72</v>
      </c>
      <c r="I22" s="140">
        <v>73</v>
      </c>
      <c r="J22" s="115">
        <v>11</v>
      </c>
      <c r="K22" s="116">
        <v>15.068493150684931</v>
      </c>
    </row>
    <row r="23" spans="1:11" ht="14.1" customHeight="1" x14ac:dyDescent="0.2">
      <c r="A23" s="306">
        <v>23</v>
      </c>
      <c r="B23" s="307" t="s">
        <v>240</v>
      </c>
      <c r="C23" s="308"/>
      <c r="D23" s="113">
        <v>0.52823101302969833</v>
      </c>
      <c r="E23" s="115">
        <v>45</v>
      </c>
      <c r="F23" s="114">
        <v>47</v>
      </c>
      <c r="G23" s="114">
        <v>45</v>
      </c>
      <c r="H23" s="114">
        <v>43</v>
      </c>
      <c r="I23" s="140">
        <v>46</v>
      </c>
      <c r="J23" s="115">
        <v>-1</v>
      </c>
      <c r="K23" s="116">
        <v>-2.1739130434782608</v>
      </c>
    </row>
    <row r="24" spans="1:11" ht="14.1" customHeight="1" x14ac:dyDescent="0.2">
      <c r="A24" s="306">
        <v>24</v>
      </c>
      <c r="B24" s="307" t="s">
        <v>241</v>
      </c>
      <c r="C24" s="308"/>
      <c r="D24" s="113">
        <v>0.97429275736588805</v>
      </c>
      <c r="E24" s="115">
        <v>83</v>
      </c>
      <c r="F24" s="114">
        <v>82</v>
      </c>
      <c r="G24" s="114">
        <v>87</v>
      </c>
      <c r="H24" s="114">
        <v>82</v>
      </c>
      <c r="I24" s="140">
        <v>77</v>
      </c>
      <c r="J24" s="115">
        <v>6</v>
      </c>
      <c r="K24" s="116">
        <v>7.7922077922077921</v>
      </c>
    </row>
    <row r="25" spans="1:11" ht="14.1" customHeight="1" x14ac:dyDescent="0.2">
      <c r="A25" s="306">
        <v>25</v>
      </c>
      <c r="B25" s="307" t="s">
        <v>242</v>
      </c>
      <c r="C25" s="308"/>
      <c r="D25" s="113">
        <v>1.6433853738701725</v>
      </c>
      <c r="E25" s="115">
        <v>140</v>
      </c>
      <c r="F25" s="114">
        <v>139</v>
      </c>
      <c r="G25" s="114">
        <v>152</v>
      </c>
      <c r="H25" s="114">
        <v>158</v>
      </c>
      <c r="I25" s="140">
        <v>144</v>
      </c>
      <c r="J25" s="115">
        <v>-4</v>
      </c>
      <c r="K25" s="116">
        <v>-2.7777777777777777</v>
      </c>
    </row>
    <row r="26" spans="1:11" ht="14.1" customHeight="1" x14ac:dyDescent="0.2">
      <c r="A26" s="306">
        <v>26</v>
      </c>
      <c r="B26" s="307" t="s">
        <v>243</v>
      </c>
      <c r="C26" s="308"/>
      <c r="D26" s="113">
        <v>0.68083108346050003</v>
      </c>
      <c r="E26" s="115">
        <v>58</v>
      </c>
      <c r="F26" s="114">
        <v>60</v>
      </c>
      <c r="G26" s="114">
        <v>66</v>
      </c>
      <c r="H26" s="114">
        <v>64</v>
      </c>
      <c r="I26" s="140">
        <v>66</v>
      </c>
      <c r="J26" s="115">
        <v>-8</v>
      </c>
      <c r="K26" s="116">
        <v>-12.121212121212121</v>
      </c>
    </row>
    <row r="27" spans="1:11" ht="14.1" customHeight="1" x14ac:dyDescent="0.2">
      <c r="A27" s="306">
        <v>27</v>
      </c>
      <c r="B27" s="307" t="s">
        <v>244</v>
      </c>
      <c r="C27" s="308"/>
      <c r="D27" s="113">
        <v>0.24650780608052589</v>
      </c>
      <c r="E27" s="115">
        <v>21</v>
      </c>
      <c r="F27" s="114">
        <v>20</v>
      </c>
      <c r="G27" s="114">
        <v>21</v>
      </c>
      <c r="H27" s="114">
        <v>24</v>
      </c>
      <c r="I27" s="140">
        <v>25</v>
      </c>
      <c r="J27" s="115">
        <v>-4</v>
      </c>
      <c r="K27" s="116">
        <v>-16</v>
      </c>
    </row>
    <row r="28" spans="1:11" ht="14.1" customHeight="1" x14ac:dyDescent="0.2">
      <c r="A28" s="306">
        <v>28</v>
      </c>
      <c r="B28" s="307" t="s">
        <v>245</v>
      </c>
      <c r="C28" s="308"/>
      <c r="D28" s="113">
        <v>0.55170794694212932</v>
      </c>
      <c r="E28" s="115">
        <v>47</v>
      </c>
      <c r="F28" s="114">
        <v>50</v>
      </c>
      <c r="G28" s="114">
        <v>52</v>
      </c>
      <c r="H28" s="114">
        <v>47</v>
      </c>
      <c r="I28" s="140">
        <v>46</v>
      </c>
      <c r="J28" s="115">
        <v>1</v>
      </c>
      <c r="K28" s="116">
        <v>2.1739130434782608</v>
      </c>
    </row>
    <row r="29" spans="1:11" ht="14.1" customHeight="1" x14ac:dyDescent="0.2">
      <c r="A29" s="306">
        <v>29</v>
      </c>
      <c r="B29" s="307" t="s">
        <v>246</v>
      </c>
      <c r="C29" s="308"/>
      <c r="D29" s="113">
        <v>5.1766639276910436</v>
      </c>
      <c r="E29" s="115">
        <v>441</v>
      </c>
      <c r="F29" s="114">
        <v>472</v>
      </c>
      <c r="G29" s="114">
        <v>468</v>
      </c>
      <c r="H29" s="114">
        <v>449</v>
      </c>
      <c r="I29" s="140">
        <v>420</v>
      </c>
      <c r="J29" s="115">
        <v>21</v>
      </c>
      <c r="K29" s="116">
        <v>5</v>
      </c>
    </row>
    <row r="30" spans="1:11" ht="14.1" customHeight="1" x14ac:dyDescent="0.2">
      <c r="A30" s="306" t="s">
        <v>247</v>
      </c>
      <c r="B30" s="307" t="s">
        <v>248</v>
      </c>
      <c r="C30" s="308"/>
      <c r="D30" s="113" t="s">
        <v>513</v>
      </c>
      <c r="E30" s="115" t="s">
        <v>513</v>
      </c>
      <c r="F30" s="114" t="s">
        <v>513</v>
      </c>
      <c r="G30" s="114">
        <v>91</v>
      </c>
      <c r="H30" s="114">
        <v>84</v>
      </c>
      <c r="I30" s="140">
        <v>85</v>
      </c>
      <c r="J30" s="115" t="s">
        <v>513</v>
      </c>
      <c r="K30" s="116" t="s">
        <v>513</v>
      </c>
    </row>
    <row r="31" spans="1:11" ht="14.1" customHeight="1" x14ac:dyDescent="0.2">
      <c r="A31" s="306" t="s">
        <v>249</v>
      </c>
      <c r="B31" s="307" t="s">
        <v>250</v>
      </c>
      <c r="C31" s="308"/>
      <c r="D31" s="113">
        <v>4.1671557694565093</v>
      </c>
      <c r="E31" s="115">
        <v>355</v>
      </c>
      <c r="F31" s="114">
        <v>381</v>
      </c>
      <c r="G31" s="114">
        <v>377</v>
      </c>
      <c r="H31" s="114">
        <v>365</v>
      </c>
      <c r="I31" s="140">
        <v>335</v>
      </c>
      <c r="J31" s="115">
        <v>20</v>
      </c>
      <c r="K31" s="116">
        <v>5.9701492537313436</v>
      </c>
    </row>
    <row r="32" spans="1:11" ht="14.1" customHeight="1" x14ac:dyDescent="0.2">
      <c r="A32" s="306">
        <v>31</v>
      </c>
      <c r="B32" s="307" t="s">
        <v>251</v>
      </c>
      <c r="C32" s="308"/>
      <c r="D32" s="113">
        <v>0.11738466956215518</v>
      </c>
      <c r="E32" s="115">
        <v>10</v>
      </c>
      <c r="F32" s="114">
        <v>8</v>
      </c>
      <c r="G32" s="114">
        <v>6</v>
      </c>
      <c r="H32" s="114">
        <v>8</v>
      </c>
      <c r="I32" s="140">
        <v>6</v>
      </c>
      <c r="J32" s="115">
        <v>4</v>
      </c>
      <c r="K32" s="116">
        <v>66.666666666666671</v>
      </c>
    </row>
    <row r="33" spans="1:11" ht="14.1" customHeight="1" x14ac:dyDescent="0.2">
      <c r="A33" s="306">
        <v>32</v>
      </c>
      <c r="B33" s="307" t="s">
        <v>252</v>
      </c>
      <c r="C33" s="308"/>
      <c r="D33" s="113">
        <v>0.99776969127831905</v>
      </c>
      <c r="E33" s="115">
        <v>85</v>
      </c>
      <c r="F33" s="114">
        <v>89</v>
      </c>
      <c r="G33" s="114">
        <v>86</v>
      </c>
      <c r="H33" s="114">
        <v>85</v>
      </c>
      <c r="I33" s="140">
        <v>85</v>
      </c>
      <c r="J33" s="115">
        <v>0</v>
      </c>
      <c r="K33" s="116">
        <v>0</v>
      </c>
    </row>
    <row r="34" spans="1:11" ht="14.1" customHeight="1" x14ac:dyDescent="0.2">
      <c r="A34" s="306">
        <v>33</v>
      </c>
      <c r="B34" s="307" t="s">
        <v>253</v>
      </c>
      <c r="C34" s="308"/>
      <c r="D34" s="113">
        <v>0.51649254607348283</v>
      </c>
      <c r="E34" s="115">
        <v>44</v>
      </c>
      <c r="F34" s="114">
        <v>46</v>
      </c>
      <c r="G34" s="114">
        <v>32</v>
      </c>
      <c r="H34" s="114">
        <v>38</v>
      </c>
      <c r="I34" s="140">
        <v>38</v>
      </c>
      <c r="J34" s="115">
        <v>6</v>
      </c>
      <c r="K34" s="116">
        <v>15.789473684210526</v>
      </c>
    </row>
    <row r="35" spans="1:11" ht="14.1" customHeight="1" x14ac:dyDescent="0.2">
      <c r="A35" s="306">
        <v>34</v>
      </c>
      <c r="B35" s="307" t="s">
        <v>254</v>
      </c>
      <c r="C35" s="308"/>
      <c r="D35" s="113">
        <v>3.9441248972884142</v>
      </c>
      <c r="E35" s="115">
        <v>336</v>
      </c>
      <c r="F35" s="114">
        <v>340</v>
      </c>
      <c r="G35" s="114">
        <v>335</v>
      </c>
      <c r="H35" s="114">
        <v>338</v>
      </c>
      <c r="I35" s="140">
        <v>345</v>
      </c>
      <c r="J35" s="115">
        <v>-9</v>
      </c>
      <c r="K35" s="116">
        <v>-2.6086956521739131</v>
      </c>
    </row>
    <row r="36" spans="1:11" ht="14.1" customHeight="1" x14ac:dyDescent="0.2">
      <c r="A36" s="306">
        <v>41</v>
      </c>
      <c r="B36" s="307" t="s">
        <v>255</v>
      </c>
      <c r="C36" s="308"/>
      <c r="D36" s="113">
        <v>0.11738466956215518</v>
      </c>
      <c r="E36" s="115">
        <v>10</v>
      </c>
      <c r="F36" s="114">
        <v>10</v>
      </c>
      <c r="G36" s="114">
        <v>9</v>
      </c>
      <c r="H36" s="114">
        <v>8</v>
      </c>
      <c r="I36" s="140">
        <v>8</v>
      </c>
      <c r="J36" s="115">
        <v>2</v>
      </c>
      <c r="K36" s="116">
        <v>25</v>
      </c>
    </row>
    <row r="37" spans="1:11" ht="14.1" customHeight="1" x14ac:dyDescent="0.2">
      <c r="A37" s="306">
        <v>42</v>
      </c>
      <c r="B37" s="307" t="s">
        <v>256</v>
      </c>
      <c r="C37" s="308"/>
      <c r="D37" s="113">
        <v>5.869233478107759E-2</v>
      </c>
      <c r="E37" s="115">
        <v>5</v>
      </c>
      <c r="F37" s="114">
        <v>6</v>
      </c>
      <c r="G37" s="114">
        <v>4</v>
      </c>
      <c r="H37" s="114">
        <v>4</v>
      </c>
      <c r="I37" s="140">
        <v>6</v>
      </c>
      <c r="J37" s="115">
        <v>-1</v>
      </c>
      <c r="K37" s="116">
        <v>-16.666666666666668</v>
      </c>
    </row>
    <row r="38" spans="1:11" ht="14.1" customHeight="1" x14ac:dyDescent="0.2">
      <c r="A38" s="306">
        <v>43</v>
      </c>
      <c r="B38" s="307" t="s">
        <v>257</v>
      </c>
      <c r="C38" s="308"/>
      <c r="D38" s="113">
        <v>0.45780021129240522</v>
      </c>
      <c r="E38" s="115">
        <v>39</v>
      </c>
      <c r="F38" s="114">
        <v>36</v>
      </c>
      <c r="G38" s="114">
        <v>40</v>
      </c>
      <c r="H38" s="114">
        <v>40</v>
      </c>
      <c r="I38" s="140">
        <v>38</v>
      </c>
      <c r="J38" s="115">
        <v>1</v>
      </c>
      <c r="K38" s="116">
        <v>2.6315789473684212</v>
      </c>
    </row>
    <row r="39" spans="1:11" ht="14.1" customHeight="1" x14ac:dyDescent="0.2">
      <c r="A39" s="306">
        <v>51</v>
      </c>
      <c r="B39" s="307" t="s">
        <v>258</v>
      </c>
      <c r="C39" s="308"/>
      <c r="D39" s="113">
        <v>6.1744336189693625</v>
      </c>
      <c r="E39" s="115">
        <v>526</v>
      </c>
      <c r="F39" s="114">
        <v>511</v>
      </c>
      <c r="G39" s="114">
        <v>524</v>
      </c>
      <c r="H39" s="114">
        <v>531</v>
      </c>
      <c r="I39" s="140">
        <v>539</v>
      </c>
      <c r="J39" s="115">
        <v>-13</v>
      </c>
      <c r="K39" s="116">
        <v>-2.4118738404452689</v>
      </c>
    </row>
    <row r="40" spans="1:11" ht="14.1" customHeight="1" x14ac:dyDescent="0.2">
      <c r="A40" s="306" t="s">
        <v>259</v>
      </c>
      <c r="B40" s="307" t="s">
        <v>260</v>
      </c>
      <c r="C40" s="308"/>
      <c r="D40" s="113">
        <v>5.8574950111515438</v>
      </c>
      <c r="E40" s="115">
        <v>499</v>
      </c>
      <c r="F40" s="114">
        <v>484</v>
      </c>
      <c r="G40" s="114">
        <v>496</v>
      </c>
      <c r="H40" s="114">
        <v>505</v>
      </c>
      <c r="I40" s="140">
        <v>515</v>
      </c>
      <c r="J40" s="115">
        <v>-16</v>
      </c>
      <c r="K40" s="116">
        <v>-3.1067961165048543</v>
      </c>
    </row>
    <row r="41" spans="1:11" ht="14.1" customHeight="1" x14ac:dyDescent="0.2">
      <c r="A41" s="306"/>
      <c r="B41" s="307" t="s">
        <v>261</v>
      </c>
      <c r="C41" s="308"/>
      <c r="D41" s="113">
        <v>4.4019251085808193</v>
      </c>
      <c r="E41" s="115">
        <v>375</v>
      </c>
      <c r="F41" s="114">
        <v>360</v>
      </c>
      <c r="G41" s="114">
        <v>374</v>
      </c>
      <c r="H41" s="114">
        <v>389</v>
      </c>
      <c r="I41" s="140">
        <v>402</v>
      </c>
      <c r="J41" s="115">
        <v>-27</v>
      </c>
      <c r="K41" s="116">
        <v>-6.7164179104477615</v>
      </c>
    </row>
    <row r="42" spans="1:11" ht="14.1" customHeight="1" x14ac:dyDescent="0.2">
      <c r="A42" s="306">
        <v>52</v>
      </c>
      <c r="B42" s="307" t="s">
        <v>262</v>
      </c>
      <c r="C42" s="308"/>
      <c r="D42" s="113">
        <v>5.1649254607348283</v>
      </c>
      <c r="E42" s="115">
        <v>440</v>
      </c>
      <c r="F42" s="114">
        <v>444</v>
      </c>
      <c r="G42" s="114">
        <v>492</v>
      </c>
      <c r="H42" s="114">
        <v>484</v>
      </c>
      <c r="I42" s="140">
        <v>467</v>
      </c>
      <c r="J42" s="115">
        <v>-27</v>
      </c>
      <c r="K42" s="116">
        <v>-5.7815845824411136</v>
      </c>
    </row>
    <row r="43" spans="1:11" ht="14.1" customHeight="1" x14ac:dyDescent="0.2">
      <c r="A43" s="306" t="s">
        <v>263</v>
      </c>
      <c r="B43" s="307" t="s">
        <v>264</v>
      </c>
      <c r="C43" s="308"/>
      <c r="D43" s="113">
        <v>4.8245099190045782</v>
      </c>
      <c r="E43" s="115">
        <v>411</v>
      </c>
      <c r="F43" s="114">
        <v>413</v>
      </c>
      <c r="G43" s="114">
        <v>436</v>
      </c>
      <c r="H43" s="114">
        <v>431</v>
      </c>
      <c r="I43" s="140">
        <v>440</v>
      </c>
      <c r="J43" s="115">
        <v>-29</v>
      </c>
      <c r="K43" s="116">
        <v>-6.5909090909090908</v>
      </c>
    </row>
    <row r="44" spans="1:11" ht="14.1" customHeight="1" x14ac:dyDescent="0.2">
      <c r="A44" s="306">
        <v>53</v>
      </c>
      <c r="B44" s="307" t="s">
        <v>265</v>
      </c>
      <c r="C44" s="308"/>
      <c r="D44" s="113">
        <v>1.8781547129944829</v>
      </c>
      <c r="E44" s="115">
        <v>160</v>
      </c>
      <c r="F44" s="114">
        <v>161</v>
      </c>
      <c r="G44" s="114">
        <v>161</v>
      </c>
      <c r="H44" s="114">
        <v>150</v>
      </c>
      <c r="I44" s="140">
        <v>143</v>
      </c>
      <c r="J44" s="115">
        <v>17</v>
      </c>
      <c r="K44" s="116">
        <v>11.888111888111888</v>
      </c>
    </row>
    <row r="45" spans="1:11" ht="14.1" customHeight="1" x14ac:dyDescent="0.2">
      <c r="A45" s="306" t="s">
        <v>266</v>
      </c>
      <c r="B45" s="307" t="s">
        <v>267</v>
      </c>
      <c r="C45" s="308"/>
      <c r="D45" s="113">
        <v>1.8429393121258364</v>
      </c>
      <c r="E45" s="115">
        <v>157</v>
      </c>
      <c r="F45" s="114">
        <v>157</v>
      </c>
      <c r="G45" s="114">
        <v>157</v>
      </c>
      <c r="H45" s="114">
        <v>146</v>
      </c>
      <c r="I45" s="140">
        <v>139</v>
      </c>
      <c r="J45" s="115">
        <v>18</v>
      </c>
      <c r="K45" s="116">
        <v>12.949640287769784</v>
      </c>
    </row>
    <row r="46" spans="1:11" ht="14.1" customHeight="1" x14ac:dyDescent="0.2">
      <c r="A46" s="306">
        <v>54</v>
      </c>
      <c r="B46" s="307" t="s">
        <v>268</v>
      </c>
      <c r="C46" s="308"/>
      <c r="D46" s="113">
        <v>14.238760417889424</v>
      </c>
      <c r="E46" s="115">
        <v>1213</v>
      </c>
      <c r="F46" s="114">
        <v>1257</v>
      </c>
      <c r="G46" s="114">
        <v>1280</v>
      </c>
      <c r="H46" s="114">
        <v>1285</v>
      </c>
      <c r="I46" s="140">
        <v>1296</v>
      </c>
      <c r="J46" s="115">
        <v>-83</v>
      </c>
      <c r="K46" s="116">
        <v>-6.4043209876543212</v>
      </c>
    </row>
    <row r="47" spans="1:11" ht="14.1" customHeight="1" x14ac:dyDescent="0.2">
      <c r="A47" s="306">
        <v>61</v>
      </c>
      <c r="B47" s="307" t="s">
        <v>269</v>
      </c>
      <c r="C47" s="308"/>
      <c r="D47" s="113">
        <v>0.91560042258481045</v>
      </c>
      <c r="E47" s="115">
        <v>78</v>
      </c>
      <c r="F47" s="114">
        <v>90</v>
      </c>
      <c r="G47" s="114">
        <v>90</v>
      </c>
      <c r="H47" s="114">
        <v>94</v>
      </c>
      <c r="I47" s="140">
        <v>93</v>
      </c>
      <c r="J47" s="115">
        <v>-15</v>
      </c>
      <c r="K47" s="116">
        <v>-16.129032258064516</v>
      </c>
    </row>
    <row r="48" spans="1:11" ht="14.1" customHeight="1" x14ac:dyDescent="0.2">
      <c r="A48" s="306">
        <v>62</v>
      </c>
      <c r="B48" s="307" t="s">
        <v>270</v>
      </c>
      <c r="C48" s="308"/>
      <c r="D48" s="113">
        <v>10.40028172320695</v>
      </c>
      <c r="E48" s="115">
        <v>886</v>
      </c>
      <c r="F48" s="114">
        <v>894</v>
      </c>
      <c r="G48" s="114">
        <v>934</v>
      </c>
      <c r="H48" s="114">
        <v>903</v>
      </c>
      <c r="I48" s="140">
        <v>850</v>
      </c>
      <c r="J48" s="115">
        <v>36</v>
      </c>
      <c r="K48" s="116">
        <v>4.2352941176470589</v>
      </c>
    </row>
    <row r="49" spans="1:11" ht="14.1" customHeight="1" x14ac:dyDescent="0.2">
      <c r="A49" s="306">
        <v>63</v>
      </c>
      <c r="B49" s="307" t="s">
        <v>271</v>
      </c>
      <c r="C49" s="308"/>
      <c r="D49" s="113">
        <v>11.656297687522009</v>
      </c>
      <c r="E49" s="115">
        <v>993</v>
      </c>
      <c r="F49" s="114">
        <v>1129</v>
      </c>
      <c r="G49" s="114">
        <v>1187</v>
      </c>
      <c r="H49" s="114">
        <v>1219</v>
      </c>
      <c r="I49" s="140">
        <v>1124</v>
      </c>
      <c r="J49" s="115">
        <v>-131</v>
      </c>
      <c r="K49" s="116">
        <v>-11.654804270462634</v>
      </c>
    </row>
    <row r="50" spans="1:11" ht="14.1" customHeight="1" x14ac:dyDescent="0.2">
      <c r="A50" s="306" t="s">
        <v>272</v>
      </c>
      <c r="B50" s="307" t="s">
        <v>273</v>
      </c>
      <c r="C50" s="308"/>
      <c r="D50" s="113">
        <v>1.1738466956215519</v>
      </c>
      <c r="E50" s="115">
        <v>100</v>
      </c>
      <c r="F50" s="114">
        <v>125</v>
      </c>
      <c r="G50" s="114">
        <v>125</v>
      </c>
      <c r="H50" s="114">
        <v>135</v>
      </c>
      <c r="I50" s="140">
        <v>121</v>
      </c>
      <c r="J50" s="115">
        <v>-21</v>
      </c>
      <c r="K50" s="116">
        <v>-17.355371900826448</v>
      </c>
    </row>
    <row r="51" spans="1:11" ht="14.1" customHeight="1" x14ac:dyDescent="0.2">
      <c r="A51" s="306" t="s">
        <v>274</v>
      </c>
      <c r="B51" s="307" t="s">
        <v>275</v>
      </c>
      <c r="C51" s="308"/>
      <c r="D51" s="113">
        <v>10.142035450170209</v>
      </c>
      <c r="E51" s="115">
        <v>864</v>
      </c>
      <c r="F51" s="114">
        <v>967</v>
      </c>
      <c r="G51" s="114">
        <v>1026</v>
      </c>
      <c r="H51" s="114">
        <v>1046</v>
      </c>
      <c r="I51" s="140">
        <v>970</v>
      </c>
      <c r="J51" s="115">
        <v>-106</v>
      </c>
      <c r="K51" s="116">
        <v>-10.927835051546392</v>
      </c>
    </row>
    <row r="52" spans="1:11" ht="14.1" customHeight="1" x14ac:dyDescent="0.2">
      <c r="A52" s="306">
        <v>71</v>
      </c>
      <c r="B52" s="307" t="s">
        <v>276</v>
      </c>
      <c r="C52" s="308"/>
      <c r="D52" s="113">
        <v>11.86759009273389</v>
      </c>
      <c r="E52" s="115">
        <v>1011</v>
      </c>
      <c r="F52" s="114">
        <v>1038</v>
      </c>
      <c r="G52" s="114">
        <v>1033</v>
      </c>
      <c r="H52" s="114">
        <v>1047</v>
      </c>
      <c r="I52" s="140">
        <v>1042</v>
      </c>
      <c r="J52" s="115">
        <v>-31</v>
      </c>
      <c r="K52" s="116">
        <v>-2.9750479846449136</v>
      </c>
    </row>
    <row r="53" spans="1:11" ht="14.1" customHeight="1" x14ac:dyDescent="0.2">
      <c r="A53" s="306" t="s">
        <v>277</v>
      </c>
      <c r="B53" s="307" t="s">
        <v>278</v>
      </c>
      <c r="C53" s="308"/>
      <c r="D53" s="113">
        <v>0.72778495128536214</v>
      </c>
      <c r="E53" s="115">
        <v>62</v>
      </c>
      <c r="F53" s="114">
        <v>65</v>
      </c>
      <c r="G53" s="114">
        <v>62</v>
      </c>
      <c r="H53" s="114">
        <v>63</v>
      </c>
      <c r="I53" s="140">
        <v>65</v>
      </c>
      <c r="J53" s="115">
        <v>-3</v>
      </c>
      <c r="K53" s="116">
        <v>-4.615384615384615</v>
      </c>
    </row>
    <row r="54" spans="1:11" ht="14.1" customHeight="1" x14ac:dyDescent="0.2">
      <c r="A54" s="306" t="s">
        <v>279</v>
      </c>
      <c r="B54" s="307" t="s">
        <v>280</v>
      </c>
      <c r="C54" s="308"/>
      <c r="D54" s="113">
        <v>10.294635520601009</v>
      </c>
      <c r="E54" s="115">
        <v>877</v>
      </c>
      <c r="F54" s="114">
        <v>906</v>
      </c>
      <c r="G54" s="114">
        <v>904</v>
      </c>
      <c r="H54" s="114">
        <v>919</v>
      </c>
      <c r="I54" s="140">
        <v>912</v>
      </c>
      <c r="J54" s="115">
        <v>-35</v>
      </c>
      <c r="K54" s="116">
        <v>-3.8377192982456139</v>
      </c>
    </row>
    <row r="55" spans="1:11" ht="14.1" customHeight="1" x14ac:dyDescent="0.2">
      <c r="A55" s="306">
        <v>72</v>
      </c>
      <c r="B55" s="307" t="s">
        <v>281</v>
      </c>
      <c r="C55" s="308"/>
      <c r="D55" s="113">
        <v>1.2912313651837071</v>
      </c>
      <c r="E55" s="115">
        <v>110</v>
      </c>
      <c r="F55" s="114">
        <v>110</v>
      </c>
      <c r="G55" s="114">
        <v>114</v>
      </c>
      <c r="H55" s="114">
        <v>111</v>
      </c>
      <c r="I55" s="140">
        <v>109</v>
      </c>
      <c r="J55" s="115">
        <v>1</v>
      </c>
      <c r="K55" s="116">
        <v>0.91743119266055051</v>
      </c>
    </row>
    <row r="56" spans="1:11" ht="14.1" customHeight="1" x14ac:dyDescent="0.2">
      <c r="A56" s="306" t="s">
        <v>282</v>
      </c>
      <c r="B56" s="307" t="s">
        <v>283</v>
      </c>
      <c r="C56" s="308"/>
      <c r="D56" s="113">
        <v>0.19955393825566381</v>
      </c>
      <c r="E56" s="115">
        <v>17</v>
      </c>
      <c r="F56" s="114">
        <v>17</v>
      </c>
      <c r="G56" s="114">
        <v>17</v>
      </c>
      <c r="H56" s="114">
        <v>18</v>
      </c>
      <c r="I56" s="140">
        <v>18</v>
      </c>
      <c r="J56" s="115">
        <v>-1</v>
      </c>
      <c r="K56" s="116">
        <v>-5.5555555555555554</v>
      </c>
    </row>
    <row r="57" spans="1:11" ht="14.1" customHeight="1" x14ac:dyDescent="0.2">
      <c r="A57" s="306" t="s">
        <v>284</v>
      </c>
      <c r="B57" s="307" t="s">
        <v>285</v>
      </c>
      <c r="C57" s="308"/>
      <c r="D57" s="113">
        <v>0.82169268693508624</v>
      </c>
      <c r="E57" s="115">
        <v>70</v>
      </c>
      <c r="F57" s="114">
        <v>70</v>
      </c>
      <c r="G57" s="114">
        <v>72</v>
      </c>
      <c r="H57" s="114">
        <v>70</v>
      </c>
      <c r="I57" s="140">
        <v>68</v>
      </c>
      <c r="J57" s="115">
        <v>2</v>
      </c>
      <c r="K57" s="116">
        <v>2.9411764705882355</v>
      </c>
    </row>
    <row r="58" spans="1:11" ht="14.1" customHeight="1" x14ac:dyDescent="0.2">
      <c r="A58" s="306">
        <v>73</v>
      </c>
      <c r="B58" s="307" t="s">
        <v>286</v>
      </c>
      <c r="C58" s="308"/>
      <c r="D58" s="113">
        <v>0.86864655475994834</v>
      </c>
      <c r="E58" s="115">
        <v>74</v>
      </c>
      <c r="F58" s="114">
        <v>77</v>
      </c>
      <c r="G58" s="114">
        <v>77</v>
      </c>
      <c r="H58" s="114">
        <v>74</v>
      </c>
      <c r="I58" s="140">
        <v>75</v>
      </c>
      <c r="J58" s="115">
        <v>-1</v>
      </c>
      <c r="K58" s="116">
        <v>-1.3333333333333333</v>
      </c>
    </row>
    <row r="59" spans="1:11" ht="14.1" customHeight="1" x14ac:dyDescent="0.2">
      <c r="A59" s="306" t="s">
        <v>287</v>
      </c>
      <c r="B59" s="307" t="s">
        <v>288</v>
      </c>
      <c r="C59" s="308"/>
      <c r="D59" s="113">
        <v>0.50475407911726733</v>
      </c>
      <c r="E59" s="115">
        <v>43</v>
      </c>
      <c r="F59" s="114">
        <v>45</v>
      </c>
      <c r="G59" s="114">
        <v>46</v>
      </c>
      <c r="H59" s="114">
        <v>42</v>
      </c>
      <c r="I59" s="140">
        <v>42</v>
      </c>
      <c r="J59" s="115">
        <v>1</v>
      </c>
      <c r="K59" s="116">
        <v>2.3809523809523809</v>
      </c>
    </row>
    <row r="60" spans="1:11" ht="14.1" customHeight="1" x14ac:dyDescent="0.2">
      <c r="A60" s="306">
        <v>81</v>
      </c>
      <c r="B60" s="307" t="s">
        <v>289</v>
      </c>
      <c r="C60" s="308"/>
      <c r="D60" s="113">
        <v>2.3476933912431037</v>
      </c>
      <c r="E60" s="115">
        <v>200</v>
      </c>
      <c r="F60" s="114">
        <v>204</v>
      </c>
      <c r="G60" s="114">
        <v>215</v>
      </c>
      <c r="H60" s="114">
        <v>221</v>
      </c>
      <c r="I60" s="140">
        <v>247</v>
      </c>
      <c r="J60" s="115">
        <v>-47</v>
      </c>
      <c r="K60" s="116">
        <v>-19.02834008097166</v>
      </c>
    </row>
    <row r="61" spans="1:11" ht="14.1" customHeight="1" x14ac:dyDescent="0.2">
      <c r="A61" s="306" t="s">
        <v>290</v>
      </c>
      <c r="B61" s="307" t="s">
        <v>291</v>
      </c>
      <c r="C61" s="308"/>
      <c r="D61" s="113">
        <v>0.95081582345345694</v>
      </c>
      <c r="E61" s="115">
        <v>81</v>
      </c>
      <c r="F61" s="114">
        <v>82</v>
      </c>
      <c r="G61" s="114">
        <v>87</v>
      </c>
      <c r="H61" s="114">
        <v>90</v>
      </c>
      <c r="I61" s="140">
        <v>87</v>
      </c>
      <c r="J61" s="115">
        <v>-6</v>
      </c>
      <c r="K61" s="116">
        <v>-6.8965517241379306</v>
      </c>
    </row>
    <row r="62" spans="1:11" ht="14.1" customHeight="1" x14ac:dyDescent="0.2">
      <c r="A62" s="306" t="s">
        <v>292</v>
      </c>
      <c r="B62" s="307" t="s">
        <v>293</v>
      </c>
      <c r="C62" s="308"/>
      <c r="D62" s="113">
        <v>0.66909261650428453</v>
      </c>
      <c r="E62" s="115">
        <v>57</v>
      </c>
      <c r="F62" s="114">
        <v>50</v>
      </c>
      <c r="G62" s="114">
        <v>53</v>
      </c>
      <c r="H62" s="114">
        <v>59</v>
      </c>
      <c r="I62" s="140">
        <v>88</v>
      </c>
      <c r="J62" s="115">
        <v>-31</v>
      </c>
      <c r="K62" s="116">
        <v>-35.227272727272727</v>
      </c>
    </row>
    <row r="63" spans="1:11" ht="14.1" customHeight="1" x14ac:dyDescent="0.2">
      <c r="A63" s="306"/>
      <c r="B63" s="307" t="s">
        <v>294</v>
      </c>
      <c r="C63" s="308"/>
      <c r="D63" s="113">
        <v>0.59866181476699143</v>
      </c>
      <c r="E63" s="115">
        <v>51</v>
      </c>
      <c r="F63" s="114">
        <v>45</v>
      </c>
      <c r="G63" s="114">
        <v>48</v>
      </c>
      <c r="H63" s="114">
        <v>52</v>
      </c>
      <c r="I63" s="140">
        <v>82</v>
      </c>
      <c r="J63" s="115">
        <v>-31</v>
      </c>
      <c r="K63" s="116">
        <v>-37.804878048780488</v>
      </c>
    </row>
    <row r="64" spans="1:11" ht="14.1" customHeight="1" x14ac:dyDescent="0.2">
      <c r="A64" s="306" t="s">
        <v>295</v>
      </c>
      <c r="B64" s="307" t="s">
        <v>296</v>
      </c>
      <c r="C64" s="308"/>
      <c r="D64" s="113">
        <v>4.6953867824862071E-2</v>
      </c>
      <c r="E64" s="115">
        <v>4</v>
      </c>
      <c r="F64" s="114">
        <v>5</v>
      </c>
      <c r="G64" s="114">
        <v>5</v>
      </c>
      <c r="H64" s="114">
        <v>5</v>
      </c>
      <c r="I64" s="140">
        <v>4</v>
      </c>
      <c r="J64" s="115">
        <v>0</v>
      </c>
      <c r="K64" s="116">
        <v>0</v>
      </c>
    </row>
    <row r="65" spans="1:11" ht="14.1" customHeight="1" x14ac:dyDescent="0.2">
      <c r="A65" s="306" t="s">
        <v>297</v>
      </c>
      <c r="B65" s="307" t="s">
        <v>298</v>
      </c>
      <c r="C65" s="308"/>
      <c r="D65" s="113">
        <v>0.39910787651132762</v>
      </c>
      <c r="E65" s="115">
        <v>34</v>
      </c>
      <c r="F65" s="114">
        <v>39</v>
      </c>
      <c r="G65" s="114">
        <v>40</v>
      </c>
      <c r="H65" s="114">
        <v>39</v>
      </c>
      <c r="I65" s="140">
        <v>41</v>
      </c>
      <c r="J65" s="115">
        <v>-7</v>
      </c>
      <c r="K65" s="116">
        <v>-17.073170731707318</v>
      </c>
    </row>
    <row r="66" spans="1:11" ht="14.1" customHeight="1" x14ac:dyDescent="0.2">
      <c r="A66" s="306">
        <v>82</v>
      </c>
      <c r="B66" s="307" t="s">
        <v>299</v>
      </c>
      <c r="C66" s="308"/>
      <c r="D66" s="113">
        <v>1.7020777086512502</v>
      </c>
      <c r="E66" s="115">
        <v>145</v>
      </c>
      <c r="F66" s="114">
        <v>149</v>
      </c>
      <c r="G66" s="114">
        <v>144</v>
      </c>
      <c r="H66" s="114">
        <v>151</v>
      </c>
      <c r="I66" s="140">
        <v>145</v>
      </c>
      <c r="J66" s="115">
        <v>0</v>
      </c>
      <c r="K66" s="116">
        <v>0</v>
      </c>
    </row>
    <row r="67" spans="1:11" ht="14.1" customHeight="1" x14ac:dyDescent="0.2">
      <c r="A67" s="306" t="s">
        <v>300</v>
      </c>
      <c r="B67" s="307" t="s">
        <v>301</v>
      </c>
      <c r="C67" s="308"/>
      <c r="D67" s="113">
        <v>0.51649254607348283</v>
      </c>
      <c r="E67" s="115">
        <v>44</v>
      </c>
      <c r="F67" s="114">
        <v>48</v>
      </c>
      <c r="G67" s="114">
        <v>43</v>
      </c>
      <c r="H67" s="114">
        <v>44</v>
      </c>
      <c r="I67" s="140">
        <v>41</v>
      </c>
      <c r="J67" s="115">
        <v>3</v>
      </c>
      <c r="K67" s="116">
        <v>7.3170731707317076</v>
      </c>
    </row>
    <row r="68" spans="1:11" ht="14.1" customHeight="1" x14ac:dyDescent="0.2">
      <c r="A68" s="306" t="s">
        <v>302</v>
      </c>
      <c r="B68" s="307" t="s">
        <v>303</v>
      </c>
      <c r="C68" s="308"/>
      <c r="D68" s="113">
        <v>0.78647728606643974</v>
      </c>
      <c r="E68" s="115">
        <v>67</v>
      </c>
      <c r="F68" s="114">
        <v>70</v>
      </c>
      <c r="G68" s="114">
        <v>67</v>
      </c>
      <c r="H68" s="114">
        <v>73</v>
      </c>
      <c r="I68" s="140">
        <v>73</v>
      </c>
      <c r="J68" s="115">
        <v>-6</v>
      </c>
      <c r="K68" s="116">
        <v>-8.2191780821917817</v>
      </c>
    </row>
    <row r="69" spans="1:11" ht="14.1" customHeight="1" x14ac:dyDescent="0.2">
      <c r="A69" s="306">
        <v>83</v>
      </c>
      <c r="B69" s="307" t="s">
        <v>304</v>
      </c>
      <c r="C69" s="308"/>
      <c r="D69" s="113">
        <v>2.1011855851625776</v>
      </c>
      <c r="E69" s="115">
        <v>179</v>
      </c>
      <c r="F69" s="114">
        <v>185</v>
      </c>
      <c r="G69" s="114">
        <v>183</v>
      </c>
      <c r="H69" s="114">
        <v>188</v>
      </c>
      <c r="I69" s="140">
        <v>182</v>
      </c>
      <c r="J69" s="115">
        <v>-3</v>
      </c>
      <c r="K69" s="116">
        <v>-1.6483516483516483</v>
      </c>
    </row>
    <row r="70" spans="1:11" ht="14.1" customHeight="1" x14ac:dyDescent="0.2">
      <c r="A70" s="306" t="s">
        <v>305</v>
      </c>
      <c r="B70" s="307" t="s">
        <v>306</v>
      </c>
      <c r="C70" s="308"/>
      <c r="D70" s="113">
        <v>1.0212466251907502</v>
      </c>
      <c r="E70" s="115">
        <v>87</v>
      </c>
      <c r="F70" s="114">
        <v>89</v>
      </c>
      <c r="G70" s="114">
        <v>86</v>
      </c>
      <c r="H70" s="114">
        <v>94</v>
      </c>
      <c r="I70" s="140">
        <v>92</v>
      </c>
      <c r="J70" s="115">
        <v>-5</v>
      </c>
      <c r="K70" s="116">
        <v>-5.4347826086956523</v>
      </c>
    </row>
    <row r="71" spans="1:11" ht="14.1" customHeight="1" x14ac:dyDescent="0.2">
      <c r="A71" s="306"/>
      <c r="B71" s="307" t="s">
        <v>307</v>
      </c>
      <c r="C71" s="308"/>
      <c r="D71" s="113">
        <v>0.59866181476699143</v>
      </c>
      <c r="E71" s="115">
        <v>51</v>
      </c>
      <c r="F71" s="114">
        <v>50</v>
      </c>
      <c r="G71" s="114">
        <v>52</v>
      </c>
      <c r="H71" s="114">
        <v>57</v>
      </c>
      <c r="I71" s="140">
        <v>54</v>
      </c>
      <c r="J71" s="115">
        <v>-3</v>
      </c>
      <c r="K71" s="116">
        <v>-5.5555555555555554</v>
      </c>
    </row>
    <row r="72" spans="1:11" ht="14.1" customHeight="1" x14ac:dyDescent="0.2">
      <c r="A72" s="306">
        <v>84</v>
      </c>
      <c r="B72" s="307" t="s">
        <v>308</v>
      </c>
      <c r="C72" s="308"/>
      <c r="D72" s="113">
        <v>1.2208005634464139</v>
      </c>
      <c r="E72" s="115">
        <v>104</v>
      </c>
      <c r="F72" s="114">
        <v>110</v>
      </c>
      <c r="G72" s="114">
        <v>101</v>
      </c>
      <c r="H72" s="114">
        <v>115</v>
      </c>
      <c r="I72" s="140">
        <v>114</v>
      </c>
      <c r="J72" s="115">
        <v>-10</v>
      </c>
      <c r="K72" s="116">
        <v>-8.7719298245614041</v>
      </c>
    </row>
    <row r="73" spans="1:11" ht="14.1" customHeight="1" x14ac:dyDescent="0.2">
      <c r="A73" s="306" t="s">
        <v>309</v>
      </c>
      <c r="B73" s="307" t="s">
        <v>310</v>
      </c>
      <c r="C73" s="308"/>
      <c r="D73" s="113">
        <v>0.11738466956215518</v>
      </c>
      <c r="E73" s="115">
        <v>10</v>
      </c>
      <c r="F73" s="114">
        <v>10</v>
      </c>
      <c r="G73" s="114">
        <v>5</v>
      </c>
      <c r="H73" s="114">
        <v>7</v>
      </c>
      <c r="I73" s="140">
        <v>8</v>
      </c>
      <c r="J73" s="115">
        <v>2</v>
      </c>
      <c r="K73" s="116">
        <v>25</v>
      </c>
    </row>
    <row r="74" spans="1:11" ht="14.1" customHeight="1" x14ac:dyDescent="0.2">
      <c r="A74" s="306" t="s">
        <v>311</v>
      </c>
      <c r="B74" s="307" t="s">
        <v>312</v>
      </c>
      <c r="C74" s="308"/>
      <c r="D74" s="113">
        <v>7.0430801737293103E-2</v>
      </c>
      <c r="E74" s="115">
        <v>6</v>
      </c>
      <c r="F74" s="114">
        <v>5</v>
      </c>
      <c r="G74" s="114">
        <v>3</v>
      </c>
      <c r="H74" s="114">
        <v>10</v>
      </c>
      <c r="I74" s="140">
        <v>10</v>
      </c>
      <c r="J74" s="115">
        <v>-4</v>
      </c>
      <c r="K74" s="116">
        <v>-40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7.0430801737293103E-2</v>
      </c>
      <c r="E76" s="115">
        <v>6</v>
      </c>
      <c r="F76" s="114">
        <v>6</v>
      </c>
      <c r="G76" s="114">
        <v>4</v>
      </c>
      <c r="H76" s="114">
        <v>4</v>
      </c>
      <c r="I76" s="140">
        <v>7</v>
      </c>
      <c r="J76" s="115">
        <v>-1</v>
      </c>
      <c r="K76" s="116">
        <v>-14.285714285714286</v>
      </c>
    </row>
    <row r="77" spans="1:11" ht="14.1" customHeight="1" x14ac:dyDescent="0.2">
      <c r="A77" s="306">
        <v>92</v>
      </c>
      <c r="B77" s="307" t="s">
        <v>316</v>
      </c>
      <c r="C77" s="308"/>
      <c r="D77" s="113">
        <v>0.51649254607348283</v>
      </c>
      <c r="E77" s="115">
        <v>44</v>
      </c>
      <c r="F77" s="114">
        <v>47</v>
      </c>
      <c r="G77" s="114">
        <v>47</v>
      </c>
      <c r="H77" s="114">
        <v>49</v>
      </c>
      <c r="I77" s="140">
        <v>47</v>
      </c>
      <c r="J77" s="115">
        <v>-3</v>
      </c>
      <c r="K77" s="116">
        <v>-6.3829787234042552</v>
      </c>
    </row>
    <row r="78" spans="1:11" ht="14.1" customHeight="1" x14ac:dyDescent="0.2">
      <c r="A78" s="306">
        <v>93</v>
      </c>
      <c r="B78" s="307" t="s">
        <v>317</v>
      </c>
      <c r="C78" s="308"/>
      <c r="D78" s="113">
        <v>0.10564620260593967</v>
      </c>
      <c r="E78" s="115">
        <v>9</v>
      </c>
      <c r="F78" s="114">
        <v>10</v>
      </c>
      <c r="G78" s="114">
        <v>10</v>
      </c>
      <c r="H78" s="114">
        <v>10</v>
      </c>
      <c r="I78" s="140">
        <v>8</v>
      </c>
      <c r="J78" s="115">
        <v>1</v>
      </c>
      <c r="K78" s="116">
        <v>12.5</v>
      </c>
    </row>
    <row r="79" spans="1:11" ht="14.1" customHeight="1" x14ac:dyDescent="0.2">
      <c r="A79" s="306">
        <v>94</v>
      </c>
      <c r="B79" s="307" t="s">
        <v>318</v>
      </c>
      <c r="C79" s="308"/>
      <c r="D79" s="113">
        <v>0.50475407911726733</v>
      </c>
      <c r="E79" s="115">
        <v>43</v>
      </c>
      <c r="F79" s="114">
        <v>50</v>
      </c>
      <c r="G79" s="114">
        <v>46</v>
      </c>
      <c r="H79" s="114">
        <v>42</v>
      </c>
      <c r="I79" s="140">
        <v>42</v>
      </c>
      <c r="J79" s="115">
        <v>1</v>
      </c>
      <c r="K79" s="116">
        <v>2.3809523809523809</v>
      </c>
    </row>
    <row r="80" spans="1:11" ht="14.1" customHeight="1" x14ac:dyDescent="0.2">
      <c r="A80" s="306" t="s">
        <v>319</v>
      </c>
      <c r="B80" s="307" t="s">
        <v>320</v>
      </c>
      <c r="C80" s="308"/>
      <c r="D80" s="113">
        <v>3.5215400868646551E-2</v>
      </c>
      <c r="E80" s="115">
        <v>3</v>
      </c>
      <c r="F80" s="114">
        <v>3</v>
      </c>
      <c r="G80" s="114">
        <v>3</v>
      </c>
      <c r="H80" s="114">
        <v>3</v>
      </c>
      <c r="I80" s="140">
        <v>4</v>
      </c>
      <c r="J80" s="115">
        <v>-1</v>
      </c>
      <c r="K80" s="116">
        <v>-25</v>
      </c>
    </row>
    <row r="81" spans="1:11" ht="14.1" customHeight="1" x14ac:dyDescent="0.2">
      <c r="A81" s="310" t="s">
        <v>321</v>
      </c>
      <c r="B81" s="311" t="s">
        <v>333</v>
      </c>
      <c r="C81" s="312"/>
      <c r="D81" s="125">
        <v>3.9323864303321985</v>
      </c>
      <c r="E81" s="143">
        <v>335</v>
      </c>
      <c r="F81" s="144">
        <v>343</v>
      </c>
      <c r="G81" s="144">
        <v>339</v>
      </c>
      <c r="H81" s="144">
        <v>353</v>
      </c>
      <c r="I81" s="145">
        <v>339</v>
      </c>
      <c r="J81" s="143">
        <v>-4</v>
      </c>
      <c r="K81" s="146">
        <v>-1.1799410029498525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2920</v>
      </c>
      <c r="G12" s="536">
        <v>2010</v>
      </c>
      <c r="H12" s="536">
        <v>4599</v>
      </c>
      <c r="I12" s="536">
        <v>2491</v>
      </c>
      <c r="J12" s="537">
        <v>2882</v>
      </c>
      <c r="K12" s="538">
        <v>38</v>
      </c>
      <c r="L12" s="349">
        <v>1.31852879944483</v>
      </c>
    </row>
    <row r="13" spans="1:17" s="110" customFormat="1" ht="15" customHeight="1" x14ac:dyDescent="0.2">
      <c r="A13" s="350" t="s">
        <v>344</v>
      </c>
      <c r="B13" s="351" t="s">
        <v>345</v>
      </c>
      <c r="C13" s="347"/>
      <c r="D13" s="347"/>
      <c r="E13" s="348"/>
      <c r="F13" s="536">
        <v>1750</v>
      </c>
      <c r="G13" s="536">
        <v>999</v>
      </c>
      <c r="H13" s="536">
        <v>2857</v>
      </c>
      <c r="I13" s="536">
        <v>1406</v>
      </c>
      <c r="J13" s="537">
        <v>1735</v>
      </c>
      <c r="K13" s="538">
        <v>15</v>
      </c>
      <c r="L13" s="349">
        <v>0.86455331412103742</v>
      </c>
    </row>
    <row r="14" spans="1:17" s="110" customFormat="1" ht="22.5" customHeight="1" x14ac:dyDescent="0.2">
      <c r="A14" s="350"/>
      <c r="B14" s="351" t="s">
        <v>346</v>
      </c>
      <c r="C14" s="347"/>
      <c r="D14" s="347"/>
      <c r="E14" s="348"/>
      <c r="F14" s="536">
        <v>1170</v>
      </c>
      <c r="G14" s="536">
        <v>1011</v>
      </c>
      <c r="H14" s="536">
        <v>1742</v>
      </c>
      <c r="I14" s="536">
        <v>1085</v>
      </c>
      <c r="J14" s="537">
        <v>1147</v>
      </c>
      <c r="K14" s="538">
        <v>23</v>
      </c>
      <c r="L14" s="349">
        <v>2.0052310374891018</v>
      </c>
    </row>
    <row r="15" spans="1:17" s="110" customFormat="1" ht="15" customHeight="1" x14ac:dyDescent="0.2">
      <c r="A15" s="350" t="s">
        <v>347</v>
      </c>
      <c r="B15" s="351" t="s">
        <v>108</v>
      </c>
      <c r="C15" s="347"/>
      <c r="D15" s="347"/>
      <c r="E15" s="348"/>
      <c r="F15" s="536">
        <v>613</v>
      </c>
      <c r="G15" s="536">
        <v>429</v>
      </c>
      <c r="H15" s="536">
        <v>1500</v>
      </c>
      <c r="I15" s="536">
        <v>544</v>
      </c>
      <c r="J15" s="537">
        <v>618</v>
      </c>
      <c r="K15" s="538">
        <v>-5</v>
      </c>
      <c r="L15" s="349">
        <v>-0.80906148867313921</v>
      </c>
    </row>
    <row r="16" spans="1:17" s="110" customFormat="1" ht="15" customHeight="1" x14ac:dyDescent="0.2">
      <c r="A16" s="350"/>
      <c r="B16" s="351" t="s">
        <v>109</v>
      </c>
      <c r="C16" s="347"/>
      <c r="D16" s="347"/>
      <c r="E16" s="348"/>
      <c r="F16" s="536">
        <v>1992</v>
      </c>
      <c r="G16" s="536">
        <v>1389</v>
      </c>
      <c r="H16" s="536">
        <v>2675</v>
      </c>
      <c r="I16" s="536">
        <v>1698</v>
      </c>
      <c r="J16" s="537">
        <v>1961</v>
      </c>
      <c r="K16" s="538">
        <v>31</v>
      </c>
      <c r="L16" s="349">
        <v>1.5808261091279958</v>
      </c>
    </row>
    <row r="17" spans="1:12" s="110" customFormat="1" ht="15" customHeight="1" x14ac:dyDescent="0.2">
      <c r="A17" s="350"/>
      <c r="B17" s="351" t="s">
        <v>110</v>
      </c>
      <c r="C17" s="347"/>
      <c r="D17" s="347"/>
      <c r="E17" s="348"/>
      <c r="F17" s="536">
        <v>278</v>
      </c>
      <c r="G17" s="536">
        <v>171</v>
      </c>
      <c r="H17" s="536">
        <v>399</v>
      </c>
      <c r="I17" s="536">
        <v>217</v>
      </c>
      <c r="J17" s="537">
        <v>276</v>
      </c>
      <c r="K17" s="538">
        <v>2</v>
      </c>
      <c r="L17" s="349">
        <v>0.72463768115942029</v>
      </c>
    </row>
    <row r="18" spans="1:12" s="110" customFormat="1" ht="15" customHeight="1" x14ac:dyDescent="0.2">
      <c r="A18" s="350"/>
      <c r="B18" s="351" t="s">
        <v>111</v>
      </c>
      <c r="C18" s="347"/>
      <c r="D18" s="347"/>
      <c r="E18" s="348"/>
      <c r="F18" s="536">
        <v>37</v>
      </c>
      <c r="G18" s="536">
        <v>21</v>
      </c>
      <c r="H18" s="536">
        <v>25</v>
      </c>
      <c r="I18" s="536">
        <v>32</v>
      </c>
      <c r="J18" s="537">
        <v>27</v>
      </c>
      <c r="K18" s="538">
        <v>10</v>
      </c>
      <c r="L18" s="349">
        <v>37.037037037037038</v>
      </c>
    </row>
    <row r="19" spans="1:12" s="110" customFormat="1" ht="15" customHeight="1" x14ac:dyDescent="0.2">
      <c r="A19" s="118" t="s">
        <v>113</v>
      </c>
      <c r="B19" s="119" t="s">
        <v>181</v>
      </c>
      <c r="C19" s="347"/>
      <c r="D19" s="347"/>
      <c r="E19" s="348"/>
      <c r="F19" s="536">
        <v>1974</v>
      </c>
      <c r="G19" s="536">
        <v>1265</v>
      </c>
      <c r="H19" s="536">
        <v>3579</v>
      </c>
      <c r="I19" s="536">
        <v>1643</v>
      </c>
      <c r="J19" s="537">
        <v>2052</v>
      </c>
      <c r="K19" s="538">
        <v>-78</v>
      </c>
      <c r="L19" s="349">
        <v>-3.801169590643275</v>
      </c>
    </row>
    <row r="20" spans="1:12" s="110" customFormat="1" ht="15" customHeight="1" x14ac:dyDescent="0.2">
      <c r="A20" s="118"/>
      <c r="B20" s="119" t="s">
        <v>182</v>
      </c>
      <c r="C20" s="347"/>
      <c r="D20" s="347"/>
      <c r="E20" s="348"/>
      <c r="F20" s="536">
        <v>946</v>
      </c>
      <c r="G20" s="536">
        <v>745</v>
      </c>
      <c r="H20" s="536">
        <v>1020</v>
      </c>
      <c r="I20" s="536">
        <v>848</v>
      </c>
      <c r="J20" s="537">
        <v>830</v>
      </c>
      <c r="K20" s="538">
        <v>116</v>
      </c>
      <c r="L20" s="349">
        <v>13.975903614457831</v>
      </c>
    </row>
    <row r="21" spans="1:12" s="110" customFormat="1" ht="15" customHeight="1" x14ac:dyDescent="0.2">
      <c r="A21" s="118" t="s">
        <v>113</v>
      </c>
      <c r="B21" s="119" t="s">
        <v>116</v>
      </c>
      <c r="C21" s="347"/>
      <c r="D21" s="347"/>
      <c r="E21" s="348"/>
      <c r="F21" s="536">
        <v>1957</v>
      </c>
      <c r="G21" s="536">
        <v>1361</v>
      </c>
      <c r="H21" s="536">
        <v>3607</v>
      </c>
      <c r="I21" s="536">
        <v>1575</v>
      </c>
      <c r="J21" s="537">
        <v>1939</v>
      </c>
      <c r="K21" s="538">
        <v>18</v>
      </c>
      <c r="L21" s="349">
        <v>0.92831356369262508</v>
      </c>
    </row>
    <row r="22" spans="1:12" s="110" customFormat="1" ht="15" customHeight="1" x14ac:dyDescent="0.2">
      <c r="A22" s="118"/>
      <c r="B22" s="119" t="s">
        <v>117</v>
      </c>
      <c r="C22" s="347"/>
      <c r="D22" s="347"/>
      <c r="E22" s="348"/>
      <c r="F22" s="536">
        <v>963</v>
      </c>
      <c r="G22" s="536">
        <v>649</v>
      </c>
      <c r="H22" s="536">
        <v>991</v>
      </c>
      <c r="I22" s="536">
        <v>915</v>
      </c>
      <c r="J22" s="537">
        <v>942</v>
      </c>
      <c r="K22" s="538">
        <v>21</v>
      </c>
      <c r="L22" s="349">
        <v>2.2292993630573248</v>
      </c>
    </row>
    <row r="23" spans="1:12" s="110" customFormat="1" ht="15" customHeight="1" x14ac:dyDescent="0.2">
      <c r="A23" s="352" t="s">
        <v>347</v>
      </c>
      <c r="B23" s="353" t="s">
        <v>193</v>
      </c>
      <c r="C23" s="354"/>
      <c r="D23" s="354"/>
      <c r="E23" s="355"/>
      <c r="F23" s="539">
        <v>55</v>
      </c>
      <c r="G23" s="539">
        <v>81</v>
      </c>
      <c r="H23" s="539">
        <v>698</v>
      </c>
      <c r="I23" s="539">
        <v>22</v>
      </c>
      <c r="J23" s="540">
        <v>48</v>
      </c>
      <c r="K23" s="541">
        <v>7</v>
      </c>
      <c r="L23" s="356">
        <v>14.583333333333334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36.5</v>
      </c>
      <c r="G25" s="542">
        <v>37.4</v>
      </c>
      <c r="H25" s="542">
        <v>31.4</v>
      </c>
      <c r="I25" s="542">
        <v>42.7</v>
      </c>
      <c r="J25" s="542">
        <v>36.700000000000003</v>
      </c>
      <c r="K25" s="543" t="s">
        <v>349</v>
      </c>
      <c r="L25" s="364">
        <v>-0.20000000000000284</v>
      </c>
    </row>
    <row r="26" spans="1:12" s="110" customFormat="1" ht="15" customHeight="1" x14ac:dyDescent="0.2">
      <c r="A26" s="365" t="s">
        <v>105</v>
      </c>
      <c r="B26" s="366" t="s">
        <v>345</v>
      </c>
      <c r="C26" s="362"/>
      <c r="D26" s="362"/>
      <c r="E26" s="363"/>
      <c r="F26" s="542">
        <v>37.700000000000003</v>
      </c>
      <c r="G26" s="542">
        <v>38.9</v>
      </c>
      <c r="H26" s="542">
        <v>27.9</v>
      </c>
      <c r="I26" s="542">
        <v>44.4</v>
      </c>
      <c r="J26" s="544">
        <v>35.200000000000003</v>
      </c>
      <c r="K26" s="543" t="s">
        <v>349</v>
      </c>
      <c r="L26" s="364">
        <v>2.5</v>
      </c>
    </row>
    <row r="27" spans="1:12" s="110" customFormat="1" ht="15" customHeight="1" x14ac:dyDescent="0.2">
      <c r="A27" s="365"/>
      <c r="B27" s="366" t="s">
        <v>346</v>
      </c>
      <c r="C27" s="362"/>
      <c r="D27" s="362"/>
      <c r="E27" s="363"/>
      <c r="F27" s="542">
        <v>34.799999999999997</v>
      </c>
      <c r="G27" s="542">
        <v>35.9</v>
      </c>
      <c r="H27" s="542">
        <v>37.200000000000003</v>
      </c>
      <c r="I27" s="542">
        <v>40.6</v>
      </c>
      <c r="J27" s="542">
        <v>38.9</v>
      </c>
      <c r="K27" s="543" t="s">
        <v>349</v>
      </c>
      <c r="L27" s="364">
        <v>-4.1000000000000014</v>
      </c>
    </row>
    <row r="28" spans="1:12" s="110" customFormat="1" ht="15" customHeight="1" x14ac:dyDescent="0.2">
      <c r="A28" s="365" t="s">
        <v>113</v>
      </c>
      <c r="B28" s="366" t="s">
        <v>108</v>
      </c>
      <c r="C28" s="362"/>
      <c r="D28" s="362"/>
      <c r="E28" s="363"/>
      <c r="F28" s="542">
        <v>47.3</v>
      </c>
      <c r="G28" s="542">
        <v>54.8</v>
      </c>
      <c r="H28" s="542">
        <v>45.6</v>
      </c>
      <c r="I28" s="542">
        <v>56.8</v>
      </c>
      <c r="J28" s="542">
        <v>46.2</v>
      </c>
      <c r="K28" s="543" t="s">
        <v>349</v>
      </c>
      <c r="L28" s="364">
        <v>1.0999999999999943</v>
      </c>
    </row>
    <row r="29" spans="1:12" s="110" customFormat="1" ht="11.25" x14ac:dyDescent="0.2">
      <c r="A29" s="365"/>
      <c r="B29" s="366" t="s">
        <v>109</v>
      </c>
      <c r="C29" s="362"/>
      <c r="D29" s="362"/>
      <c r="E29" s="363"/>
      <c r="F29" s="542">
        <v>35.200000000000003</v>
      </c>
      <c r="G29" s="542">
        <v>34.6</v>
      </c>
      <c r="H29" s="542">
        <v>28.9</v>
      </c>
      <c r="I29" s="542">
        <v>39.700000000000003</v>
      </c>
      <c r="J29" s="544">
        <v>36.1</v>
      </c>
      <c r="K29" s="543" t="s">
        <v>349</v>
      </c>
      <c r="L29" s="364">
        <v>-0.89999999999999858</v>
      </c>
    </row>
    <row r="30" spans="1:12" s="110" customFormat="1" ht="15" customHeight="1" x14ac:dyDescent="0.2">
      <c r="A30" s="365"/>
      <c r="B30" s="366" t="s">
        <v>110</v>
      </c>
      <c r="C30" s="362"/>
      <c r="D30" s="362"/>
      <c r="E30" s="363"/>
      <c r="F30" s="542">
        <v>24.8</v>
      </c>
      <c r="G30" s="542">
        <v>24.7</v>
      </c>
      <c r="H30" s="542">
        <v>19</v>
      </c>
      <c r="I30" s="542">
        <v>33.6</v>
      </c>
      <c r="J30" s="542">
        <v>23.2</v>
      </c>
      <c r="K30" s="543" t="s">
        <v>349</v>
      </c>
      <c r="L30" s="364">
        <v>1.6000000000000014</v>
      </c>
    </row>
    <row r="31" spans="1:12" s="110" customFormat="1" ht="15" customHeight="1" x14ac:dyDescent="0.2">
      <c r="A31" s="365"/>
      <c r="B31" s="366" t="s">
        <v>111</v>
      </c>
      <c r="C31" s="362"/>
      <c r="D31" s="362"/>
      <c r="E31" s="363"/>
      <c r="F31" s="542">
        <v>32.4</v>
      </c>
      <c r="G31" s="542">
        <v>33.299999999999997</v>
      </c>
      <c r="H31" s="542">
        <v>48</v>
      </c>
      <c r="I31" s="542">
        <v>37.5</v>
      </c>
      <c r="J31" s="542">
        <v>14.8</v>
      </c>
      <c r="K31" s="543" t="s">
        <v>349</v>
      </c>
      <c r="L31" s="364">
        <v>17.599999999999998</v>
      </c>
    </row>
    <row r="32" spans="1:12" s="110" customFormat="1" ht="15" customHeight="1" x14ac:dyDescent="0.2">
      <c r="A32" s="367" t="s">
        <v>113</v>
      </c>
      <c r="B32" s="368" t="s">
        <v>181</v>
      </c>
      <c r="C32" s="362"/>
      <c r="D32" s="362"/>
      <c r="E32" s="363"/>
      <c r="F32" s="542">
        <v>35.6</v>
      </c>
      <c r="G32" s="542">
        <v>36.4</v>
      </c>
      <c r="H32" s="542">
        <v>29.2</v>
      </c>
      <c r="I32" s="542">
        <v>44.2</v>
      </c>
      <c r="J32" s="544">
        <v>36.700000000000003</v>
      </c>
      <c r="K32" s="543" t="s">
        <v>349</v>
      </c>
      <c r="L32" s="364">
        <v>-1.1000000000000014</v>
      </c>
    </row>
    <row r="33" spans="1:12" s="110" customFormat="1" ht="15" customHeight="1" x14ac:dyDescent="0.2">
      <c r="A33" s="367"/>
      <c r="B33" s="368" t="s">
        <v>182</v>
      </c>
      <c r="C33" s="362"/>
      <c r="D33" s="362"/>
      <c r="E33" s="363"/>
      <c r="F33" s="542">
        <v>38.299999999999997</v>
      </c>
      <c r="G33" s="542">
        <v>39.1</v>
      </c>
      <c r="H33" s="542">
        <v>37.700000000000003</v>
      </c>
      <c r="I33" s="542">
        <v>39.9</v>
      </c>
      <c r="J33" s="542">
        <v>36.6</v>
      </c>
      <c r="K33" s="543" t="s">
        <v>349</v>
      </c>
      <c r="L33" s="364">
        <v>1.6999999999999957</v>
      </c>
    </row>
    <row r="34" spans="1:12" s="369" customFormat="1" ht="15" customHeight="1" x14ac:dyDescent="0.2">
      <c r="A34" s="367" t="s">
        <v>113</v>
      </c>
      <c r="B34" s="368" t="s">
        <v>116</v>
      </c>
      <c r="C34" s="362"/>
      <c r="D34" s="362"/>
      <c r="E34" s="363"/>
      <c r="F34" s="542">
        <v>25.4</v>
      </c>
      <c r="G34" s="542">
        <v>28</v>
      </c>
      <c r="H34" s="542">
        <v>23.5</v>
      </c>
      <c r="I34" s="542">
        <v>28.8</v>
      </c>
      <c r="J34" s="542">
        <v>25.7</v>
      </c>
      <c r="K34" s="543" t="s">
        <v>349</v>
      </c>
      <c r="L34" s="364">
        <v>-0.30000000000000071</v>
      </c>
    </row>
    <row r="35" spans="1:12" s="369" customFormat="1" ht="11.25" x14ac:dyDescent="0.2">
      <c r="A35" s="370"/>
      <c r="B35" s="371" t="s">
        <v>117</v>
      </c>
      <c r="C35" s="372"/>
      <c r="D35" s="372"/>
      <c r="E35" s="373"/>
      <c r="F35" s="545">
        <v>58.7</v>
      </c>
      <c r="G35" s="545">
        <v>56.7</v>
      </c>
      <c r="H35" s="545">
        <v>56.4</v>
      </c>
      <c r="I35" s="545">
        <v>66.5</v>
      </c>
      <c r="J35" s="546">
        <v>58.7</v>
      </c>
      <c r="K35" s="547" t="s">
        <v>349</v>
      </c>
      <c r="L35" s="374">
        <v>0</v>
      </c>
    </row>
    <row r="36" spans="1:12" s="369" customFormat="1" ht="15.95" customHeight="1" x14ac:dyDescent="0.2">
      <c r="A36" s="375" t="s">
        <v>350</v>
      </c>
      <c r="B36" s="376"/>
      <c r="C36" s="377"/>
      <c r="D36" s="376"/>
      <c r="E36" s="378"/>
      <c r="F36" s="548">
        <v>2859</v>
      </c>
      <c r="G36" s="548">
        <v>1918</v>
      </c>
      <c r="H36" s="548">
        <v>3812</v>
      </c>
      <c r="I36" s="548">
        <v>2459</v>
      </c>
      <c r="J36" s="548">
        <v>2813</v>
      </c>
      <c r="K36" s="549">
        <v>46</v>
      </c>
      <c r="L36" s="380">
        <v>1.6352648418059013</v>
      </c>
    </row>
    <row r="37" spans="1:12" s="369" customFormat="1" ht="15.95" customHeight="1" x14ac:dyDescent="0.2">
      <c r="A37" s="381"/>
      <c r="B37" s="382" t="s">
        <v>113</v>
      </c>
      <c r="C37" s="382" t="s">
        <v>351</v>
      </c>
      <c r="D37" s="382"/>
      <c r="E37" s="383"/>
      <c r="F37" s="548">
        <v>1044</v>
      </c>
      <c r="G37" s="548">
        <v>718</v>
      </c>
      <c r="H37" s="548">
        <v>1198</v>
      </c>
      <c r="I37" s="548">
        <v>1051</v>
      </c>
      <c r="J37" s="548">
        <v>1031</v>
      </c>
      <c r="K37" s="549">
        <v>13</v>
      </c>
      <c r="L37" s="380">
        <v>1.2609117361784674</v>
      </c>
    </row>
    <row r="38" spans="1:12" s="369" customFormat="1" ht="15.95" customHeight="1" x14ac:dyDescent="0.2">
      <c r="A38" s="381"/>
      <c r="B38" s="384" t="s">
        <v>105</v>
      </c>
      <c r="C38" s="384" t="s">
        <v>106</v>
      </c>
      <c r="D38" s="385"/>
      <c r="E38" s="383"/>
      <c r="F38" s="548">
        <v>1708</v>
      </c>
      <c r="G38" s="548">
        <v>958</v>
      </c>
      <c r="H38" s="548">
        <v>2367</v>
      </c>
      <c r="I38" s="548">
        <v>1388</v>
      </c>
      <c r="J38" s="550">
        <v>1699</v>
      </c>
      <c r="K38" s="549">
        <v>9</v>
      </c>
      <c r="L38" s="380">
        <v>0.52972336668628606</v>
      </c>
    </row>
    <row r="39" spans="1:12" s="369" customFormat="1" ht="15.95" customHeight="1" x14ac:dyDescent="0.2">
      <c r="A39" s="381"/>
      <c r="B39" s="385"/>
      <c r="C39" s="382" t="s">
        <v>352</v>
      </c>
      <c r="D39" s="385"/>
      <c r="E39" s="383"/>
      <c r="F39" s="548">
        <v>644</v>
      </c>
      <c r="G39" s="548">
        <v>373</v>
      </c>
      <c r="H39" s="548">
        <v>661</v>
      </c>
      <c r="I39" s="548">
        <v>616</v>
      </c>
      <c r="J39" s="548">
        <v>598</v>
      </c>
      <c r="K39" s="549">
        <v>46</v>
      </c>
      <c r="L39" s="380">
        <v>7.6923076923076925</v>
      </c>
    </row>
    <row r="40" spans="1:12" s="369" customFormat="1" ht="15.95" customHeight="1" x14ac:dyDescent="0.2">
      <c r="A40" s="381"/>
      <c r="B40" s="384"/>
      <c r="C40" s="384" t="s">
        <v>107</v>
      </c>
      <c r="D40" s="385"/>
      <c r="E40" s="383"/>
      <c r="F40" s="548">
        <v>1151</v>
      </c>
      <c r="G40" s="548">
        <v>960</v>
      </c>
      <c r="H40" s="548">
        <v>1445</v>
      </c>
      <c r="I40" s="548">
        <v>1071</v>
      </c>
      <c r="J40" s="548">
        <v>1114</v>
      </c>
      <c r="K40" s="549">
        <v>37</v>
      </c>
      <c r="L40" s="380">
        <v>3.3213644524236985</v>
      </c>
    </row>
    <row r="41" spans="1:12" s="369" customFormat="1" ht="24" customHeight="1" x14ac:dyDescent="0.2">
      <c r="A41" s="381"/>
      <c r="B41" s="385"/>
      <c r="C41" s="382" t="s">
        <v>352</v>
      </c>
      <c r="D41" s="385"/>
      <c r="E41" s="383"/>
      <c r="F41" s="548">
        <v>400</v>
      </c>
      <c r="G41" s="548">
        <v>345</v>
      </c>
      <c r="H41" s="548">
        <v>537</v>
      </c>
      <c r="I41" s="548">
        <v>435</v>
      </c>
      <c r="J41" s="550">
        <v>433</v>
      </c>
      <c r="K41" s="549">
        <v>-33</v>
      </c>
      <c r="L41" s="380">
        <v>-7.6212471131639719</v>
      </c>
    </row>
    <row r="42" spans="1:12" s="110" customFormat="1" ht="15" customHeight="1" x14ac:dyDescent="0.2">
      <c r="A42" s="381"/>
      <c r="B42" s="384" t="s">
        <v>113</v>
      </c>
      <c r="C42" s="384" t="s">
        <v>353</v>
      </c>
      <c r="D42" s="385"/>
      <c r="E42" s="383"/>
      <c r="F42" s="548">
        <v>562</v>
      </c>
      <c r="G42" s="548">
        <v>354</v>
      </c>
      <c r="H42" s="548">
        <v>790</v>
      </c>
      <c r="I42" s="548">
        <v>518</v>
      </c>
      <c r="J42" s="548">
        <v>560</v>
      </c>
      <c r="K42" s="549">
        <v>2</v>
      </c>
      <c r="L42" s="380">
        <v>0.35714285714285715</v>
      </c>
    </row>
    <row r="43" spans="1:12" s="110" customFormat="1" ht="15" customHeight="1" x14ac:dyDescent="0.2">
      <c r="A43" s="381"/>
      <c r="B43" s="385"/>
      <c r="C43" s="382" t="s">
        <v>352</v>
      </c>
      <c r="D43" s="385"/>
      <c r="E43" s="383"/>
      <c r="F43" s="548">
        <v>266</v>
      </c>
      <c r="G43" s="548">
        <v>194</v>
      </c>
      <c r="H43" s="548">
        <v>360</v>
      </c>
      <c r="I43" s="548">
        <v>294</v>
      </c>
      <c r="J43" s="548">
        <v>259</v>
      </c>
      <c r="K43" s="549">
        <v>7</v>
      </c>
      <c r="L43" s="380">
        <v>2.7027027027027026</v>
      </c>
    </row>
    <row r="44" spans="1:12" s="110" customFormat="1" ht="15" customHeight="1" x14ac:dyDescent="0.2">
      <c r="A44" s="381"/>
      <c r="B44" s="384"/>
      <c r="C44" s="366" t="s">
        <v>109</v>
      </c>
      <c r="D44" s="385"/>
      <c r="E44" s="383"/>
      <c r="F44" s="548">
        <v>1982</v>
      </c>
      <c r="G44" s="548">
        <v>1373</v>
      </c>
      <c r="H44" s="548">
        <v>2598</v>
      </c>
      <c r="I44" s="548">
        <v>1692</v>
      </c>
      <c r="J44" s="550">
        <v>1950</v>
      </c>
      <c r="K44" s="549">
        <v>32</v>
      </c>
      <c r="L44" s="380">
        <v>1.641025641025641</v>
      </c>
    </row>
    <row r="45" spans="1:12" s="110" customFormat="1" ht="15" customHeight="1" x14ac:dyDescent="0.2">
      <c r="A45" s="381"/>
      <c r="B45" s="385"/>
      <c r="C45" s="382" t="s">
        <v>352</v>
      </c>
      <c r="D45" s="385"/>
      <c r="E45" s="383"/>
      <c r="F45" s="548">
        <v>697</v>
      </c>
      <c r="G45" s="548">
        <v>475</v>
      </c>
      <c r="H45" s="548">
        <v>750</v>
      </c>
      <c r="I45" s="548">
        <v>672</v>
      </c>
      <c r="J45" s="548">
        <v>704</v>
      </c>
      <c r="K45" s="549">
        <v>-7</v>
      </c>
      <c r="L45" s="380">
        <v>-0.99431818181818177</v>
      </c>
    </row>
    <row r="46" spans="1:12" s="110" customFormat="1" ht="15" customHeight="1" x14ac:dyDescent="0.2">
      <c r="A46" s="381"/>
      <c r="B46" s="384"/>
      <c r="C46" s="366" t="s">
        <v>110</v>
      </c>
      <c r="D46" s="385"/>
      <c r="E46" s="383"/>
      <c r="F46" s="548">
        <v>278</v>
      </c>
      <c r="G46" s="548">
        <v>170</v>
      </c>
      <c r="H46" s="548">
        <v>399</v>
      </c>
      <c r="I46" s="548">
        <v>217</v>
      </c>
      <c r="J46" s="548">
        <v>276</v>
      </c>
      <c r="K46" s="549">
        <v>2</v>
      </c>
      <c r="L46" s="380">
        <v>0.72463768115942029</v>
      </c>
    </row>
    <row r="47" spans="1:12" s="110" customFormat="1" ht="15" customHeight="1" x14ac:dyDescent="0.2">
      <c r="A47" s="381"/>
      <c r="B47" s="385"/>
      <c r="C47" s="382" t="s">
        <v>352</v>
      </c>
      <c r="D47" s="385"/>
      <c r="E47" s="383"/>
      <c r="F47" s="548">
        <v>69</v>
      </c>
      <c r="G47" s="548">
        <v>42</v>
      </c>
      <c r="H47" s="548">
        <v>76</v>
      </c>
      <c r="I47" s="548">
        <v>73</v>
      </c>
      <c r="J47" s="550">
        <v>64</v>
      </c>
      <c r="K47" s="549">
        <v>5</v>
      </c>
      <c r="L47" s="380">
        <v>7.8125</v>
      </c>
    </row>
    <row r="48" spans="1:12" s="110" customFormat="1" ht="15" customHeight="1" x14ac:dyDescent="0.2">
      <c r="A48" s="381"/>
      <c r="B48" s="385"/>
      <c r="C48" s="366" t="s">
        <v>111</v>
      </c>
      <c r="D48" s="386"/>
      <c r="E48" s="387"/>
      <c r="F48" s="548">
        <v>37</v>
      </c>
      <c r="G48" s="548">
        <v>21</v>
      </c>
      <c r="H48" s="548">
        <v>25</v>
      </c>
      <c r="I48" s="548">
        <v>32</v>
      </c>
      <c r="J48" s="548">
        <v>27</v>
      </c>
      <c r="K48" s="549">
        <v>10</v>
      </c>
      <c r="L48" s="380">
        <v>37.037037037037038</v>
      </c>
    </row>
    <row r="49" spans="1:12" s="110" customFormat="1" ht="15" customHeight="1" x14ac:dyDescent="0.2">
      <c r="A49" s="381"/>
      <c r="B49" s="385"/>
      <c r="C49" s="382" t="s">
        <v>352</v>
      </c>
      <c r="D49" s="385"/>
      <c r="E49" s="383"/>
      <c r="F49" s="548">
        <v>12</v>
      </c>
      <c r="G49" s="548">
        <v>7</v>
      </c>
      <c r="H49" s="548">
        <v>12</v>
      </c>
      <c r="I49" s="548">
        <v>12</v>
      </c>
      <c r="J49" s="548">
        <v>4</v>
      </c>
      <c r="K49" s="549">
        <v>8</v>
      </c>
      <c r="L49" s="380">
        <v>200</v>
      </c>
    </row>
    <row r="50" spans="1:12" s="110" customFormat="1" ht="15" customHeight="1" x14ac:dyDescent="0.2">
      <c r="A50" s="381"/>
      <c r="B50" s="384" t="s">
        <v>113</v>
      </c>
      <c r="C50" s="382" t="s">
        <v>181</v>
      </c>
      <c r="D50" s="385"/>
      <c r="E50" s="383"/>
      <c r="F50" s="548">
        <v>1915</v>
      </c>
      <c r="G50" s="548">
        <v>1174</v>
      </c>
      <c r="H50" s="548">
        <v>2825</v>
      </c>
      <c r="I50" s="548">
        <v>1615</v>
      </c>
      <c r="J50" s="550">
        <v>1985</v>
      </c>
      <c r="K50" s="549">
        <v>-70</v>
      </c>
      <c r="L50" s="380">
        <v>-3.5264483627204029</v>
      </c>
    </row>
    <row r="51" spans="1:12" s="110" customFormat="1" ht="15" customHeight="1" x14ac:dyDescent="0.2">
      <c r="A51" s="381"/>
      <c r="B51" s="385"/>
      <c r="C51" s="382" t="s">
        <v>352</v>
      </c>
      <c r="D51" s="385"/>
      <c r="E51" s="383"/>
      <c r="F51" s="548">
        <v>682</v>
      </c>
      <c r="G51" s="548">
        <v>427</v>
      </c>
      <c r="H51" s="548">
        <v>826</v>
      </c>
      <c r="I51" s="548">
        <v>714</v>
      </c>
      <c r="J51" s="548">
        <v>728</v>
      </c>
      <c r="K51" s="549">
        <v>-46</v>
      </c>
      <c r="L51" s="380">
        <v>-6.3186813186813184</v>
      </c>
    </row>
    <row r="52" spans="1:12" s="110" customFormat="1" ht="15" customHeight="1" x14ac:dyDescent="0.2">
      <c r="A52" s="381"/>
      <c r="B52" s="384"/>
      <c r="C52" s="382" t="s">
        <v>182</v>
      </c>
      <c r="D52" s="385"/>
      <c r="E52" s="383"/>
      <c r="F52" s="548">
        <v>944</v>
      </c>
      <c r="G52" s="548">
        <v>744</v>
      </c>
      <c r="H52" s="548">
        <v>987</v>
      </c>
      <c r="I52" s="548">
        <v>844</v>
      </c>
      <c r="J52" s="548">
        <v>828</v>
      </c>
      <c r="K52" s="549">
        <v>116</v>
      </c>
      <c r="L52" s="380">
        <v>14.009661835748792</v>
      </c>
    </row>
    <row r="53" spans="1:12" s="269" customFormat="1" ht="11.25" customHeight="1" x14ac:dyDescent="0.2">
      <c r="A53" s="381"/>
      <c r="B53" s="385"/>
      <c r="C53" s="382" t="s">
        <v>352</v>
      </c>
      <c r="D53" s="385"/>
      <c r="E53" s="383"/>
      <c r="F53" s="548">
        <v>362</v>
      </c>
      <c r="G53" s="548">
        <v>291</v>
      </c>
      <c r="H53" s="548">
        <v>372</v>
      </c>
      <c r="I53" s="548">
        <v>337</v>
      </c>
      <c r="J53" s="550">
        <v>303</v>
      </c>
      <c r="K53" s="549">
        <v>59</v>
      </c>
      <c r="L53" s="380">
        <v>19.471947194719473</v>
      </c>
    </row>
    <row r="54" spans="1:12" s="151" customFormat="1" ht="12.75" customHeight="1" x14ac:dyDescent="0.2">
      <c r="A54" s="381"/>
      <c r="B54" s="384" t="s">
        <v>113</v>
      </c>
      <c r="C54" s="384" t="s">
        <v>116</v>
      </c>
      <c r="D54" s="385"/>
      <c r="E54" s="383"/>
      <c r="F54" s="548">
        <v>1906</v>
      </c>
      <c r="G54" s="548">
        <v>1287</v>
      </c>
      <c r="H54" s="548">
        <v>2895</v>
      </c>
      <c r="I54" s="548">
        <v>1547</v>
      </c>
      <c r="J54" s="548">
        <v>1877</v>
      </c>
      <c r="K54" s="549">
        <v>29</v>
      </c>
      <c r="L54" s="380">
        <v>1.5450186467767715</v>
      </c>
    </row>
    <row r="55" spans="1:12" ht="11.25" x14ac:dyDescent="0.2">
      <c r="A55" s="381"/>
      <c r="B55" s="385"/>
      <c r="C55" s="382" t="s">
        <v>352</v>
      </c>
      <c r="D55" s="385"/>
      <c r="E55" s="383"/>
      <c r="F55" s="548">
        <v>485</v>
      </c>
      <c r="G55" s="548">
        <v>360</v>
      </c>
      <c r="H55" s="548">
        <v>681</v>
      </c>
      <c r="I55" s="548">
        <v>445</v>
      </c>
      <c r="J55" s="548">
        <v>482</v>
      </c>
      <c r="K55" s="549">
        <v>3</v>
      </c>
      <c r="L55" s="380">
        <v>0.62240663900414939</v>
      </c>
    </row>
    <row r="56" spans="1:12" ht="14.25" customHeight="1" x14ac:dyDescent="0.2">
      <c r="A56" s="381"/>
      <c r="B56" s="385"/>
      <c r="C56" s="384" t="s">
        <v>117</v>
      </c>
      <c r="D56" s="385"/>
      <c r="E56" s="383"/>
      <c r="F56" s="548">
        <v>953</v>
      </c>
      <c r="G56" s="548">
        <v>631</v>
      </c>
      <c r="H56" s="548">
        <v>916</v>
      </c>
      <c r="I56" s="548">
        <v>911</v>
      </c>
      <c r="J56" s="548">
        <v>935</v>
      </c>
      <c r="K56" s="549">
        <v>18</v>
      </c>
      <c r="L56" s="380">
        <v>1.9251336898395721</v>
      </c>
    </row>
    <row r="57" spans="1:12" ht="18.75" customHeight="1" x14ac:dyDescent="0.2">
      <c r="A57" s="388"/>
      <c r="B57" s="389"/>
      <c r="C57" s="390" t="s">
        <v>352</v>
      </c>
      <c r="D57" s="389"/>
      <c r="E57" s="391"/>
      <c r="F57" s="551">
        <v>559</v>
      </c>
      <c r="G57" s="552">
        <v>358</v>
      </c>
      <c r="H57" s="552">
        <v>517</v>
      </c>
      <c r="I57" s="552">
        <v>606</v>
      </c>
      <c r="J57" s="552">
        <v>549</v>
      </c>
      <c r="K57" s="553">
        <f t="shared" ref="K57" si="0">IF(OR(F57=".",J57=".")=TRUE,".",IF(OR(F57="*",J57="*")=TRUE,"*",IF(AND(F57="-",J57="-")=TRUE,"-",IF(AND(ISNUMBER(J57),ISNUMBER(F57))=TRUE,IF(F57-J57=0,0,F57-J57),IF(ISNUMBER(F57)=TRUE,F57,-J57)))))</f>
        <v>10</v>
      </c>
      <c r="L57" s="392">
        <f t="shared" ref="L57" si="1">IF(K57 =".",".",IF(K57 ="*","*",IF(K57="-","-",IF(K57=0,0,IF(OR(J57="-",J57=".",F57="-",F57=".")=TRUE,"X",IF(J57=0,"0,0",IF(ABS(K57*100/J57)&gt;250,".X",(K57*100/J57))))))))</f>
        <v>1.8214936247723132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2920</v>
      </c>
      <c r="E11" s="114">
        <v>2010</v>
      </c>
      <c r="F11" s="114">
        <v>4599</v>
      </c>
      <c r="G11" s="114">
        <v>2491</v>
      </c>
      <c r="H11" s="140">
        <v>2882</v>
      </c>
      <c r="I11" s="115">
        <v>38</v>
      </c>
      <c r="J11" s="116">
        <v>1.31852879944483</v>
      </c>
    </row>
    <row r="12" spans="1:15" s="110" customFormat="1" ht="24.95" customHeight="1" x14ac:dyDescent="0.2">
      <c r="A12" s="193" t="s">
        <v>132</v>
      </c>
      <c r="B12" s="194" t="s">
        <v>133</v>
      </c>
      <c r="C12" s="113">
        <v>9.7602739726027394</v>
      </c>
      <c r="D12" s="115">
        <v>285</v>
      </c>
      <c r="E12" s="114">
        <v>84</v>
      </c>
      <c r="F12" s="114">
        <v>272</v>
      </c>
      <c r="G12" s="114">
        <v>390</v>
      </c>
      <c r="H12" s="140">
        <v>306</v>
      </c>
      <c r="I12" s="115">
        <v>-21</v>
      </c>
      <c r="J12" s="116">
        <v>-6.8627450980392153</v>
      </c>
    </row>
    <row r="13" spans="1:15" s="110" customFormat="1" ht="24.95" customHeight="1" x14ac:dyDescent="0.2">
      <c r="A13" s="193" t="s">
        <v>134</v>
      </c>
      <c r="B13" s="199" t="s">
        <v>214</v>
      </c>
      <c r="C13" s="113" t="s">
        <v>513</v>
      </c>
      <c r="D13" s="115" t="s">
        <v>513</v>
      </c>
      <c r="E13" s="114" t="s">
        <v>513</v>
      </c>
      <c r="F13" s="114" t="s">
        <v>513</v>
      </c>
      <c r="G13" s="114">
        <v>43</v>
      </c>
      <c r="H13" s="140">
        <v>22</v>
      </c>
      <c r="I13" s="115" t="s">
        <v>513</v>
      </c>
      <c r="J13" s="116" t="s">
        <v>513</v>
      </c>
    </row>
    <row r="14" spans="1:15" s="287" customFormat="1" ht="24.95" customHeight="1" x14ac:dyDescent="0.2">
      <c r="A14" s="193" t="s">
        <v>215</v>
      </c>
      <c r="B14" s="199" t="s">
        <v>137</v>
      </c>
      <c r="C14" s="113">
        <v>18.664383561643834</v>
      </c>
      <c r="D14" s="115">
        <v>545</v>
      </c>
      <c r="E14" s="114">
        <v>263</v>
      </c>
      <c r="F14" s="114">
        <v>1654</v>
      </c>
      <c r="G14" s="114">
        <v>346</v>
      </c>
      <c r="H14" s="140">
        <v>565</v>
      </c>
      <c r="I14" s="115">
        <v>-20</v>
      </c>
      <c r="J14" s="116">
        <v>-3.5398230088495577</v>
      </c>
      <c r="K14" s="110"/>
      <c r="L14" s="110"/>
      <c r="M14" s="110"/>
      <c r="N14" s="110"/>
      <c r="O14" s="110"/>
    </row>
    <row r="15" spans="1:15" s="110" customFormat="1" ht="24.95" customHeight="1" x14ac:dyDescent="0.2">
      <c r="A15" s="193" t="s">
        <v>216</v>
      </c>
      <c r="B15" s="199" t="s">
        <v>217</v>
      </c>
      <c r="C15" s="113">
        <v>4.0753424657534243</v>
      </c>
      <c r="D15" s="115">
        <v>119</v>
      </c>
      <c r="E15" s="114">
        <v>88</v>
      </c>
      <c r="F15" s="114">
        <v>209</v>
      </c>
      <c r="G15" s="114">
        <v>101</v>
      </c>
      <c r="H15" s="140">
        <v>108</v>
      </c>
      <c r="I15" s="115">
        <v>11</v>
      </c>
      <c r="J15" s="116">
        <v>10.185185185185185</v>
      </c>
    </row>
    <row r="16" spans="1:15" s="287" customFormat="1" ht="24.95" customHeight="1" x14ac:dyDescent="0.2">
      <c r="A16" s="193" t="s">
        <v>218</v>
      </c>
      <c r="B16" s="199" t="s">
        <v>141</v>
      </c>
      <c r="C16" s="113">
        <v>11.027397260273972</v>
      </c>
      <c r="D16" s="115">
        <v>322</v>
      </c>
      <c r="E16" s="114">
        <v>109</v>
      </c>
      <c r="F16" s="114">
        <v>1312</v>
      </c>
      <c r="G16" s="114">
        <v>151</v>
      </c>
      <c r="H16" s="140">
        <v>340</v>
      </c>
      <c r="I16" s="115">
        <v>-18</v>
      </c>
      <c r="J16" s="116">
        <v>-5.2941176470588234</v>
      </c>
      <c r="K16" s="110"/>
      <c r="L16" s="110"/>
      <c r="M16" s="110"/>
      <c r="N16" s="110"/>
      <c r="O16" s="110"/>
    </row>
    <row r="17" spans="1:15" s="110" customFormat="1" ht="24.95" customHeight="1" x14ac:dyDescent="0.2">
      <c r="A17" s="193" t="s">
        <v>142</v>
      </c>
      <c r="B17" s="199" t="s">
        <v>220</v>
      </c>
      <c r="C17" s="113">
        <v>3.5616438356164384</v>
      </c>
      <c r="D17" s="115">
        <v>104</v>
      </c>
      <c r="E17" s="114">
        <v>66</v>
      </c>
      <c r="F17" s="114">
        <v>133</v>
      </c>
      <c r="G17" s="114">
        <v>94</v>
      </c>
      <c r="H17" s="140">
        <v>117</v>
      </c>
      <c r="I17" s="115">
        <v>-13</v>
      </c>
      <c r="J17" s="116">
        <v>-11.111111111111111</v>
      </c>
    </row>
    <row r="18" spans="1:15" s="287" customFormat="1" ht="24.95" customHeight="1" x14ac:dyDescent="0.2">
      <c r="A18" s="201" t="s">
        <v>144</v>
      </c>
      <c r="B18" s="202" t="s">
        <v>145</v>
      </c>
      <c r="C18" s="113" t="s">
        <v>513</v>
      </c>
      <c r="D18" s="115" t="s">
        <v>513</v>
      </c>
      <c r="E18" s="114" t="s">
        <v>513</v>
      </c>
      <c r="F18" s="114" t="s">
        <v>513</v>
      </c>
      <c r="G18" s="114">
        <v>162</v>
      </c>
      <c r="H18" s="140">
        <v>196</v>
      </c>
      <c r="I18" s="115" t="s">
        <v>513</v>
      </c>
      <c r="J18" s="116" t="s">
        <v>513</v>
      </c>
      <c r="K18" s="110"/>
      <c r="L18" s="110"/>
      <c r="M18" s="110"/>
      <c r="N18" s="110"/>
      <c r="O18" s="110"/>
    </row>
    <row r="19" spans="1:15" s="110" customFormat="1" ht="24.95" customHeight="1" x14ac:dyDescent="0.2">
      <c r="A19" s="193" t="s">
        <v>146</v>
      </c>
      <c r="B19" s="199" t="s">
        <v>147</v>
      </c>
      <c r="C19" s="113">
        <v>14.931506849315069</v>
      </c>
      <c r="D19" s="115">
        <v>436</v>
      </c>
      <c r="E19" s="114">
        <v>362</v>
      </c>
      <c r="F19" s="114">
        <v>676</v>
      </c>
      <c r="G19" s="114">
        <v>382</v>
      </c>
      <c r="H19" s="140">
        <v>507</v>
      </c>
      <c r="I19" s="115">
        <v>-71</v>
      </c>
      <c r="J19" s="116">
        <v>-14.003944773175542</v>
      </c>
    </row>
    <row r="20" spans="1:15" s="287" customFormat="1" ht="24.95" customHeight="1" x14ac:dyDescent="0.2">
      <c r="A20" s="193" t="s">
        <v>148</v>
      </c>
      <c r="B20" s="199" t="s">
        <v>149</v>
      </c>
      <c r="C20" s="113">
        <v>9.2465753424657535</v>
      </c>
      <c r="D20" s="115">
        <v>270</v>
      </c>
      <c r="E20" s="114">
        <v>193</v>
      </c>
      <c r="F20" s="114">
        <v>286</v>
      </c>
      <c r="G20" s="114">
        <v>199</v>
      </c>
      <c r="H20" s="140">
        <v>263</v>
      </c>
      <c r="I20" s="115">
        <v>7</v>
      </c>
      <c r="J20" s="116">
        <v>2.661596958174905</v>
      </c>
      <c r="K20" s="110"/>
      <c r="L20" s="110"/>
      <c r="M20" s="110"/>
      <c r="N20" s="110"/>
      <c r="O20" s="110"/>
    </row>
    <row r="21" spans="1:15" s="110" customFormat="1" ht="24.95" customHeight="1" x14ac:dyDescent="0.2">
      <c r="A21" s="201" t="s">
        <v>150</v>
      </c>
      <c r="B21" s="202" t="s">
        <v>151</v>
      </c>
      <c r="C21" s="113">
        <v>8.5958904109589049</v>
      </c>
      <c r="D21" s="115">
        <v>251</v>
      </c>
      <c r="E21" s="114">
        <v>161</v>
      </c>
      <c r="F21" s="114">
        <v>263</v>
      </c>
      <c r="G21" s="114">
        <v>247</v>
      </c>
      <c r="H21" s="140">
        <v>205</v>
      </c>
      <c r="I21" s="115">
        <v>46</v>
      </c>
      <c r="J21" s="116">
        <v>22.439024390243901</v>
      </c>
    </row>
    <row r="22" spans="1:15" s="110" customFormat="1" ht="24.95" customHeight="1" x14ac:dyDescent="0.2">
      <c r="A22" s="201" t="s">
        <v>152</v>
      </c>
      <c r="B22" s="199" t="s">
        <v>153</v>
      </c>
      <c r="C22" s="113" t="s">
        <v>513</v>
      </c>
      <c r="D22" s="115" t="s">
        <v>513</v>
      </c>
      <c r="E22" s="114" t="s">
        <v>513</v>
      </c>
      <c r="F22" s="114" t="s">
        <v>513</v>
      </c>
      <c r="G22" s="114" t="s">
        <v>513</v>
      </c>
      <c r="H22" s="140">
        <v>37</v>
      </c>
      <c r="I22" s="115" t="s">
        <v>513</v>
      </c>
      <c r="J22" s="116" t="s">
        <v>513</v>
      </c>
    </row>
    <row r="23" spans="1:15" s="110" customFormat="1" ht="24.95" customHeight="1" x14ac:dyDescent="0.2">
      <c r="A23" s="193" t="s">
        <v>154</v>
      </c>
      <c r="B23" s="199" t="s">
        <v>155</v>
      </c>
      <c r="C23" s="113">
        <v>0.71917808219178081</v>
      </c>
      <c r="D23" s="115">
        <v>21</v>
      </c>
      <c r="E23" s="114">
        <v>10</v>
      </c>
      <c r="F23" s="114">
        <v>15</v>
      </c>
      <c r="G23" s="114">
        <v>9</v>
      </c>
      <c r="H23" s="140">
        <v>17</v>
      </c>
      <c r="I23" s="115">
        <v>4</v>
      </c>
      <c r="J23" s="116">
        <v>23.529411764705884</v>
      </c>
    </row>
    <row r="24" spans="1:15" s="110" customFormat="1" ht="24.95" customHeight="1" x14ac:dyDescent="0.2">
      <c r="A24" s="193" t="s">
        <v>156</v>
      </c>
      <c r="B24" s="199" t="s">
        <v>221</v>
      </c>
      <c r="C24" s="113">
        <v>4.8287671232876717</v>
      </c>
      <c r="D24" s="115">
        <v>141</v>
      </c>
      <c r="E24" s="114">
        <v>259</v>
      </c>
      <c r="F24" s="114">
        <v>171</v>
      </c>
      <c r="G24" s="114">
        <v>103</v>
      </c>
      <c r="H24" s="140">
        <v>123</v>
      </c>
      <c r="I24" s="115">
        <v>18</v>
      </c>
      <c r="J24" s="116">
        <v>14.634146341463415</v>
      </c>
    </row>
    <row r="25" spans="1:15" s="110" customFormat="1" ht="24.95" customHeight="1" x14ac:dyDescent="0.2">
      <c r="A25" s="193" t="s">
        <v>222</v>
      </c>
      <c r="B25" s="204" t="s">
        <v>159</v>
      </c>
      <c r="C25" s="113">
        <v>5.6849315068493151</v>
      </c>
      <c r="D25" s="115">
        <v>166</v>
      </c>
      <c r="E25" s="114">
        <v>102</v>
      </c>
      <c r="F25" s="114">
        <v>106</v>
      </c>
      <c r="G25" s="114">
        <v>100</v>
      </c>
      <c r="H25" s="140">
        <v>104</v>
      </c>
      <c r="I25" s="115">
        <v>62</v>
      </c>
      <c r="J25" s="116">
        <v>59.615384615384613</v>
      </c>
    </row>
    <row r="26" spans="1:15" s="110" customFormat="1" ht="24.95" customHeight="1" x14ac:dyDescent="0.2">
      <c r="A26" s="201">
        <v>782.78300000000002</v>
      </c>
      <c r="B26" s="203" t="s">
        <v>160</v>
      </c>
      <c r="C26" s="113" t="s">
        <v>513</v>
      </c>
      <c r="D26" s="115" t="s">
        <v>513</v>
      </c>
      <c r="E26" s="114" t="s">
        <v>513</v>
      </c>
      <c r="F26" s="114" t="s">
        <v>513</v>
      </c>
      <c r="G26" s="114" t="s">
        <v>513</v>
      </c>
      <c r="H26" s="140">
        <v>82</v>
      </c>
      <c r="I26" s="115" t="s">
        <v>513</v>
      </c>
      <c r="J26" s="116" t="s">
        <v>513</v>
      </c>
    </row>
    <row r="27" spans="1:15" s="110" customFormat="1" ht="24.95" customHeight="1" x14ac:dyDescent="0.2">
      <c r="A27" s="193" t="s">
        <v>161</v>
      </c>
      <c r="B27" s="199" t="s">
        <v>162</v>
      </c>
      <c r="C27" s="113">
        <v>1.952054794520548</v>
      </c>
      <c r="D27" s="115">
        <v>57</v>
      </c>
      <c r="E27" s="114">
        <v>51</v>
      </c>
      <c r="F27" s="114">
        <v>105</v>
      </c>
      <c r="G27" s="114">
        <v>68</v>
      </c>
      <c r="H27" s="140">
        <v>57</v>
      </c>
      <c r="I27" s="115">
        <v>0</v>
      </c>
      <c r="J27" s="116">
        <v>0</v>
      </c>
    </row>
    <row r="28" spans="1:15" s="110" customFormat="1" ht="24.95" customHeight="1" x14ac:dyDescent="0.2">
      <c r="A28" s="193" t="s">
        <v>163</v>
      </c>
      <c r="B28" s="199" t="s">
        <v>164</v>
      </c>
      <c r="C28" s="113">
        <v>2.2602739726027399</v>
      </c>
      <c r="D28" s="115">
        <v>66</v>
      </c>
      <c r="E28" s="114">
        <v>72</v>
      </c>
      <c r="F28" s="114">
        <v>212</v>
      </c>
      <c r="G28" s="114">
        <v>36</v>
      </c>
      <c r="H28" s="140">
        <v>73</v>
      </c>
      <c r="I28" s="115">
        <v>-7</v>
      </c>
      <c r="J28" s="116">
        <v>-9.5890410958904102</v>
      </c>
    </row>
    <row r="29" spans="1:15" s="110" customFormat="1" ht="24.95" customHeight="1" x14ac:dyDescent="0.2">
      <c r="A29" s="193">
        <v>86</v>
      </c>
      <c r="B29" s="199" t="s">
        <v>165</v>
      </c>
      <c r="C29" s="113">
        <v>3.904109589041096</v>
      </c>
      <c r="D29" s="115">
        <v>114</v>
      </c>
      <c r="E29" s="114">
        <v>95</v>
      </c>
      <c r="F29" s="114">
        <v>123</v>
      </c>
      <c r="G29" s="114">
        <v>78</v>
      </c>
      <c r="H29" s="140">
        <v>79</v>
      </c>
      <c r="I29" s="115">
        <v>35</v>
      </c>
      <c r="J29" s="116">
        <v>44.303797468354432</v>
      </c>
    </row>
    <row r="30" spans="1:15" s="110" customFormat="1" ht="24.95" customHeight="1" x14ac:dyDescent="0.2">
      <c r="A30" s="193">
        <v>87.88</v>
      </c>
      <c r="B30" s="204" t="s">
        <v>166</v>
      </c>
      <c r="C30" s="113">
        <v>3.1849315068493151</v>
      </c>
      <c r="D30" s="115">
        <v>93</v>
      </c>
      <c r="E30" s="114">
        <v>87</v>
      </c>
      <c r="F30" s="114">
        <v>186</v>
      </c>
      <c r="G30" s="114">
        <v>117</v>
      </c>
      <c r="H30" s="140">
        <v>115</v>
      </c>
      <c r="I30" s="115">
        <v>-22</v>
      </c>
      <c r="J30" s="116">
        <v>-19.130434782608695</v>
      </c>
    </row>
    <row r="31" spans="1:15" s="110" customFormat="1" ht="24.95" customHeight="1" x14ac:dyDescent="0.2">
      <c r="A31" s="193" t="s">
        <v>167</v>
      </c>
      <c r="B31" s="199" t="s">
        <v>168</v>
      </c>
      <c r="C31" s="113">
        <v>4.1780821917808222</v>
      </c>
      <c r="D31" s="115">
        <v>122</v>
      </c>
      <c r="E31" s="114">
        <v>88</v>
      </c>
      <c r="F31" s="114">
        <v>128</v>
      </c>
      <c r="G31" s="114">
        <v>115</v>
      </c>
      <c r="H31" s="140">
        <v>130</v>
      </c>
      <c r="I31" s="115">
        <v>-8</v>
      </c>
      <c r="J31" s="116">
        <v>-6.1538461538461542</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9.7602739726027394</v>
      </c>
      <c r="D34" s="115">
        <v>285</v>
      </c>
      <c r="E34" s="114">
        <v>84</v>
      </c>
      <c r="F34" s="114">
        <v>272</v>
      </c>
      <c r="G34" s="114">
        <v>390</v>
      </c>
      <c r="H34" s="140">
        <v>306</v>
      </c>
      <c r="I34" s="115">
        <v>-21</v>
      </c>
      <c r="J34" s="116">
        <v>-6.8627450980392153</v>
      </c>
    </row>
    <row r="35" spans="1:10" s="110" customFormat="1" ht="24.95" customHeight="1" x14ac:dyDescent="0.2">
      <c r="A35" s="292" t="s">
        <v>171</v>
      </c>
      <c r="B35" s="293" t="s">
        <v>172</v>
      </c>
      <c r="C35" s="113">
        <v>27.397260273972602</v>
      </c>
      <c r="D35" s="115">
        <v>800</v>
      </c>
      <c r="E35" s="114">
        <v>357</v>
      </c>
      <c r="F35" s="114">
        <v>1936</v>
      </c>
      <c r="G35" s="114">
        <v>551</v>
      </c>
      <c r="H35" s="140">
        <v>783</v>
      </c>
      <c r="I35" s="115">
        <v>17</v>
      </c>
      <c r="J35" s="116">
        <v>2.1711366538952745</v>
      </c>
    </row>
    <row r="36" spans="1:10" s="110" customFormat="1" ht="24.95" customHeight="1" x14ac:dyDescent="0.2">
      <c r="A36" s="294" t="s">
        <v>173</v>
      </c>
      <c r="B36" s="295" t="s">
        <v>174</v>
      </c>
      <c r="C36" s="125">
        <v>62.842465753424655</v>
      </c>
      <c r="D36" s="143">
        <v>1835</v>
      </c>
      <c r="E36" s="144">
        <v>1569</v>
      </c>
      <c r="F36" s="144">
        <v>2391</v>
      </c>
      <c r="G36" s="144">
        <v>1550</v>
      </c>
      <c r="H36" s="145">
        <v>1792</v>
      </c>
      <c r="I36" s="143">
        <v>43</v>
      </c>
      <c r="J36" s="146">
        <v>2.3995535714285716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2920</v>
      </c>
      <c r="F11" s="264">
        <v>2010</v>
      </c>
      <c r="G11" s="264">
        <v>4599</v>
      </c>
      <c r="H11" s="264">
        <v>2491</v>
      </c>
      <c r="I11" s="265">
        <v>2882</v>
      </c>
      <c r="J11" s="263">
        <v>38</v>
      </c>
      <c r="K11" s="266">
        <v>1.31852879944483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35.136986301369866</v>
      </c>
      <c r="E13" s="115">
        <v>1026</v>
      </c>
      <c r="F13" s="114">
        <v>694</v>
      </c>
      <c r="G13" s="114">
        <v>1134</v>
      </c>
      <c r="H13" s="114">
        <v>1074</v>
      </c>
      <c r="I13" s="140">
        <v>1036</v>
      </c>
      <c r="J13" s="115">
        <v>-10</v>
      </c>
      <c r="K13" s="116">
        <v>-0.96525096525096521</v>
      </c>
    </row>
    <row r="14" spans="1:15" ht="15.95" customHeight="1" x14ac:dyDescent="0.2">
      <c r="A14" s="306" t="s">
        <v>230</v>
      </c>
      <c r="B14" s="307"/>
      <c r="C14" s="308"/>
      <c r="D14" s="113">
        <v>50.479452054794521</v>
      </c>
      <c r="E14" s="115">
        <v>1474</v>
      </c>
      <c r="F14" s="114">
        <v>1015</v>
      </c>
      <c r="G14" s="114">
        <v>2655</v>
      </c>
      <c r="H14" s="114">
        <v>1106</v>
      </c>
      <c r="I14" s="140">
        <v>1413</v>
      </c>
      <c r="J14" s="115">
        <v>61</v>
      </c>
      <c r="K14" s="116">
        <v>4.3170559094125975</v>
      </c>
    </row>
    <row r="15" spans="1:15" ht="15.95" customHeight="1" x14ac:dyDescent="0.2">
      <c r="A15" s="306" t="s">
        <v>231</v>
      </c>
      <c r="B15" s="307"/>
      <c r="C15" s="308"/>
      <c r="D15" s="113">
        <v>7.9794520547945202</v>
      </c>
      <c r="E15" s="115">
        <v>233</v>
      </c>
      <c r="F15" s="114">
        <v>155</v>
      </c>
      <c r="G15" s="114">
        <v>502</v>
      </c>
      <c r="H15" s="114">
        <v>157</v>
      </c>
      <c r="I15" s="140">
        <v>261</v>
      </c>
      <c r="J15" s="115">
        <v>-28</v>
      </c>
      <c r="K15" s="116">
        <v>-10.727969348659004</v>
      </c>
    </row>
    <row r="16" spans="1:15" ht="15.95" customHeight="1" x14ac:dyDescent="0.2">
      <c r="A16" s="306" t="s">
        <v>232</v>
      </c>
      <c r="B16" s="307"/>
      <c r="C16" s="308"/>
      <c r="D16" s="113">
        <v>6.404109589041096</v>
      </c>
      <c r="E16" s="115">
        <v>187</v>
      </c>
      <c r="F16" s="114">
        <v>146</v>
      </c>
      <c r="G16" s="114">
        <v>308</v>
      </c>
      <c r="H16" s="114">
        <v>154</v>
      </c>
      <c r="I16" s="140">
        <v>172</v>
      </c>
      <c r="J16" s="115">
        <v>15</v>
      </c>
      <c r="K16" s="116">
        <v>8.720930232558139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7.9794520547945202</v>
      </c>
      <c r="E18" s="115">
        <v>233</v>
      </c>
      <c r="F18" s="114">
        <v>78</v>
      </c>
      <c r="G18" s="114">
        <v>283</v>
      </c>
      <c r="H18" s="114">
        <v>351</v>
      </c>
      <c r="I18" s="140">
        <v>197</v>
      </c>
      <c r="J18" s="115">
        <v>36</v>
      </c>
      <c r="K18" s="116">
        <v>18.274111675126903</v>
      </c>
    </row>
    <row r="19" spans="1:11" ht="14.1" customHeight="1" x14ac:dyDescent="0.2">
      <c r="A19" s="306" t="s">
        <v>235</v>
      </c>
      <c r="B19" s="307" t="s">
        <v>236</v>
      </c>
      <c r="C19" s="308"/>
      <c r="D19" s="113">
        <v>6.7123287671232879</v>
      </c>
      <c r="E19" s="115">
        <v>196</v>
      </c>
      <c r="F19" s="114">
        <v>62</v>
      </c>
      <c r="G19" s="114">
        <v>233</v>
      </c>
      <c r="H19" s="114">
        <v>335</v>
      </c>
      <c r="I19" s="140">
        <v>176</v>
      </c>
      <c r="J19" s="115">
        <v>20</v>
      </c>
      <c r="K19" s="116">
        <v>11.363636363636363</v>
      </c>
    </row>
    <row r="20" spans="1:11" ht="14.1" customHeight="1" x14ac:dyDescent="0.2">
      <c r="A20" s="306">
        <v>12</v>
      </c>
      <c r="B20" s="307" t="s">
        <v>237</v>
      </c>
      <c r="C20" s="308"/>
      <c r="D20" s="113">
        <v>5.2054794520547949</v>
      </c>
      <c r="E20" s="115">
        <v>152</v>
      </c>
      <c r="F20" s="114">
        <v>34</v>
      </c>
      <c r="G20" s="114">
        <v>101</v>
      </c>
      <c r="H20" s="114">
        <v>126</v>
      </c>
      <c r="I20" s="140">
        <v>199</v>
      </c>
      <c r="J20" s="115">
        <v>-47</v>
      </c>
      <c r="K20" s="116">
        <v>-23.618090452261306</v>
      </c>
    </row>
    <row r="21" spans="1:11" ht="14.1" customHeight="1" x14ac:dyDescent="0.2">
      <c r="A21" s="306">
        <v>21</v>
      </c>
      <c r="B21" s="307" t="s">
        <v>238</v>
      </c>
      <c r="C21" s="308"/>
      <c r="D21" s="113">
        <v>0.34246575342465752</v>
      </c>
      <c r="E21" s="115">
        <v>10</v>
      </c>
      <c r="F21" s="114">
        <v>4</v>
      </c>
      <c r="G21" s="114">
        <v>16</v>
      </c>
      <c r="H21" s="114">
        <v>7</v>
      </c>
      <c r="I21" s="140">
        <v>12</v>
      </c>
      <c r="J21" s="115">
        <v>-2</v>
      </c>
      <c r="K21" s="116">
        <v>-16.666666666666668</v>
      </c>
    </row>
    <row r="22" spans="1:11" ht="14.1" customHeight="1" x14ac:dyDescent="0.2">
      <c r="A22" s="306">
        <v>22</v>
      </c>
      <c r="B22" s="307" t="s">
        <v>239</v>
      </c>
      <c r="C22" s="308"/>
      <c r="D22" s="113">
        <v>1.1301369863013699</v>
      </c>
      <c r="E22" s="115">
        <v>33</v>
      </c>
      <c r="F22" s="114">
        <v>26</v>
      </c>
      <c r="G22" s="114">
        <v>63</v>
      </c>
      <c r="H22" s="114">
        <v>30</v>
      </c>
      <c r="I22" s="140">
        <v>61</v>
      </c>
      <c r="J22" s="115">
        <v>-28</v>
      </c>
      <c r="K22" s="116">
        <v>-45.901639344262293</v>
      </c>
    </row>
    <row r="23" spans="1:11" ht="14.1" customHeight="1" x14ac:dyDescent="0.2">
      <c r="A23" s="306">
        <v>23</v>
      </c>
      <c r="B23" s="307" t="s">
        <v>240</v>
      </c>
      <c r="C23" s="308"/>
      <c r="D23" s="113">
        <v>0.5821917808219178</v>
      </c>
      <c r="E23" s="115">
        <v>17</v>
      </c>
      <c r="F23" s="114">
        <v>13</v>
      </c>
      <c r="G23" s="114">
        <v>21</v>
      </c>
      <c r="H23" s="114">
        <v>11</v>
      </c>
      <c r="I23" s="140">
        <v>15</v>
      </c>
      <c r="J23" s="115">
        <v>2</v>
      </c>
      <c r="K23" s="116">
        <v>13.333333333333334</v>
      </c>
    </row>
    <row r="24" spans="1:11" ht="14.1" customHeight="1" x14ac:dyDescent="0.2">
      <c r="A24" s="306">
        <v>24</v>
      </c>
      <c r="B24" s="307" t="s">
        <v>241</v>
      </c>
      <c r="C24" s="308"/>
      <c r="D24" s="113">
        <v>2.8767123287671232</v>
      </c>
      <c r="E24" s="115">
        <v>84</v>
      </c>
      <c r="F24" s="114">
        <v>29</v>
      </c>
      <c r="G24" s="114">
        <v>141</v>
      </c>
      <c r="H24" s="114">
        <v>29</v>
      </c>
      <c r="I24" s="140">
        <v>85</v>
      </c>
      <c r="J24" s="115">
        <v>-1</v>
      </c>
      <c r="K24" s="116">
        <v>-1.1764705882352942</v>
      </c>
    </row>
    <row r="25" spans="1:11" ht="14.1" customHeight="1" x14ac:dyDescent="0.2">
      <c r="A25" s="306">
        <v>25</v>
      </c>
      <c r="B25" s="307" t="s">
        <v>242</v>
      </c>
      <c r="C25" s="308"/>
      <c r="D25" s="113">
        <v>4.9315068493150687</v>
      </c>
      <c r="E25" s="115">
        <v>144</v>
      </c>
      <c r="F25" s="114">
        <v>63</v>
      </c>
      <c r="G25" s="114">
        <v>383</v>
      </c>
      <c r="H25" s="114">
        <v>81</v>
      </c>
      <c r="I25" s="140">
        <v>133</v>
      </c>
      <c r="J25" s="115">
        <v>11</v>
      </c>
      <c r="K25" s="116">
        <v>8.2706766917293226</v>
      </c>
    </row>
    <row r="26" spans="1:11" ht="14.1" customHeight="1" x14ac:dyDescent="0.2">
      <c r="A26" s="306">
        <v>26</v>
      </c>
      <c r="B26" s="307" t="s">
        <v>243</v>
      </c>
      <c r="C26" s="308"/>
      <c r="D26" s="113">
        <v>2.3287671232876712</v>
      </c>
      <c r="E26" s="115">
        <v>68</v>
      </c>
      <c r="F26" s="114">
        <v>23</v>
      </c>
      <c r="G26" s="114">
        <v>242</v>
      </c>
      <c r="H26" s="114">
        <v>35</v>
      </c>
      <c r="I26" s="140">
        <v>80</v>
      </c>
      <c r="J26" s="115">
        <v>-12</v>
      </c>
      <c r="K26" s="116">
        <v>-15</v>
      </c>
    </row>
    <row r="27" spans="1:11" ht="14.1" customHeight="1" x14ac:dyDescent="0.2">
      <c r="A27" s="306">
        <v>27</v>
      </c>
      <c r="B27" s="307" t="s">
        <v>244</v>
      </c>
      <c r="C27" s="308"/>
      <c r="D27" s="113">
        <v>1.8835616438356164</v>
      </c>
      <c r="E27" s="115">
        <v>55</v>
      </c>
      <c r="F27" s="114">
        <v>21</v>
      </c>
      <c r="G27" s="114">
        <v>233</v>
      </c>
      <c r="H27" s="114">
        <v>39</v>
      </c>
      <c r="I27" s="140">
        <v>78</v>
      </c>
      <c r="J27" s="115">
        <v>-23</v>
      </c>
      <c r="K27" s="116">
        <v>-29.487179487179485</v>
      </c>
    </row>
    <row r="28" spans="1:11" ht="14.1" customHeight="1" x14ac:dyDescent="0.2">
      <c r="A28" s="306">
        <v>28</v>
      </c>
      <c r="B28" s="307" t="s">
        <v>245</v>
      </c>
      <c r="C28" s="308"/>
      <c r="D28" s="113">
        <v>0.65068493150684936</v>
      </c>
      <c r="E28" s="115">
        <v>19</v>
      </c>
      <c r="F28" s="114">
        <v>15</v>
      </c>
      <c r="G28" s="114">
        <v>8</v>
      </c>
      <c r="H28" s="114">
        <v>5</v>
      </c>
      <c r="I28" s="140">
        <v>11</v>
      </c>
      <c r="J28" s="115">
        <v>8</v>
      </c>
      <c r="K28" s="116">
        <v>72.727272727272734</v>
      </c>
    </row>
    <row r="29" spans="1:11" ht="14.1" customHeight="1" x14ac:dyDescent="0.2">
      <c r="A29" s="306">
        <v>29</v>
      </c>
      <c r="B29" s="307" t="s">
        <v>246</v>
      </c>
      <c r="C29" s="308"/>
      <c r="D29" s="113">
        <v>6.1643835616438354</v>
      </c>
      <c r="E29" s="115">
        <v>180</v>
      </c>
      <c r="F29" s="114">
        <v>165</v>
      </c>
      <c r="G29" s="114">
        <v>332</v>
      </c>
      <c r="H29" s="114">
        <v>191</v>
      </c>
      <c r="I29" s="140">
        <v>183</v>
      </c>
      <c r="J29" s="115">
        <v>-3</v>
      </c>
      <c r="K29" s="116">
        <v>-1.639344262295082</v>
      </c>
    </row>
    <row r="30" spans="1:11" ht="14.1" customHeight="1" x14ac:dyDescent="0.2">
      <c r="A30" s="306" t="s">
        <v>247</v>
      </c>
      <c r="B30" s="307" t="s">
        <v>248</v>
      </c>
      <c r="C30" s="308"/>
      <c r="D30" s="113">
        <v>3.0821917808219177</v>
      </c>
      <c r="E30" s="115">
        <v>90</v>
      </c>
      <c r="F30" s="114">
        <v>98</v>
      </c>
      <c r="G30" s="114">
        <v>193</v>
      </c>
      <c r="H30" s="114">
        <v>82</v>
      </c>
      <c r="I30" s="140">
        <v>96</v>
      </c>
      <c r="J30" s="115">
        <v>-6</v>
      </c>
      <c r="K30" s="116">
        <v>-6.25</v>
      </c>
    </row>
    <row r="31" spans="1:11" ht="14.1" customHeight="1" x14ac:dyDescent="0.2">
      <c r="A31" s="306" t="s">
        <v>249</v>
      </c>
      <c r="B31" s="307" t="s">
        <v>250</v>
      </c>
      <c r="C31" s="308"/>
      <c r="D31" s="113" t="s">
        <v>513</v>
      </c>
      <c r="E31" s="115" t="s">
        <v>513</v>
      </c>
      <c r="F31" s="114" t="s">
        <v>513</v>
      </c>
      <c r="G31" s="114">
        <v>125</v>
      </c>
      <c r="H31" s="114">
        <v>109</v>
      </c>
      <c r="I31" s="140">
        <v>84</v>
      </c>
      <c r="J31" s="115" t="s">
        <v>513</v>
      </c>
      <c r="K31" s="116" t="s">
        <v>513</v>
      </c>
    </row>
    <row r="32" spans="1:11" ht="14.1" customHeight="1" x14ac:dyDescent="0.2">
      <c r="A32" s="306">
        <v>31</v>
      </c>
      <c r="B32" s="307" t="s">
        <v>251</v>
      </c>
      <c r="C32" s="308"/>
      <c r="D32" s="113">
        <v>0.5821917808219178</v>
      </c>
      <c r="E32" s="115">
        <v>17</v>
      </c>
      <c r="F32" s="114">
        <v>9</v>
      </c>
      <c r="G32" s="114">
        <v>15</v>
      </c>
      <c r="H32" s="114">
        <v>12</v>
      </c>
      <c r="I32" s="140">
        <v>7</v>
      </c>
      <c r="J32" s="115">
        <v>10</v>
      </c>
      <c r="K32" s="116">
        <v>142.85714285714286</v>
      </c>
    </row>
    <row r="33" spans="1:11" ht="14.1" customHeight="1" x14ac:dyDescent="0.2">
      <c r="A33" s="306">
        <v>32</v>
      </c>
      <c r="B33" s="307" t="s">
        <v>252</v>
      </c>
      <c r="C33" s="308"/>
      <c r="D33" s="113">
        <v>2.0890410958904111</v>
      </c>
      <c r="E33" s="115">
        <v>61</v>
      </c>
      <c r="F33" s="114">
        <v>22</v>
      </c>
      <c r="G33" s="114">
        <v>76</v>
      </c>
      <c r="H33" s="114">
        <v>57</v>
      </c>
      <c r="I33" s="140">
        <v>52</v>
      </c>
      <c r="J33" s="115">
        <v>9</v>
      </c>
      <c r="K33" s="116">
        <v>17.307692307692307</v>
      </c>
    </row>
    <row r="34" spans="1:11" ht="14.1" customHeight="1" x14ac:dyDescent="0.2">
      <c r="A34" s="306">
        <v>33</v>
      </c>
      <c r="B34" s="307" t="s">
        <v>253</v>
      </c>
      <c r="C34" s="308"/>
      <c r="D34" s="113">
        <v>3.1849315068493151</v>
      </c>
      <c r="E34" s="115">
        <v>93</v>
      </c>
      <c r="F34" s="114">
        <v>17</v>
      </c>
      <c r="G34" s="114">
        <v>77</v>
      </c>
      <c r="H34" s="114">
        <v>49</v>
      </c>
      <c r="I34" s="140">
        <v>75</v>
      </c>
      <c r="J34" s="115">
        <v>18</v>
      </c>
      <c r="K34" s="116">
        <v>24</v>
      </c>
    </row>
    <row r="35" spans="1:11" ht="14.1" customHeight="1" x14ac:dyDescent="0.2">
      <c r="A35" s="306">
        <v>34</v>
      </c>
      <c r="B35" s="307" t="s">
        <v>254</v>
      </c>
      <c r="C35" s="308"/>
      <c r="D35" s="113">
        <v>2.1232876712328768</v>
      </c>
      <c r="E35" s="115">
        <v>62</v>
      </c>
      <c r="F35" s="114">
        <v>29</v>
      </c>
      <c r="G35" s="114">
        <v>71</v>
      </c>
      <c r="H35" s="114">
        <v>43</v>
      </c>
      <c r="I35" s="140">
        <v>39</v>
      </c>
      <c r="J35" s="115">
        <v>23</v>
      </c>
      <c r="K35" s="116">
        <v>58.974358974358971</v>
      </c>
    </row>
    <row r="36" spans="1:11" ht="14.1" customHeight="1" x14ac:dyDescent="0.2">
      <c r="A36" s="306">
        <v>41</v>
      </c>
      <c r="B36" s="307" t="s">
        <v>255</v>
      </c>
      <c r="C36" s="308"/>
      <c r="D36" s="113">
        <v>0.27397260273972601</v>
      </c>
      <c r="E36" s="115">
        <v>8</v>
      </c>
      <c r="F36" s="114" t="s">
        <v>513</v>
      </c>
      <c r="G36" s="114">
        <v>11</v>
      </c>
      <c r="H36" s="114">
        <v>13</v>
      </c>
      <c r="I36" s="140" t="s">
        <v>513</v>
      </c>
      <c r="J36" s="115" t="s">
        <v>513</v>
      </c>
      <c r="K36" s="116" t="s">
        <v>513</v>
      </c>
    </row>
    <row r="37" spans="1:11" ht="14.1" customHeight="1" x14ac:dyDescent="0.2">
      <c r="A37" s="306">
        <v>42</v>
      </c>
      <c r="B37" s="307" t="s">
        <v>256</v>
      </c>
      <c r="C37" s="308"/>
      <c r="D37" s="113">
        <v>0.23972602739726026</v>
      </c>
      <c r="E37" s="115">
        <v>7</v>
      </c>
      <c r="F37" s="114">
        <v>7</v>
      </c>
      <c r="G37" s="114">
        <v>6</v>
      </c>
      <c r="H37" s="114" t="s">
        <v>513</v>
      </c>
      <c r="I37" s="140">
        <v>10</v>
      </c>
      <c r="J37" s="115">
        <v>-3</v>
      </c>
      <c r="K37" s="116">
        <v>-30</v>
      </c>
    </row>
    <row r="38" spans="1:11" ht="14.1" customHeight="1" x14ac:dyDescent="0.2">
      <c r="A38" s="306">
        <v>43</v>
      </c>
      <c r="B38" s="307" t="s">
        <v>257</v>
      </c>
      <c r="C38" s="308"/>
      <c r="D38" s="113">
        <v>1.4726027397260273</v>
      </c>
      <c r="E38" s="115">
        <v>43</v>
      </c>
      <c r="F38" s="114">
        <v>32</v>
      </c>
      <c r="G38" s="114">
        <v>77</v>
      </c>
      <c r="H38" s="114">
        <v>28</v>
      </c>
      <c r="I38" s="140">
        <v>41</v>
      </c>
      <c r="J38" s="115">
        <v>2</v>
      </c>
      <c r="K38" s="116">
        <v>4.8780487804878048</v>
      </c>
    </row>
    <row r="39" spans="1:11" ht="14.1" customHeight="1" x14ac:dyDescent="0.2">
      <c r="A39" s="306">
        <v>51</v>
      </c>
      <c r="B39" s="307" t="s">
        <v>258</v>
      </c>
      <c r="C39" s="308"/>
      <c r="D39" s="113">
        <v>7.1232876712328768</v>
      </c>
      <c r="E39" s="115">
        <v>208</v>
      </c>
      <c r="F39" s="114">
        <v>214</v>
      </c>
      <c r="G39" s="114">
        <v>357</v>
      </c>
      <c r="H39" s="114">
        <v>217</v>
      </c>
      <c r="I39" s="140">
        <v>276</v>
      </c>
      <c r="J39" s="115">
        <v>-68</v>
      </c>
      <c r="K39" s="116">
        <v>-24.637681159420289</v>
      </c>
    </row>
    <row r="40" spans="1:11" ht="14.1" customHeight="1" x14ac:dyDescent="0.2">
      <c r="A40" s="306" t="s">
        <v>259</v>
      </c>
      <c r="B40" s="307" t="s">
        <v>260</v>
      </c>
      <c r="C40" s="308"/>
      <c r="D40" s="113">
        <v>6.6780821917808222</v>
      </c>
      <c r="E40" s="115">
        <v>195</v>
      </c>
      <c r="F40" s="114">
        <v>204</v>
      </c>
      <c r="G40" s="114">
        <v>341</v>
      </c>
      <c r="H40" s="114">
        <v>207</v>
      </c>
      <c r="I40" s="140">
        <v>259</v>
      </c>
      <c r="J40" s="115">
        <v>-64</v>
      </c>
      <c r="K40" s="116">
        <v>-24.710424710424711</v>
      </c>
    </row>
    <row r="41" spans="1:11" ht="14.1" customHeight="1" x14ac:dyDescent="0.2">
      <c r="A41" s="306"/>
      <c r="B41" s="307" t="s">
        <v>261</v>
      </c>
      <c r="C41" s="308"/>
      <c r="D41" s="113">
        <v>5.9246575342465757</v>
      </c>
      <c r="E41" s="115">
        <v>173</v>
      </c>
      <c r="F41" s="114">
        <v>184</v>
      </c>
      <c r="G41" s="114">
        <v>259</v>
      </c>
      <c r="H41" s="114">
        <v>187</v>
      </c>
      <c r="I41" s="140">
        <v>229</v>
      </c>
      <c r="J41" s="115">
        <v>-56</v>
      </c>
      <c r="K41" s="116">
        <v>-24.454148471615721</v>
      </c>
    </row>
    <row r="42" spans="1:11" ht="14.1" customHeight="1" x14ac:dyDescent="0.2">
      <c r="A42" s="306">
        <v>52</v>
      </c>
      <c r="B42" s="307" t="s">
        <v>262</v>
      </c>
      <c r="C42" s="308"/>
      <c r="D42" s="113">
        <v>7.2260273972602738</v>
      </c>
      <c r="E42" s="115">
        <v>211</v>
      </c>
      <c r="F42" s="114">
        <v>145</v>
      </c>
      <c r="G42" s="114">
        <v>187</v>
      </c>
      <c r="H42" s="114">
        <v>172</v>
      </c>
      <c r="I42" s="140">
        <v>191</v>
      </c>
      <c r="J42" s="115">
        <v>20</v>
      </c>
      <c r="K42" s="116">
        <v>10.471204188481675</v>
      </c>
    </row>
    <row r="43" spans="1:11" ht="14.1" customHeight="1" x14ac:dyDescent="0.2">
      <c r="A43" s="306" t="s">
        <v>263</v>
      </c>
      <c r="B43" s="307" t="s">
        <v>264</v>
      </c>
      <c r="C43" s="308"/>
      <c r="D43" s="113">
        <v>6.7808219178082192</v>
      </c>
      <c r="E43" s="115">
        <v>198</v>
      </c>
      <c r="F43" s="114">
        <v>137</v>
      </c>
      <c r="G43" s="114">
        <v>167</v>
      </c>
      <c r="H43" s="114">
        <v>144</v>
      </c>
      <c r="I43" s="140">
        <v>176</v>
      </c>
      <c r="J43" s="115">
        <v>22</v>
      </c>
      <c r="K43" s="116">
        <v>12.5</v>
      </c>
    </row>
    <row r="44" spans="1:11" ht="14.1" customHeight="1" x14ac:dyDescent="0.2">
      <c r="A44" s="306">
        <v>53</v>
      </c>
      <c r="B44" s="307" t="s">
        <v>265</v>
      </c>
      <c r="C44" s="308"/>
      <c r="D44" s="113">
        <v>0.23972602739726026</v>
      </c>
      <c r="E44" s="115">
        <v>7</v>
      </c>
      <c r="F44" s="114">
        <v>8</v>
      </c>
      <c r="G44" s="114">
        <v>11</v>
      </c>
      <c r="H44" s="114">
        <v>9</v>
      </c>
      <c r="I44" s="140">
        <v>8</v>
      </c>
      <c r="J44" s="115">
        <v>-1</v>
      </c>
      <c r="K44" s="116">
        <v>-12.5</v>
      </c>
    </row>
    <row r="45" spans="1:11" ht="14.1" customHeight="1" x14ac:dyDescent="0.2">
      <c r="A45" s="306" t="s">
        <v>266</v>
      </c>
      <c r="B45" s="307" t="s">
        <v>267</v>
      </c>
      <c r="C45" s="308"/>
      <c r="D45" s="113">
        <v>0.23972602739726026</v>
      </c>
      <c r="E45" s="115">
        <v>7</v>
      </c>
      <c r="F45" s="114">
        <v>8</v>
      </c>
      <c r="G45" s="114">
        <v>11</v>
      </c>
      <c r="H45" s="114">
        <v>9</v>
      </c>
      <c r="I45" s="140">
        <v>7</v>
      </c>
      <c r="J45" s="115">
        <v>0</v>
      </c>
      <c r="K45" s="116">
        <v>0</v>
      </c>
    </row>
    <row r="46" spans="1:11" ht="14.1" customHeight="1" x14ac:dyDescent="0.2">
      <c r="A46" s="306">
        <v>54</v>
      </c>
      <c r="B46" s="307" t="s">
        <v>268</v>
      </c>
      <c r="C46" s="308"/>
      <c r="D46" s="113">
        <v>5.7876712328767121</v>
      </c>
      <c r="E46" s="115">
        <v>169</v>
      </c>
      <c r="F46" s="114">
        <v>111</v>
      </c>
      <c r="G46" s="114">
        <v>125</v>
      </c>
      <c r="H46" s="114">
        <v>95</v>
      </c>
      <c r="I46" s="140">
        <v>96</v>
      </c>
      <c r="J46" s="115">
        <v>73</v>
      </c>
      <c r="K46" s="116">
        <v>76.041666666666671</v>
      </c>
    </row>
    <row r="47" spans="1:11" ht="14.1" customHeight="1" x14ac:dyDescent="0.2">
      <c r="A47" s="306">
        <v>61</v>
      </c>
      <c r="B47" s="307" t="s">
        <v>269</v>
      </c>
      <c r="C47" s="308"/>
      <c r="D47" s="113">
        <v>2.6712328767123288</v>
      </c>
      <c r="E47" s="115">
        <v>78</v>
      </c>
      <c r="F47" s="114">
        <v>70</v>
      </c>
      <c r="G47" s="114">
        <v>98</v>
      </c>
      <c r="H47" s="114">
        <v>47</v>
      </c>
      <c r="I47" s="140">
        <v>80</v>
      </c>
      <c r="J47" s="115">
        <v>-2</v>
      </c>
      <c r="K47" s="116">
        <v>-2.5</v>
      </c>
    </row>
    <row r="48" spans="1:11" ht="14.1" customHeight="1" x14ac:dyDescent="0.2">
      <c r="A48" s="306">
        <v>62</v>
      </c>
      <c r="B48" s="307" t="s">
        <v>270</v>
      </c>
      <c r="C48" s="308"/>
      <c r="D48" s="113">
        <v>5.8219178082191778</v>
      </c>
      <c r="E48" s="115">
        <v>170</v>
      </c>
      <c r="F48" s="114">
        <v>234</v>
      </c>
      <c r="G48" s="114">
        <v>274</v>
      </c>
      <c r="H48" s="114">
        <v>187</v>
      </c>
      <c r="I48" s="140">
        <v>180</v>
      </c>
      <c r="J48" s="115">
        <v>-10</v>
      </c>
      <c r="K48" s="116">
        <v>-5.5555555555555554</v>
      </c>
    </row>
    <row r="49" spans="1:11" ht="14.1" customHeight="1" x14ac:dyDescent="0.2">
      <c r="A49" s="306">
        <v>63</v>
      </c>
      <c r="B49" s="307" t="s">
        <v>271</v>
      </c>
      <c r="C49" s="308"/>
      <c r="D49" s="113">
        <v>4.8630136986301373</v>
      </c>
      <c r="E49" s="115">
        <v>142</v>
      </c>
      <c r="F49" s="114">
        <v>101</v>
      </c>
      <c r="G49" s="114">
        <v>154</v>
      </c>
      <c r="H49" s="114">
        <v>145</v>
      </c>
      <c r="I49" s="140">
        <v>132</v>
      </c>
      <c r="J49" s="115">
        <v>10</v>
      </c>
      <c r="K49" s="116">
        <v>7.5757575757575761</v>
      </c>
    </row>
    <row r="50" spans="1:11" ht="14.1" customHeight="1" x14ac:dyDescent="0.2">
      <c r="A50" s="306" t="s">
        <v>272</v>
      </c>
      <c r="B50" s="307" t="s">
        <v>273</v>
      </c>
      <c r="C50" s="308"/>
      <c r="D50" s="113">
        <v>1.4383561643835616</v>
      </c>
      <c r="E50" s="115">
        <v>42</v>
      </c>
      <c r="F50" s="114">
        <v>26</v>
      </c>
      <c r="G50" s="114">
        <v>44</v>
      </c>
      <c r="H50" s="114">
        <v>45</v>
      </c>
      <c r="I50" s="140">
        <v>29</v>
      </c>
      <c r="J50" s="115">
        <v>13</v>
      </c>
      <c r="K50" s="116">
        <v>44.827586206896555</v>
      </c>
    </row>
    <row r="51" spans="1:11" ht="14.1" customHeight="1" x14ac:dyDescent="0.2">
      <c r="A51" s="306" t="s">
        <v>274</v>
      </c>
      <c r="B51" s="307" t="s">
        <v>275</v>
      </c>
      <c r="C51" s="308"/>
      <c r="D51" s="113">
        <v>3.0821917808219177</v>
      </c>
      <c r="E51" s="115">
        <v>90</v>
      </c>
      <c r="F51" s="114">
        <v>68</v>
      </c>
      <c r="G51" s="114">
        <v>103</v>
      </c>
      <c r="H51" s="114">
        <v>98</v>
      </c>
      <c r="I51" s="140">
        <v>100</v>
      </c>
      <c r="J51" s="115">
        <v>-10</v>
      </c>
      <c r="K51" s="116">
        <v>-10</v>
      </c>
    </row>
    <row r="52" spans="1:11" ht="14.1" customHeight="1" x14ac:dyDescent="0.2">
      <c r="A52" s="306">
        <v>71</v>
      </c>
      <c r="B52" s="307" t="s">
        <v>276</v>
      </c>
      <c r="C52" s="308"/>
      <c r="D52" s="113">
        <v>8.287671232876713</v>
      </c>
      <c r="E52" s="115">
        <v>242</v>
      </c>
      <c r="F52" s="114">
        <v>155</v>
      </c>
      <c r="G52" s="114">
        <v>524</v>
      </c>
      <c r="H52" s="114">
        <v>152</v>
      </c>
      <c r="I52" s="140">
        <v>226</v>
      </c>
      <c r="J52" s="115">
        <v>16</v>
      </c>
      <c r="K52" s="116">
        <v>7.0796460176991154</v>
      </c>
    </row>
    <row r="53" spans="1:11" ht="14.1" customHeight="1" x14ac:dyDescent="0.2">
      <c r="A53" s="306" t="s">
        <v>277</v>
      </c>
      <c r="B53" s="307" t="s">
        <v>278</v>
      </c>
      <c r="C53" s="308"/>
      <c r="D53" s="113">
        <v>2.9109589041095889</v>
      </c>
      <c r="E53" s="115">
        <v>85</v>
      </c>
      <c r="F53" s="114">
        <v>75</v>
      </c>
      <c r="G53" s="114">
        <v>327</v>
      </c>
      <c r="H53" s="114">
        <v>75</v>
      </c>
      <c r="I53" s="140">
        <v>100</v>
      </c>
      <c r="J53" s="115">
        <v>-15</v>
      </c>
      <c r="K53" s="116">
        <v>-15</v>
      </c>
    </row>
    <row r="54" spans="1:11" ht="14.1" customHeight="1" x14ac:dyDescent="0.2">
      <c r="A54" s="306" t="s">
        <v>279</v>
      </c>
      <c r="B54" s="307" t="s">
        <v>280</v>
      </c>
      <c r="C54" s="308"/>
      <c r="D54" s="113">
        <v>4.3835616438356162</v>
      </c>
      <c r="E54" s="115">
        <v>128</v>
      </c>
      <c r="F54" s="114">
        <v>69</v>
      </c>
      <c r="G54" s="114">
        <v>175</v>
      </c>
      <c r="H54" s="114">
        <v>63</v>
      </c>
      <c r="I54" s="140">
        <v>111</v>
      </c>
      <c r="J54" s="115">
        <v>17</v>
      </c>
      <c r="K54" s="116">
        <v>15.315315315315315</v>
      </c>
    </row>
    <row r="55" spans="1:11" ht="14.1" customHeight="1" x14ac:dyDescent="0.2">
      <c r="A55" s="306">
        <v>72</v>
      </c>
      <c r="B55" s="307" t="s">
        <v>281</v>
      </c>
      <c r="C55" s="308"/>
      <c r="D55" s="113">
        <v>1.7465753424657535</v>
      </c>
      <c r="E55" s="115">
        <v>51</v>
      </c>
      <c r="F55" s="114">
        <v>30</v>
      </c>
      <c r="G55" s="114">
        <v>77</v>
      </c>
      <c r="H55" s="114">
        <v>38</v>
      </c>
      <c r="I55" s="140">
        <v>43</v>
      </c>
      <c r="J55" s="115">
        <v>8</v>
      </c>
      <c r="K55" s="116">
        <v>18.604651162790699</v>
      </c>
    </row>
    <row r="56" spans="1:11" ht="14.1" customHeight="1" x14ac:dyDescent="0.2">
      <c r="A56" s="306" t="s">
        <v>282</v>
      </c>
      <c r="B56" s="307" t="s">
        <v>283</v>
      </c>
      <c r="C56" s="308"/>
      <c r="D56" s="113">
        <v>0.41095890410958902</v>
      </c>
      <c r="E56" s="115">
        <v>12</v>
      </c>
      <c r="F56" s="114">
        <v>5</v>
      </c>
      <c r="G56" s="114">
        <v>10</v>
      </c>
      <c r="H56" s="114">
        <v>7</v>
      </c>
      <c r="I56" s="140">
        <v>11</v>
      </c>
      <c r="J56" s="115">
        <v>1</v>
      </c>
      <c r="K56" s="116">
        <v>9.0909090909090917</v>
      </c>
    </row>
    <row r="57" spans="1:11" ht="14.1" customHeight="1" x14ac:dyDescent="0.2">
      <c r="A57" s="306" t="s">
        <v>284</v>
      </c>
      <c r="B57" s="307" t="s">
        <v>285</v>
      </c>
      <c r="C57" s="308"/>
      <c r="D57" s="113">
        <v>0.92465753424657537</v>
      </c>
      <c r="E57" s="115">
        <v>27</v>
      </c>
      <c r="F57" s="114">
        <v>21</v>
      </c>
      <c r="G57" s="114">
        <v>29</v>
      </c>
      <c r="H57" s="114">
        <v>19</v>
      </c>
      <c r="I57" s="140">
        <v>24</v>
      </c>
      <c r="J57" s="115">
        <v>3</v>
      </c>
      <c r="K57" s="116">
        <v>12.5</v>
      </c>
    </row>
    <row r="58" spans="1:11" ht="14.1" customHeight="1" x14ac:dyDescent="0.2">
      <c r="A58" s="306">
        <v>73</v>
      </c>
      <c r="B58" s="307" t="s">
        <v>286</v>
      </c>
      <c r="C58" s="308"/>
      <c r="D58" s="113">
        <v>0.85616438356164382</v>
      </c>
      <c r="E58" s="115">
        <v>25</v>
      </c>
      <c r="F58" s="114">
        <v>34</v>
      </c>
      <c r="G58" s="114">
        <v>45</v>
      </c>
      <c r="H58" s="114">
        <v>25</v>
      </c>
      <c r="I58" s="140">
        <v>24</v>
      </c>
      <c r="J58" s="115">
        <v>1</v>
      </c>
      <c r="K58" s="116">
        <v>4.166666666666667</v>
      </c>
    </row>
    <row r="59" spans="1:11" ht="14.1" customHeight="1" x14ac:dyDescent="0.2">
      <c r="A59" s="306" t="s">
        <v>287</v>
      </c>
      <c r="B59" s="307" t="s">
        <v>288</v>
      </c>
      <c r="C59" s="308"/>
      <c r="D59" s="113">
        <v>0.75342465753424659</v>
      </c>
      <c r="E59" s="115">
        <v>22</v>
      </c>
      <c r="F59" s="114">
        <v>16</v>
      </c>
      <c r="G59" s="114">
        <v>37</v>
      </c>
      <c r="H59" s="114">
        <v>17</v>
      </c>
      <c r="I59" s="140">
        <v>19</v>
      </c>
      <c r="J59" s="115">
        <v>3</v>
      </c>
      <c r="K59" s="116">
        <v>15.789473684210526</v>
      </c>
    </row>
    <row r="60" spans="1:11" ht="14.1" customHeight="1" x14ac:dyDescent="0.2">
      <c r="A60" s="306">
        <v>81</v>
      </c>
      <c r="B60" s="307" t="s">
        <v>289</v>
      </c>
      <c r="C60" s="308"/>
      <c r="D60" s="113">
        <v>4.6575342465753424</v>
      </c>
      <c r="E60" s="115">
        <v>136</v>
      </c>
      <c r="F60" s="114">
        <v>133</v>
      </c>
      <c r="G60" s="114">
        <v>142</v>
      </c>
      <c r="H60" s="114">
        <v>126</v>
      </c>
      <c r="I60" s="140">
        <v>109</v>
      </c>
      <c r="J60" s="115">
        <v>27</v>
      </c>
      <c r="K60" s="116">
        <v>24.770642201834864</v>
      </c>
    </row>
    <row r="61" spans="1:11" ht="14.1" customHeight="1" x14ac:dyDescent="0.2">
      <c r="A61" s="306" t="s">
        <v>290</v>
      </c>
      <c r="B61" s="307" t="s">
        <v>291</v>
      </c>
      <c r="C61" s="308"/>
      <c r="D61" s="113">
        <v>1.5753424657534247</v>
      </c>
      <c r="E61" s="115">
        <v>46</v>
      </c>
      <c r="F61" s="114">
        <v>19</v>
      </c>
      <c r="G61" s="114">
        <v>47</v>
      </c>
      <c r="H61" s="114">
        <v>28</v>
      </c>
      <c r="I61" s="140">
        <v>28</v>
      </c>
      <c r="J61" s="115">
        <v>18</v>
      </c>
      <c r="K61" s="116">
        <v>64.285714285714292</v>
      </c>
    </row>
    <row r="62" spans="1:11" ht="14.1" customHeight="1" x14ac:dyDescent="0.2">
      <c r="A62" s="306" t="s">
        <v>292</v>
      </c>
      <c r="B62" s="307" t="s">
        <v>293</v>
      </c>
      <c r="C62" s="308"/>
      <c r="D62" s="113">
        <v>1.5068493150684932</v>
      </c>
      <c r="E62" s="115">
        <v>44</v>
      </c>
      <c r="F62" s="114">
        <v>78</v>
      </c>
      <c r="G62" s="114">
        <v>60</v>
      </c>
      <c r="H62" s="114">
        <v>65</v>
      </c>
      <c r="I62" s="140">
        <v>49</v>
      </c>
      <c r="J62" s="115">
        <v>-5</v>
      </c>
      <c r="K62" s="116">
        <v>-10.204081632653061</v>
      </c>
    </row>
    <row r="63" spans="1:11" ht="14.1" customHeight="1" x14ac:dyDescent="0.2">
      <c r="A63" s="306"/>
      <c r="B63" s="307" t="s">
        <v>294</v>
      </c>
      <c r="C63" s="308"/>
      <c r="D63" s="113">
        <v>1.2328767123287672</v>
      </c>
      <c r="E63" s="115">
        <v>36</v>
      </c>
      <c r="F63" s="114">
        <v>66</v>
      </c>
      <c r="G63" s="114">
        <v>54</v>
      </c>
      <c r="H63" s="114">
        <v>53</v>
      </c>
      <c r="I63" s="140">
        <v>36</v>
      </c>
      <c r="J63" s="115">
        <v>0</v>
      </c>
      <c r="K63" s="116">
        <v>0</v>
      </c>
    </row>
    <row r="64" spans="1:11" ht="14.1" customHeight="1" x14ac:dyDescent="0.2">
      <c r="A64" s="306" t="s">
        <v>295</v>
      </c>
      <c r="B64" s="307" t="s">
        <v>296</v>
      </c>
      <c r="C64" s="308"/>
      <c r="D64" s="113">
        <v>0.5821917808219178</v>
      </c>
      <c r="E64" s="115">
        <v>17</v>
      </c>
      <c r="F64" s="114">
        <v>15</v>
      </c>
      <c r="G64" s="114">
        <v>6</v>
      </c>
      <c r="H64" s="114">
        <v>12</v>
      </c>
      <c r="I64" s="140">
        <v>10</v>
      </c>
      <c r="J64" s="115">
        <v>7</v>
      </c>
      <c r="K64" s="116">
        <v>70</v>
      </c>
    </row>
    <row r="65" spans="1:11" ht="14.1" customHeight="1" x14ac:dyDescent="0.2">
      <c r="A65" s="306" t="s">
        <v>297</v>
      </c>
      <c r="B65" s="307" t="s">
        <v>298</v>
      </c>
      <c r="C65" s="308"/>
      <c r="D65" s="113">
        <v>0.41095890410958902</v>
      </c>
      <c r="E65" s="115">
        <v>12</v>
      </c>
      <c r="F65" s="114">
        <v>11</v>
      </c>
      <c r="G65" s="114">
        <v>9</v>
      </c>
      <c r="H65" s="114">
        <v>9</v>
      </c>
      <c r="I65" s="140">
        <v>10</v>
      </c>
      <c r="J65" s="115">
        <v>2</v>
      </c>
      <c r="K65" s="116">
        <v>20</v>
      </c>
    </row>
    <row r="66" spans="1:11" ht="14.1" customHeight="1" x14ac:dyDescent="0.2">
      <c r="A66" s="306">
        <v>82</v>
      </c>
      <c r="B66" s="307" t="s">
        <v>299</v>
      </c>
      <c r="C66" s="308"/>
      <c r="D66" s="113">
        <v>1.7123287671232876</v>
      </c>
      <c r="E66" s="115">
        <v>50</v>
      </c>
      <c r="F66" s="114">
        <v>70</v>
      </c>
      <c r="G66" s="114">
        <v>109</v>
      </c>
      <c r="H66" s="114">
        <v>67</v>
      </c>
      <c r="I66" s="140">
        <v>83</v>
      </c>
      <c r="J66" s="115">
        <v>-33</v>
      </c>
      <c r="K66" s="116">
        <v>-39.75903614457831</v>
      </c>
    </row>
    <row r="67" spans="1:11" ht="14.1" customHeight="1" x14ac:dyDescent="0.2">
      <c r="A67" s="306" t="s">
        <v>300</v>
      </c>
      <c r="B67" s="307" t="s">
        <v>301</v>
      </c>
      <c r="C67" s="308"/>
      <c r="D67" s="113">
        <v>1.1643835616438356</v>
      </c>
      <c r="E67" s="115">
        <v>34</v>
      </c>
      <c r="F67" s="114">
        <v>45</v>
      </c>
      <c r="G67" s="114">
        <v>77</v>
      </c>
      <c r="H67" s="114">
        <v>50</v>
      </c>
      <c r="I67" s="140">
        <v>58</v>
      </c>
      <c r="J67" s="115">
        <v>-24</v>
      </c>
      <c r="K67" s="116">
        <v>-41.379310344827587</v>
      </c>
    </row>
    <row r="68" spans="1:11" ht="14.1" customHeight="1" x14ac:dyDescent="0.2">
      <c r="A68" s="306" t="s">
        <v>302</v>
      </c>
      <c r="B68" s="307" t="s">
        <v>303</v>
      </c>
      <c r="C68" s="308"/>
      <c r="D68" s="113">
        <v>0.27397260273972601</v>
      </c>
      <c r="E68" s="115">
        <v>8</v>
      </c>
      <c r="F68" s="114">
        <v>20</v>
      </c>
      <c r="G68" s="114">
        <v>19</v>
      </c>
      <c r="H68" s="114">
        <v>15</v>
      </c>
      <c r="I68" s="140">
        <v>18</v>
      </c>
      <c r="J68" s="115">
        <v>-10</v>
      </c>
      <c r="K68" s="116">
        <v>-55.555555555555557</v>
      </c>
    </row>
    <row r="69" spans="1:11" ht="14.1" customHeight="1" x14ac:dyDescent="0.2">
      <c r="A69" s="306">
        <v>83</v>
      </c>
      <c r="B69" s="307" t="s">
        <v>304</v>
      </c>
      <c r="C69" s="308"/>
      <c r="D69" s="113">
        <v>3.3904109589041096</v>
      </c>
      <c r="E69" s="115">
        <v>99</v>
      </c>
      <c r="F69" s="114">
        <v>73</v>
      </c>
      <c r="G69" s="114">
        <v>231</v>
      </c>
      <c r="H69" s="114">
        <v>73</v>
      </c>
      <c r="I69" s="140">
        <v>114</v>
      </c>
      <c r="J69" s="115">
        <v>-15</v>
      </c>
      <c r="K69" s="116">
        <v>-13.157894736842104</v>
      </c>
    </row>
    <row r="70" spans="1:11" ht="14.1" customHeight="1" x14ac:dyDescent="0.2">
      <c r="A70" s="306" t="s">
        <v>305</v>
      </c>
      <c r="B70" s="307" t="s">
        <v>306</v>
      </c>
      <c r="C70" s="308"/>
      <c r="D70" s="113">
        <v>2.4657534246575343</v>
      </c>
      <c r="E70" s="115">
        <v>72</v>
      </c>
      <c r="F70" s="114">
        <v>54</v>
      </c>
      <c r="G70" s="114">
        <v>199</v>
      </c>
      <c r="H70" s="114">
        <v>50</v>
      </c>
      <c r="I70" s="140">
        <v>79</v>
      </c>
      <c r="J70" s="115">
        <v>-7</v>
      </c>
      <c r="K70" s="116">
        <v>-8.8607594936708853</v>
      </c>
    </row>
    <row r="71" spans="1:11" ht="14.1" customHeight="1" x14ac:dyDescent="0.2">
      <c r="A71" s="306"/>
      <c r="B71" s="307" t="s">
        <v>307</v>
      </c>
      <c r="C71" s="308"/>
      <c r="D71" s="113">
        <v>1.9178082191780821</v>
      </c>
      <c r="E71" s="115">
        <v>56</v>
      </c>
      <c r="F71" s="114">
        <v>43</v>
      </c>
      <c r="G71" s="114">
        <v>156</v>
      </c>
      <c r="H71" s="114">
        <v>33</v>
      </c>
      <c r="I71" s="140">
        <v>63</v>
      </c>
      <c r="J71" s="115">
        <v>-7</v>
      </c>
      <c r="K71" s="116">
        <v>-11.111111111111111</v>
      </c>
    </row>
    <row r="72" spans="1:11" ht="14.1" customHeight="1" x14ac:dyDescent="0.2">
      <c r="A72" s="306">
        <v>84</v>
      </c>
      <c r="B72" s="307" t="s">
        <v>308</v>
      </c>
      <c r="C72" s="308"/>
      <c r="D72" s="113">
        <v>0.5821917808219178</v>
      </c>
      <c r="E72" s="115">
        <v>17</v>
      </c>
      <c r="F72" s="114">
        <v>18</v>
      </c>
      <c r="G72" s="114">
        <v>57</v>
      </c>
      <c r="H72" s="114">
        <v>6</v>
      </c>
      <c r="I72" s="140">
        <v>13</v>
      </c>
      <c r="J72" s="115">
        <v>4</v>
      </c>
      <c r="K72" s="116">
        <v>30.76923076923077</v>
      </c>
    </row>
    <row r="73" spans="1:11" ht="14.1" customHeight="1" x14ac:dyDescent="0.2">
      <c r="A73" s="306" t="s">
        <v>309</v>
      </c>
      <c r="B73" s="307" t="s">
        <v>310</v>
      </c>
      <c r="C73" s="308"/>
      <c r="D73" s="113">
        <v>0.37671232876712329</v>
      </c>
      <c r="E73" s="115">
        <v>11</v>
      </c>
      <c r="F73" s="114">
        <v>9</v>
      </c>
      <c r="G73" s="114">
        <v>29</v>
      </c>
      <c r="H73" s="114">
        <v>3</v>
      </c>
      <c r="I73" s="140">
        <v>3</v>
      </c>
      <c r="J73" s="115">
        <v>8</v>
      </c>
      <c r="K73" s="116" t="s">
        <v>514</v>
      </c>
    </row>
    <row r="74" spans="1:11" ht="14.1" customHeight="1" x14ac:dyDescent="0.2">
      <c r="A74" s="306" t="s">
        <v>311</v>
      </c>
      <c r="B74" s="307" t="s">
        <v>312</v>
      </c>
      <c r="C74" s="308"/>
      <c r="D74" s="113" t="s">
        <v>513</v>
      </c>
      <c r="E74" s="115" t="s">
        <v>513</v>
      </c>
      <c r="F74" s="114" t="s">
        <v>513</v>
      </c>
      <c r="G74" s="114">
        <v>9</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0.17123287671232876</v>
      </c>
      <c r="E76" s="115">
        <v>5</v>
      </c>
      <c r="F76" s="114" t="s">
        <v>513</v>
      </c>
      <c r="G76" s="114" t="s">
        <v>513</v>
      </c>
      <c r="H76" s="114" t="s">
        <v>513</v>
      </c>
      <c r="I76" s="140">
        <v>6</v>
      </c>
      <c r="J76" s="115">
        <v>-1</v>
      </c>
      <c r="K76" s="116">
        <v>-16.666666666666668</v>
      </c>
    </row>
    <row r="77" spans="1:11" ht="14.1" customHeight="1" x14ac:dyDescent="0.2">
      <c r="A77" s="306">
        <v>92</v>
      </c>
      <c r="B77" s="307" t="s">
        <v>316</v>
      </c>
      <c r="C77" s="308"/>
      <c r="D77" s="113">
        <v>0.5821917808219178</v>
      </c>
      <c r="E77" s="115">
        <v>17</v>
      </c>
      <c r="F77" s="114">
        <v>18</v>
      </c>
      <c r="G77" s="114">
        <v>38</v>
      </c>
      <c r="H77" s="114">
        <v>14</v>
      </c>
      <c r="I77" s="140">
        <v>11</v>
      </c>
      <c r="J77" s="115">
        <v>6</v>
      </c>
      <c r="K77" s="116">
        <v>54.545454545454547</v>
      </c>
    </row>
    <row r="78" spans="1:11" ht="14.1" customHeight="1" x14ac:dyDescent="0.2">
      <c r="A78" s="306">
        <v>93</v>
      </c>
      <c r="B78" s="307" t="s">
        <v>317</v>
      </c>
      <c r="C78" s="308"/>
      <c r="D78" s="113">
        <v>0.10273972602739725</v>
      </c>
      <c r="E78" s="115">
        <v>3</v>
      </c>
      <c r="F78" s="114">
        <v>4</v>
      </c>
      <c r="G78" s="114">
        <v>11</v>
      </c>
      <c r="H78" s="114">
        <v>3</v>
      </c>
      <c r="I78" s="140">
        <v>6</v>
      </c>
      <c r="J78" s="115">
        <v>-3</v>
      </c>
      <c r="K78" s="116">
        <v>-50</v>
      </c>
    </row>
    <row r="79" spans="1:11" ht="14.1" customHeight="1" x14ac:dyDescent="0.2">
      <c r="A79" s="306">
        <v>94</v>
      </c>
      <c r="B79" s="307" t="s">
        <v>318</v>
      </c>
      <c r="C79" s="308"/>
      <c r="D79" s="113">
        <v>0.13698630136986301</v>
      </c>
      <c r="E79" s="115">
        <v>4</v>
      </c>
      <c r="F79" s="114" t="s">
        <v>513</v>
      </c>
      <c r="G79" s="114" t="s">
        <v>513</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2884</v>
      </c>
      <c r="E11" s="114">
        <v>2678</v>
      </c>
      <c r="F11" s="114">
        <v>4149</v>
      </c>
      <c r="G11" s="114">
        <v>2247</v>
      </c>
      <c r="H11" s="140">
        <v>2497</v>
      </c>
      <c r="I11" s="115">
        <v>387</v>
      </c>
      <c r="J11" s="116">
        <v>15.498598317981578</v>
      </c>
    </row>
    <row r="12" spans="1:15" s="110" customFormat="1" ht="24.95" customHeight="1" x14ac:dyDescent="0.2">
      <c r="A12" s="193" t="s">
        <v>132</v>
      </c>
      <c r="B12" s="194" t="s">
        <v>133</v>
      </c>
      <c r="C12" s="113">
        <v>3.883495145631068</v>
      </c>
      <c r="D12" s="115">
        <v>112</v>
      </c>
      <c r="E12" s="114">
        <v>324</v>
      </c>
      <c r="F12" s="114">
        <v>277</v>
      </c>
      <c r="G12" s="114">
        <v>277</v>
      </c>
      <c r="H12" s="140">
        <v>123</v>
      </c>
      <c r="I12" s="115">
        <v>-11</v>
      </c>
      <c r="J12" s="116">
        <v>-8.9430894308943092</v>
      </c>
    </row>
    <row r="13" spans="1:15" s="110" customFormat="1" ht="24.95" customHeight="1" x14ac:dyDescent="0.2">
      <c r="A13" s="193" t="s">
        <v>134</v>
      </c>
      <c r="B13" s="199" t="s">
        <v>214</v>
      </c>
      <c r="C13" s="113" t="s">
        <v>513</v>
      </c>
      <c r="D13" s="115" t="s">
        <v>513</v>
      </c>
      <c r="E13" s="114" t="s">
        <v>513</v>
      </c>
      <c r="F13" s="114" t="s">
        <v>513</v>
      </c>
      <c r="G13" s="114">
        <v>35</v>
      </c>
      <c r="H13" s="140">
        <v>20</v>
      </c>
      <c r="I13" s="115" t="s">
        <v>513</v>
      </c>
      <c r="J13" s="116" t="s">
        <v>513</v>
      </c>
    </row>
    <row r="14" spans="1:15" s="287" customFormat="1" ht="24.95" customHeight="1" x14ac:dyDescent="0.2">
      <c r="A14" s="193" t="s">
        <v>215</v>
      </c>
      <c r="B14" s="199" t="s">
        <v>137</v>
      </c>
      <c r="C14" s="113">
        <v>23.613037447988905</v>
      </c>
      <c r="D14" s="115">
        <v>681</v>
      </c>
      <c r="E14" s="114">
        <v>490</v>
      </c>
      <c r="F14" s="114">
        <v>1604</v>
      </c>
      <c r="G14" s="114">
        <v>407</v>
      </c>
      <c r="H14" s="140">
        <v>556</v>
      </c>
      <c r="I14" s="115">
        <v>125</v>
      </c>
      <c r="J14" s="116">
        <v>22.482014388489208</v>
      </c>
      <c r="K14" s="110"/>
      <c r="L14" s="110"/>
      <c r="M14" s="110"/>
      <c r="N14" s="110"/>
      <c r="O14" s="110"/>
    </row>
    <row r="15" spans="1:15" s="110" customFormat="1" ht="24.95" customHeight="1" x14ac:dyDescent="0.2">
      <c r="A15" s="193" t="s">
        <v>216</v>
      </c>
      <c r="B15" s="199" t="s">
        <v>217</v>
      </c>
      <c r="C15" s="113">
        <v>5.1664355062413314</v>
      </c>
      <c r="D15" s="115">
        <v>149</v>
      </c>
      <c r="E15" s="114">
        <v>143</v>
      </c>
      <c r="F15" s="114">
        <v>216</v>
      </c>
      <c r="G15" s="114">
        <v>104</v>
      </c>
      <c r="H15" s="140">
        <v>145</v>
      </c>
      <c r="I15" s="115">
        <v>4</v>
      </c>
      <c r="J15" s="116">
        <v>2.7586206896551726</v>
      </c>
    </row>
    <row r="16" spans="1:15" s="287" customFormat="1" ht="24.95" customHeight="1" x14ac:dyDescent="0.2">
      <c r="A16" s="193" t="s">
        <v>218</v>
      </c>
      <c r="B16" s="199" t="s">
        <v>141</v>
      </c>
      <c r="C16" s="113">
        <v>14.320388349514563</v>
      </c>
      <c r="D16" s="115">
        <v>413</v>
      </c>
      <c r="E16" s="114">
        <v>264</v>
      </c>
      <c r="F16" s="114">
        <v>1289</v>
      </c>
      <c r="G16" s="114">
        <v>215</v>
      </c>
      <c r="H16" s="140">
        <v>296</v>
      </c>
      <c r="I16" s="115">
        <v>117</v>
      </c>
      <c r="J16" s="116">
        <v>39.527027027027025</v>
      </c>
      <c r="K16" s="110"/>
      <c r="L16" s="110"/>
      <c r="M16" s="110"/>
      <c r="N16" s="110"/>
      <c r="O16" s="110"/>
    </row>
    <row r="17" spans="1:15" s="110" customFormat="1" ht="24.95" customHeight="1" x14ac:dyDescent="0.2">
      <c r="A17" s="193" t="s">
        <v>142</v>
      </c>
      <c r="B17" s="199" t="s">
        <v>220</v>
      </c>
      <c r="C17" s="113">
        <v>4.1262135922330101</v>
      </c>
      <c r="D17" s="115">
        <v>119</v>
      </c>
      <c r="E17" s="114">
        <v>83</v>
      </c>
      <c r="F17" s="114">
        <v>99</v>
      </c>
      <c r="G17" s="114">
        <v>88</v>
      </c>
      <c r="H17" s="140">
        <v>115</v>
      </c>
      <c r="I17" s="115">
        <v>4</v>
      </c>
      <c r="J17" s="116">
        <v>3.4782608695652173</v>
      </c>
    </row>
    <row r="18" spans="1:15" s="287" customFormat="1" ht="24.95" customHeight="1" x14ac:dyDescent="0.2">
      <c r="A18" s="201" t="s">
        <v>144</v>
      </c>
      <c r="B18" s="202" t="s">
        <v>145</v>
      </c>
      <c r="C18" s="113" t="s">
        <v>513</v>
      </c>
      <c r="D18" s="115" t="s">
        <v>513</v>
      </c>
      <c r="E18" s="114" t="s">
        <v>513</v>
      </c>
      <c r="F18" s="114" t="s">
        <v>513</v>
      </c>
      <c r="G18" s="114">
        <v>136</v>
      </c>
      <c r="H18" s="140">
        <v>193</v>
      </c>
      <c r="I18" s="115" t="s">
        <v>513</v>
      </c>
      <c r="J18" s="116" t="s">
        <v>513</v>
      </c>
      <c r="K18" s="110"/>
      <c r="L18" s="110"/>
      <c r="M18" s="110"/>
      <c r="N18" s="110"/>
      <c r="O18" s="110"/>
    </row>
    <row r="19" spans="1:15" s="110" customFormat="1" ht="24.95" customHeight="1" x14ac:dyDescent="0.2">
      <c r="A19" s="193" t="s">
        <v>146</v>
      </c>
      <c r="B19" s="199" t="s">
        <v>147</v>
      </c>
      <c r="C19" s="113">
        <v>14.008321775312067</v>
      </c>
      <c r="D19" s="115">
        <v>404</v>
      </c>
      <c r="E19" s="114">
        <v>440</v>
      </c>
      <c r="F19" s="114">
        <v>574</v>
      </c>
      <c r="G19" s="114">
        <v>395</v>
      </c>
      <c r="H19" s="140">
        <v>459</v>
      </c>
      <c r="I19" s="115">
        <v>-55</v>
      </c>
      <c r="J19" s="116">
        <v>-11.982570806100219</v>
      </c>
    </row>
    <row r="20" spans="1:15" s="287" customFormat="1" ht="24.95" customHeight="1" x14ac:dyDescent="0.2">
      <c r="A20" s="193" t="s">
        <v>148</v>
      </c>
      <c r="B20" s="199" t="s">
        <v>149</v>
      </c>
      <c r="C20" s="113">
        <v>6.9694868238557559</v>
      </c>
      <c r="D20" s="115">
        <v>201</v>
      </c>
      <c r="E20" s="114">
        <v>177</v>
      </c>
      <c r="F20" s="114">
        <v>225</v>
      </c>
      <c r="G20" s="114">
        <v>198</v>
      </c>
      <c r="H20" s="140">
        <v>239</v>
      </c>
      <c r="I20" s="115">
        <v>-38</v>
      </c>
      <c r="J20" s="116">
        <v>-15.899581589958158</v>
      </c>
      <c r="K20" s="110"/>
      <c r="L20" s="110"/>
      <c r="M20" s="110"/>
      <c r="N20" s="110"/>
      <c r="O20" s="110"/>
    </row>
    <row r="21" spans="1:15" s="110" customFormat="1" ht="24.95" customHeight="1" x14ac:dyDescent="0.2">
      <c r="A21" s="201" t="s">
        <v>150</v>
      </c>
      <c r="B21" s="202" t="s">
        <v>151</v>
      </c>
      <c r="C21" s="113">
        <v>7.6976421636615813</v>
      </c>
      <c r="D21" s="115">
        <v>222</v>
      </c>
      <c r="E21" s="114">
        <v>258</v>
      </c>
      <c r="F21" s="114">
        <v>246</v>
      </c>
      <c r="G21" s="114">
        <v>188</v>
      </c>
      <c r="H21" s="140">
        <v>195</v>
      </c>
      <c r="I21" s="115">
        <v>27</v>
      </c>
      <c r="J21" s="116">
        <v>13.846153846153847</v>
      </c>
    </row>
    <row r="22" spans="1:15" s="110" customFormat="1" ht="24.95" customHeight="1" x14ac:dyDescent="0.2">
      <c r="A22" s="201" t="s">
        <v>152</v>
      </c>
      <c r="B22" s="199" t="s">
        <v>153</v>
      </c>
      <c r="C22" s="113" t="s">
        <v>513</v>
      </c>
      <c r="D22" s="115" t="s">
        <v>513</v>
      </c>
      <c r="E22" s="114" t="s">
        <v>513</v>
      </c>
      <c r="F22" s="114" t="s">
        <v>513</v>
      </c>
      <c r="G22" s="114" t="s">
        <v>513</v>
      </c>
      <c r="H22" s="140">
        <v>37</v>
      </c>
      <c r="I22" s="115" t="s">
        <v>513</v>
      </c>
      <c r="J22" s="116" t="s">
        <v>513</v>
      </c>
    </row>
    <row r="23" spans="1:15" s="110" customFormat="1" ht="24.95" customHeight="1" x14ac:dyDescent="0.2">
      <c r="A23" s="193" t="s">
        <v>154</v>
      </c>
      <c r="B23" s="199" t="s">
        <v>155</v>
      </c>
      <c r="C23" s="113">
        <v>0.83217753120665738</v>
      </c>
      <c r="D23" s="115">
        <v>24</v>
      </c>
      <c r="E23" s="114">
        <v>22</v>
      </c>
      <c r="F23" s="114">
        <v>16</v>
      </c>
      <c r="G23" s="114">
        <v>12</v>
      </c>
      <c r="H23" s="140">
        <v>16</v>
      </c>
      <c r="I23" s="115">
        <v>8</v>
      </c>
      <c r="J23" s="116">
        <v>50</v>
      </c>
    </row>
    <row r="24" spans="1:15" s="110" customFormat="1" ht="24.95" customHeight="1" x14ac:dyDescent="0.2">
      <c r="A24" s="193" t="s">
        <v>156</v>
      </c>
      <c r="B24" s="199" t="s">
        <v>221</v>
      </c>
      <c r="C24" s="113">
        <v>9.4660194174757279</v>
      </c>
      <c r="D24" s="115">
        <v>273</v>
      </c>
      <c r="E24" s="114">
        <v>179</v>
      </c>
      <c r="F24" s="114">
        <v>172</v>
      </c>
      <c r="G24" s="114">
        <v>97</v>
      </c>
      <c r="H24" s="140">
        <v>100</v>
      </c>
      <c r="I24" s="115">
        <v>173</v>
      </c>
      <c r="J24" s="116">
        <v>173</v>
      </c>
    </row>
    <row r="25" spans="1:15" s="110" customFormat="1" ht="24.95" customHeight="1" x14ac:dyDescent="0.2">
      <c r="A25" s="193" t="s">
        <v>222</v>
      </c>
      <c r="B25" s="204" t="s">
        <v>159</v>
      </c>
      <c r="C25" s="113">
        <v>5.3398058252427187</v>
      </c>
      <c r="D25" s="115">
        <v>154</v>
      </c>
      <c r="E25" s="114">
        <v>135</v>
      </c>
      <c r="F25" s="114">
        <v>102</v>
      </c>
      <c r="G25" s="114">
        <v>75</v>
      </c>
      <c r="H25" s="140">
        <v>74</v>
      </c>
      <c r="I25" s="115">
        <v>80</v>
      </c>
      <c r="J25" s="116">
        <v>108.10810810810811</v>
      </c>
    </row>
    <row r="26" spans="1:15" s="110" customFormat="1" ht="24.95" customHeight="1" x14ac:dyDescent="0.2">
      <c r="A26" s="201">
        <v>782.78300000000002</v>
      </c>
      <c r="B26" s="203" t="s">
        <v>160</v>
      </c>
      <c r="C26" s="113" t="s">
        <v>513</v>
      </c>
      <c r="D26" s="115" t="s">
        <v>513</v>
      </c>
      <c r="E26" s="114" t="s">
        <v>513</v>
      </c>
      <c r="F26" s="114" t="s">
        <v>513</v>
      </c>
      <c r="G26" s="114" t="s">
        <v>513</v>
      </c>
      <c r="H26" s="140">
        <v>46</v>
      </c>
      <c r="I26" s="115" t="s">
        <v>513</v>
      </c>
      <c r="J26" s="116" t="s">
        <v>513</v>
      </c>
    </row>
    <row r="27" spans="1:15" s="110" customFormat="1" ht="24.95" customHeight="1" x14ac:dyDescent="0.2">
      <c r="A27" s="193" t="s">
        <v>161</v>
      </c>
      <c r="B27" s="199" t="s">
        <v>162</v>
      </c>
      <c r="C27" s="113">
        <v>2.3578363384188625</v>
      </c>
      <c r="D27" s="115">
        <v>68</v>
      </c>
      <c r="E27" s="114">
        <v>40</v>
      </c>
      <c r="F27" s="114">
        <v>90</v>
      </c>
      <c r="G27" s="114">
        <v>42</v>
      </c>
      <c r="H27" s="140">
        <v>56</v>
      </c>
      <c r="I27" s="115">
        <v>12</v>
      </c>
      <c r="J27" s="116">
        <v>21.428571428571427</v>
      </c>
    </row>
    <row r="28" spans="1:15" s="110" customFormat="1" ht="24.95" customHeight="1" x14ac:dyDescent="0.2">
      <c r="A28" s="193" t="s">
        <v>163</v>
      </c>
      <c r="B28" s="199" t="s">
        <v>164</v>
      </c>
      <c r="C28" s="113">
        <v>4.5423023578363386</v>
      </c>
      <c r="D28" s="115">
        <v>131</v>
      </c>
      <c r="E28" s="114">
        <v>54</v>
      </c>
      <c r="F28" s="114">
        <v>204</v>
      </c>
      <c r="G28" s="114">
        <v>44</v>
      </c>
      <c r="H28" s="140">
        <v>79</v>
      </c>
      <c r="I28" s="115">
        <v>52</v>
      </c>
      <c r="J28" s="116">
        <v>65.822784810126578</v>
      </c>
    </row>
    <row r="29" spans="1:15" s="110" customFormat="1" ht="24.95" customHeight="1" x14ac:dyDescent="0.2">
      <c r="A29" s="193">
        <v>86</v>
      </c>
      <c r="B29" s="199" t="s">
        <v>165</v>
      </c>
      <c r="C29" s="113">
        <v>3.6407766990291264</v>
      </c>
      <c r="D29" s="115">
        <v>105</v>
      </c>
      <c r="E29" s="114">
        <v>91</v>
      </c>
      <c r="F29" s="114">
        <v>86</v>
      </c>
      <c r="G29" s="114">
        <v>85</v>
      </c>
      <c r="H29" s="140">
        <v>110</v>
      </c>
      <c r="I29" s="115">
        <v>-5</v>
      </c>
      <c r="J29" s="116">
        <v>-4.5454545454545459</v>
      </c>
    </row>
    <row r="30" spans="1:15" s="110" customFormat="1" ht="24.95" customHeight="1" x14ac:dyDescent="0.2">
      <c r="A30" s="193">
        <v>87.88</v>
      </c>
      <c r="B30" s="204" t="s">
        <v>166</v>
      </c>
      <c r="C30" s="113">
        <v>4.160887656033287</v>
      </c>
      <c r="D30" s="115">
        <v>120</v>
      </c>
      <c r="E30" s="114">
        <v>74</v>
      </c>
      <c r="F30" s="114">
        <v>132</v>
      </c>
      <c r="G30" s="114">
        <v>106</v>
      </c>
      <c r="H30" s="140">
        <v>108</v>
      </c>
      <c r="I30" s="115">
        <v>12</v>
      </c>
      <c r="J30" s="116">
        <v>11.111111111111111</v>
      </c>
    </row>
    <row r="31" spans="1:15" s="110" customFormat="1" ht="24.95" customHeight="1" x14ac:dyDescent="0.2">
      <c r="A31" s="193" t="s">
        <v>167</v>
      </c>
      <c r="B31" s="199" t="s">
        <v>168</v>
      </c>
      <c r="C31" s="113">
        <v>2.9819694868238558</v>
      </c>
      <c r="D31" s="115">
        <v>86</v>
      </c>
      <c r="E31" s="114">
        <v>140</v>
      </c>
      <c r="F31" s="114">
        <v>124</v>
      </c>
      <c r="G31" s="114">
        <v>84</v>
      </c>
      <c r="H31" s="140">
        <v>86</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3.883495145631068</v>
      </c>
      <c r="D34" s="115">
        <v>112</v>
      </c>
      <c r="E34" s="114">
        <v>324</v>
      </c>
      <c r="F34" s="114">
        <v>277</v>
      </c>
      <c r="G34" s="114">
        <v>277</v>
      </c>
      <c r="H34" s="140">
        <v>123</v>
      </c>
      <c r="I34" s="115">
        <v>-11</v>
      </c>
      <c r="J34" s="116">
        <v>-8.9430894308943092</v>
      </c>
    </row>
    <row r="35" spans="1:10" s="110" customFormat="1" ht="24.95" customHeight="1" x14ac:dyDescent="0.2">
      <c r="A35" s="292" t="s">
        <v>171</v>
      </c>
      <c r="B35" s="293" t="s">
        <v>172</v>
      </c>
      <c r="C35" s="113">
        <v>30.582524271844662</v>
      </c>
      <c r="D35" s="115">
        <v>882</v>
      </c>
      <c r="E35" s="114">
        <v>663</v>
      </c>
      <c r="F35" s="114">
        <v>1818</v>
      </c>
      <c r="G35" s="114">
        <v>578</v>
      </c>
      <c r="H35" s="140">
        <v>769</v>
      </c>
      <c r="I35" s="115">
        <v>113</v>
      </c>
      <c r="J35" s="116">
        <v>14.694408322496749</v>
      </c>
    </row>
    <row r="36" spans="1:10" s="110" customFormat="1" ht="24.95" customHeight="1" x14ac:dyDescent="0.2">
      <c r="A36" s="294" t="s">
        <v>173</v>
      </c>
      <c r="B36" s="295" t="s">
        <v>174</v>
      </c>
      <c r="C36" s="125">
        <v>65.533980582524265</v>
      </c>
      <c r="D36" s="143">
        <v>1890</v>
      </c>
      <c r="E36" s="144">
        <v>1691</v>
      </c>
      <c r="F36" s="144">
        <v>2054</v>
      </c>
      <c r="G36" s="144">
        <v>1392</v>
      </c>
      <c r="H36" s="145">
        <v>1605</v>
      </c>
      <c r="I36" s="143">
        <v>285</v>
      </c>
      <c r="J36" s="146">
        <v>17.757009345794394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2884</v>
      </c>
      <c r="F11" s="264">
        <v>2678</v>
      </c>
      <c r="G11" s="264">
        <v>4149</v>
      </c>
      <c r="H11" s="264">
        <v>2247</v>
      </c>
      <c r="I11" s="265">
        <v>2497</v>
      </c>
      <c r="J11" s="263">
        <v>387</v>
      </c>
      <c r="K11" s="266">
        <v>15.498598317981578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27.704576976421638</v>
      </c>
      <c r="E13" s="115">
        <v>799</v>
      </c>
      <c r="F13" s="114">
        <v>1118</v>
      </c>
      <c r="G13" s="114">
        <v>1085</v>
      </c>
      <c r="H13" s="114">
        <v>866</v>
      </c>
      <c r="I13" s="140">
        <v>654</v>
      </c>
      <c r="J13" s="115">
        <v>145</v>
      </c>
      <c r="K13" s="116">
        <v>22.171253822629968</v>
      </c>
    </row>
    <row r="14" spans="1:17" ht="15.95" customHeight="1" x14ac:dyDescent="0.2">
      <c r="A14" s="306" t="s">
        <v>230</v>
      </c>
      <c r="B14" s="307"/>
      <c r="C14" s="308"/>
      <c r="D14" s="113">
        <v>58.287101248266296</v>
      </c>
      <c r="E14" s="115">
        <v>1681</v>
      </c>
      <c r="F14" s="114">
        <v>1210</v>
      </c>
      <c r="G14" s="114">
        <v>2244</v>
      </c>
      <c r="H14" s="114">
        <v>1120</v>
      </c>
      <c r="I14" s="140">
        <v>1464</v>
      </c>
      <c r="J14" s="115">
        <v>217</v>
      </c>
      <c r="K14" s="116">
        <v>14.8224043715847</v>
      </c>
    </row>
    <row r="15" spans="1:17" ht="15.95" customHeight="1" x14ac:dyDescent="0.2">
      <c r="A15" s="306" t="s">
        <v>231</v>
      </c>
      <c r="B15" s="307"/>
      <c r="C15" s="308"/>
      <c r="D15" s="113">
        <v>7.3855755894590844</v>
      </c>
      <c r="E15" s="115">
        <v>213</v>
      </c>
      <c r="F15" s="114">
        <v>187</v>
      </c>
      <c r="G15" s="114">
        <v>480</v>
      </c>
      <c r="H15" s="114">
        <v>146</v>
      </c>
      <c r="I15" s="140">
        <v>208</v>
      </c>
      <c r="J15" s="115">
        <v>5</v>
      </c>
      <c r="K15" s="116">
        <v>2.4038461538461537</v>
      </c>
    </row>
    <row r="16" spans="1:17" ht="15.95" customHeight="1" x14ac:dyDescent="0.2">
      <c r="A16" s="306" t="s">
        <v>232</v>
      </c>
      <c r="B16" s="307"/>
      <c r="C16" s="308"/>
      <c r="D16" s="113">
        <v>6.6227461858529821</v>
      </c>
      <c r="E16" s="115">
        <v>191</v>
      </c>
      <c r="F16" s="114">
        <v>163</v>
      </c>
      <c r="G16" s="114">
        <v>340</v>
      </c>
      <c r="H16" s="114">
        <v>115</v>
      </c>
      <c r="I16" s="140">
        <v>171</v>
      </c>
      <c r="J16" s="115">
        <v>20</v>
      </c>
      <c r="K16" s="116">
        <v>11.695906432748538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5.270457697642164</v>
      </c>
      <c r="E18" s="115">
        <v>152</v>
      </c>
      <c r="F18" s="114">
        <v>322</v>
      </c>
      <c r="G18" s="114">
        <v>263</v>
      </c>
      <c r="H18" s="114">
        <v>229</v>
      </c>
      <c r="I18" s="140">
        <v>80</v>
      </c>
      <c r="J18" s="115">
        <v>72</v>
      </c>
      <c r="K18" s="116">
        <v>90</v>
      </c>
    </row>
    <row r="19" spans="1:11" ht="14.1" customHeight="1" x14ac:dyDescent="0.2">
      <c r="A19" s="306" t="s">
        <v>235</v>
      </c>
      <c r="B19" s="307" t="s">
        <v>236</v>
      </c>
      <c r="C19" s="308"/>
      <c r="D19" s="113">
        <v>3.9528432732316228</v>
      </c>
      <c r="E19" s="115">
        <v>114</v>
      </c>
      <c r="F19" s="114">
        <v>288</v>
      </c>
      <c r="G19" s="114">
        <v>220</v>
      </c>
      <c r="H19" s="114">
        <v>216</v>
      </c>
      <c r="I19" s="140">
        <v>63</v>
      </c>
      <c r="J19" s="115">
        <v>51</v>
      </c>
      <c r="K19" s="116">
        <v>80.952380952380949</v>
      </c>
    </row>
    <row r="20" spans="1:11" ht="14.1" customHeight="1" x14ac:dyDescent="0.2">
      <c r="A20" s="306">
        <v>12</v>
      </c>
      <c r="B20" s="307" t="s">
        <v>237</v>
      </c>
      <c r="C20" s="308"/>
      <c r="D20" s="113">
        <v>2.0110957004160888</v>
      </c>
      <c r="E20" s="115">
        <v>58</v>
      </c>
      <c r="F20" s="114">
        <v>159</v>
      </c>
      <c r="G20" s="114">
        <v>105</v>
      </c>
      <c r="H20" s="114">
        <v>89</v>
      </c>
      <c r="I20" s="140">
        <v>75</v>
      </c>
      <c r="J20" s="115">
        <v>-17</v>
      </c>
      <c r="K20" s="116">
        <v>-22.666666666666668</v>
      </c>
    </row>
    <row r="21" spans="1:11" ht="14.1" customHeight="1" x14ac:dyDescent="0.2">
      <c r="A21" s="306">
        <v>21</v>
      </c>
      <c r="B21" s="307" t="s">
        <v>238</v>
      </c>
      <c r="C21" s="308"/>
      <c r="D21" s="113">
        <v>0.41608876560332869</v>
      </c>
      <c r="E21" s="115">
        <v>12</v>
      </c>
      <c r="F21" s="114">
        <v>16</v>
      </c>
      <c r="G21" s="114">
        <v>7</v>
      </c>
      <c r="H21" s="114">
        <v>7</v>
      </c>
      <c r="I21" s="140">
        <v>9</v>
      </c>
      <c r="J21" s="115">
        <v>3</v>
      </c>
      <c r="K21" s="116">
        <v>33.333333333333336</v>
      </c>
    </row>
    <row r="22" spans="1:11" ht="14.1" customHeight="1" x14ac:dyDescent="0.2">
      <c r="A22" s="306">
        <v>22</v>
      </c>
      <c r="B22" s="307" t="s">
        <v>239</v>
      </c>
      <c r="C22" s="308"/>
      <c r="D22" s="113">
        <v>1.9070735090152566</v>
      </c>
      <c r="E22" s="115">
        <v>55</v>
      </c>
      <c r="F22" s="114">
        <v>31</v>
      </c>
      <c r="G22" s="114">
        <v>54</v>
      </c>
      <c r="H22" s="114">
        <v>43</v>
      </c>
      <c r="I22" s="140">
        <v>30</v>
      </c>
      <c r="J22" s="115">
        <v>25</v>
      </c>
      <c r="K22" s="116">
        <v>83.333333333333329</v>
      </c>
    </row>
    <row r="23" spans="1:11" ht="14.1" customHeight="1" x14ac:dyDescent="0.2">
      <c r="A23" s="306">
        <v>23</v>
      </c>
      <c r="B23" s="307" t="s">
        <v>240</v>
      </c>
      <c r="C23" s="308"/>
      <c r="D23" s="113">
        <v>0.6588072122052705</v>
      </c>
      <c r="E23" s="115">
        <v>19</v>
      </c>
      <c r="F23" s="114">
        <v>16</v>
      </c>
      <c r="G23" s="114">
        <v>14</v>
      </c>
      <c r="H23" s="114">
        <v>9</v>
      </c>
      <c r="I23" s="140">
        <v>10</v>
      </c>
      <c r="J23" s="115">
        <v>9</v>
      </c>
      <c r="K23" s="116">
        <v>90</v>
      </c>
    </row>
    <row r="24" spans="1:11" ht="14.1" customHeight="1" x14ac:dyDescent="0.2">
      <c r="A24" s="306">
        <v>24</v>
      </c>
      <c r="B24" s="307" t="s">
        <v>241</v>
      </c>
      <c r="C24" s="308"/>
      <c r="D24" s="113">
        <v>3.2246879334257974</v>
      </c>
      <c r="E24" s="115">
        <v>93</v>
      </c>
      <c r="F24" s="114">
        <v>62</v>
      </c>
      <c r="G24" s="114">
        <v>132</v>
      </c>
      <c r="H24" s="114">
        <v>65</v>
      </c>
      <c r="I24" s="140">
        <v>92</v>
      </c>
      <c r="J24" s="115">
        <v>1</v>
      </c>
      <c r="K24" s="116">
        <v>1.0869565217391304</v>
      </c>
    </row>
    <row r="25" spans="1:11" ht="14.1" customHeight="1" x14ac:dyDescent="0.2">
      <c r="A25" s="306">
        <v>25</v>
      </c>
      <c r="B25" s="307" t="s">
        <v>242</v>
      </c>
      <c r="C25" s="308"/>
      <c r="D25" s="113">
        <v>5.7558945908460473</v>
      </c>
      <c r="E25" s="115">
        <v>166</v>
      </c>
      <c r="F25" s="114">
        <v>108</v>
      </c>
      <c r="G25" s="114">
        <v>354</v>
      </c>
      <c r="H25" s="114">
        <v>100</v>
      </c>
      <c r="I25" s="140">
        <v>145</v>
      </c>
      <c r="J25" s="115">
        <v>21</v>
      </c>
      <c r="K25" s="116">
        <v>14.482758620689655</v>
      </c>
    </row>
    <row r="26" spans="1:11" ht="14.1" customHeight="1" x14ac:dyDescent="0.2">
      <c r="A26" s="306">
        <v>26</v>
      </c>
      <c r="B26" s="307" t="s">
        <v>243</v>
      </c>
      <c r="C26" s="308"/>
      <c r="D26" s="113">
        <v>3.1206657420249653</v>
      </c>
      <c r="E26" s="115">
        <v>90</v>
      </c>
      <c r="F26" s="114">
        <v>46</v>
      </c>
      <c r="G26" s="114">
        <v>214</v>
      </c>
      <c r="H26" s="114">
        <v>39</v>
      </c>
      <c r="I26" s="140">
        <v>72</v>
      </c>
      <c r="J26" s="115">
        <v>18</v>
      </c>
      <c r="K26" s="116">
        <v>25</v>
      </c>
    </row>
    <row r="27" spans="1:11" ht="14.1" customHeight="1" x14ac:dyDescent="0.2">
      <c r="A27" s="306">
        <v>27</v>
      </c>
      <c r="B27" s="307" t="s">
        <v>244</v>
      </c>
      <c r="C27" s="308"/>
      <c r="D27" s="113">
        <v>1.9070735090152566</v>
      </c>
      <c r="E27" s="115">
        <v>55</v>
      </c>
      <c r="F27" s="114">
        <v>41</v>
      </c>
      <c r="G27" s="114">
        <v>230</v>
      </c>
      <c r="H27" s="114">
        <v>39</v>
      </c>
      <c r="I27" s="140">
        <v>50</v>
      </c>
      <c r="J27" s="115">
        <v>5</v>
      </c>
      <c r="K27" s="116">
        <v>10</v>
      </c>
    </row>
    <row r="28" spans="1:11" ht="14.1" customHeight="1" x14ac:dyDescent="0.2">
      <c r="A28" s="306">
        <v>28</v>
      </c>
      <c r="B28" s="307" t="s">
        <v>245</v>
      </c>
      <c r="C28" s="308"/>
      <c r="D28" s="113">
        <v>0.72815533980582525</v>
      </c>
      <c r="E28" s="115">
        <v>21</v>
      </c>
      <c r="F28" s="114">
        <v>13</v>
      </c>
      <c r="G28" s="114">
        <v>19</v>
      </c>
      <c r="H28" s="114">
        <v>9</v>
      </c>
      <c r="I28" s="140">
        <v>10</v>
      </c>
      <c r="J28" s="115">
        <v>11</v>
      </c>
      <c r="K28" s="116">
        <v>110</v>
      </c>
    </row>
    <row r="29" spans="1:11" ht="14.1" customHeight="1" x14ac:dyDescent="0.2">
      <c r="A29" s="306">
        <v>29</v>
      </c>
      <c r="B29" s="307" t="s">
        <v>246</v>
      </c>
      <c r="C29" s="308"/>
      <c r="D29" s="113">
        <v>7.1081830790568654</v>
      </c>
      <c r="E29" s="115">
        <v>205</v>
      </c>
      <c r="F29" s="114">
        <v>214</v>
      </c>
      <c r="G29" s="114">
        <v>326</v>
      </c>
      <c r="H29" s="114">
        <v>169</v>
      </c>
      <c r="I29" s="140">
        <v>174</v>
      </c>
      <c r="J29" s="115">
        <v>31</v>
      </c>
      <c r="K29" s="116">
        <v>17.816091954022987</v>
      </c>
    </row>
    <row r="30" spans="1:11" ht="14.1" customHeight="1" x14ac:dyDescent="0.2">
      <c r="A30" s="306" t="s">
        <v>247</v>
      </c>
      <c r="B30" s="307" t="s">
        <v>248</v>
      </c>
      <c r="C30" s="308"/>
      <c r="D30" s="113">
        <v>3.3287101248266295</v>
      </c>
      <c r="E30" s="115">
        <v>96</v>
      </c>
      <c r="F30" s="114">
        <v>124</v>
      </c>
      <c r="G30" s="114">
        <v>196</v>
      </c>
      <c r="H30" s="114" t="s">
        <v>513</v>
      </c>
      <c r="I30" s="140">
        <v>96</v>
      </c>
      <c r="J30" s="115">
        <v>0</v>
      </c>
      <c r="K30" s="116">
        <v>0</v>
      </c>
    </row>
    <row r="31" spans="1:11" ht="14.1" customHeight="1" x14ac:dyDescent="0.2">
      <c r="A31" s="306" t="s">
        <v>249</v>
      </c>
      <c r="B31" s="307" t="s">
        <v>250</v>
      </c>
      <c r="C31" s="308"/>
      <c r="D31" s="113">
        <v>3.6754507628294038</v>
      </c>
      <c r="E31" s="115">
        <v>106</v>
      </c>
      <c r="F31" s="114">
        <v>85</v>
      </c>
      <c r="G31" s="114">
        <v>124</v>
      </c>
      <c r="H31" s="114">
        <v>92</v>
      </c>
      <c r="I31" s="140" t="s">
        <v>513</v>
      </c>
      <c r="J31" s="115" t="s">
        <v>513</v>
      </c>
      <c r="K31" s="116" t="s">
        <v>513</v>
      </c>
    </row>
    <row r="32" spans="1:11" ht="14.1" customHeight="1" x14ac:dyDescent="0.2">
      <c r="A32" s="306">
        <v>31</v>
      </c>
      <c r="B32" s="307" t="s">
        <v>251</v>
      </c>
      <c r="C32" s="308"/>
      <c r="D32" s="113">
        <v>0.58945908460471563</v>
      </c>
      <c r="E32" s="115">
        <v>17</v>
      </c>
      <c r="F32" s="114" t="s">
        <v>513</v>
      </c>
      <c r="G32" s="114">
        <v>10</v>
      </c>
      <c r="H32" s="114">
        <v>5</v>
      </c>
      <c r="I32" s="140">
        <v>12</v>
      </c>
      <c r="J32" s="115">
        <v>5</v>
      </c>
      <c r="K32" s="116">
        <v>41.666666666666664</v>
      </c>
    </row>
    <row r="33" spans="1:11" ht="14.1" customHeight="1" x14ac:dyDescent="0.2">
      <c r="A33" s="306">
        <v>32</v>
      </c>
      <c r="B33" s="307" t="s">
        <v>252</v>
      </c>
      <c r="C33" s="308"/>
      <c r="D33" s="113">
        <v>1.59500693481276</v>
      </c>
      <c r="E33" s="115">
        <v>46</v>
      </c>
      <c r="F33" s="114">
        <v>47</v>
      </c>
      <c r="G33" s="114">
        <v>65</v>
      </c>
      <c r="H33" s="114">
        <v>46</v>
      </c>
      <c r="I33" s="140">
        <v>44</v>
      </c>
      <c r="J33" s="115">
        <v>2</v>
      </c>
      <c r="K33" s="116">
        <v>4.5454545454545459</v>
      </c>
    </row>
    <row r="34" spans="1:11" ht="14.1" customHeight="1" x14ac:dyDescent="0.2">
      <c r="A34" s="306">
        <v>33</v>
      </c>
      <c r="B34" s="307" t="s">
        <v>253</v>
      </c>
      <c r="C34" s="308"/>
      <c r="D34" s="113">
        <v>2.1151178918169209</v>
      </c>
      <c r="E34" s="115">
        <v>61</v>
      </c>
      <c r="F34" s="114">
        <v>66</v>
      </c>
      <c r="G34" s="114">
        <v>70</v>
      </c>
      <c r="H34" s="114">
        <v>36</v>
      </c>
      <c r="I34" s="140">
        <v>44</v>
      </c>
      <c r="J34" s="115">
        <v>17</v>
      </c>
      <c r="K34" s="116">
        <v>38.636363636363633</v>
      </c>
    </row>
    <row r="35" spans="1:11" ht="14.1" customHeight="1" x14ac:dyDescent="0.2">
      <c r="A35" s="306">
        <v>34</v>
      </c>
      <c r="B35" s="307" t="s">
        <v>254</v>
      </c>
      <c r="C35" s="308"/>
      <c r="D35" s="113">
        <v>2.1844660194174756</v>
      </c>
      <c r="E35" s="115">
        <v>63</v>
      </c>
      <c r="F35" s="114">
        <v>39</v>
      </c>
      <c r="G35" s="114">
        <v>41</v>
      </c>
      <c r="H35" s="114">
        <v>34</v>
      </c>
      <c r="I35" s="140">
        <v>59</v>
      </c>
      <c r="J35" s="115">
        <v>4</v>
      </c>
      <c r="K35" s="116">
        <v>6.7796610169491522</v>
      </c>
    </row>
    <row r="36" spans="1:11" ht="14.1" customHeight="1" x14ac:dyDescent="0.2">
      <c r="A36" s="306">
        <v>41</v>
      </c>
      <c r="B36" s="307" t="s">
        <v>255</v>
      </c>
      <c r="C36" s="308"/>
      <c r="D36" s="113" t="s">
        <v>513</v>
      </c>
      <c r="E36" s="115" t="s">
        <v>513</v>
      </c>
      <c r="F36" s="114">
        <v>5</v>
      </c>
      <c r="G36" s="114">
        <v>7</v>
      </c>
      <c r="H36" s="114">
        <v>8</v>
      </c>
      <c r="I36" s="140" t="s">
        <v>513</v>
      </c>
      <c r="J36" s="115" t="s">
        <v>513</v>
      </c>
      <c r="K36" s="116" t="s">
        <v>513</v>
      </c>
    </row>
    <row r="37" spans="1:11" ht="14.1" customHeight="1" x14ac:dyDescent="0.2">
      <c r="A37" s="306">
        <v>42</v>
      </c>
      <c r="B37" s="307" t="s">
        <v>256</v>
      </c>
      <c r="C37" s="308"/>
      <c r="D37" s="113">
        <v>0.20804438280166435</v>
      </c>
      <c r="E37" s="115">
        <v>6</v>
      </c>
      <c r="F37" s="114">
        <v>4</v>
      </c>
      <c r="G37" s="114">
        <v>6</v>
      </c>
      <c r="H37" s="114">
        <v>0</v>
      </c>
      <c r="I37" s="140" t="s">
        <v>513</v>
      </c>
      <c r="J37" s="115" t="s">
        <v>513</v>
      </c>
      <c r="K37" s="116" t="s">
        <v>513</v>
      </c>
    </row>
    <row r="38" spans="1:11" ht="14.1" customHeight="1" x14ac:dyDescent="0.2">
      <c r="A38" s="306">
        <v>43</v>
      </c>
      <c r="B38" s="307" t="s">
        <v>257</v>
      </c>
      <c r="C38" s="308"/>
      <c r="D38" s="113">
        <v>1.0402219140083218</v>
      </c>
      <c r="E38" s="115">
        <v>30</v>
      </c>
      <c r="F38" s="114">
        <v>35</v>
      </c>
      <c r="G38" s="114">
        <v>47</v>
      </c>
      <c r="H38" s="114">
        <v>31</v>
      </c>
      <c r="I38" s="140">
        <v>30</v>
      </c>
      <c r="J38" s="115">
        <v>0</v>
      </c>
      <c r="K38" s="116">
        <v>0</v>
      </c>
    </row>
    <row r="39" spans="1:11" ht="14.1" customHeight="1" x14ac:dyDescent="0.2">
      <c r="A39" s="306">
        <v>51</v>
      </c>
      <c r="B39" s="307" t="s">
        <v>258</v>
      </c>
      <c r="C39" s="308"/>
      <c r="D39" s="113">
        <v>7.1775312066574202</v>
      </c>
      <c r="E39" s="115">
        <v>207</v>
      </c>
      <c r="F39" s="114">
        <v>199</v>
      </c>
      <c r="G39" s="114">
        <v>304</v>
      </c>
      <c r="H39" s="114">
        <v>194</v>
      </c>
      <c r="I39" s="140">
        <v>224</v>
      </c>
      <c r="J39" s="115">
        <v>-17</v>
      </c>
      <c r="K39" s="116">
        <v>-7.5892857142857144</v>
      </c>
    </row>
    <row r="40" spans="1:11" ht="14.1" customHeight="1" x14ac:dyDescent="0.2">
      <c r="A40" s="306" t="s">
        <v>259</v>
      </c>
      <c r="B40" s="307" t="s">
        <v>260</v>
      </c>
      <c r="C40" s="308"/>
      <c r="D40" s="113">
        <v>6.7614424410540916</v>
      </c>
      <c r="E40" s="115">
        <v>195</v>
      </c>
      <c r="F40" s="114">
        <v>191</v>
      </c>
      <c r="G40" s="114">
        <v>287</v>
      </c>
      <c r="H40" s="114">
        <v>184</v>
      </c>
      <c r="I40" s="140">
        <v>214</v>
      </c>
      <c r="J40" s="115">
        <v>-19</v>
      </c>
      <c r="K40" s="116">
        <v>-8.878504672897197</v>
      </c>
    </row>
    <row r="41" spans="1:11" ht="14.1" customHeight="1" x14ac:dyDescent="0.2">
      <c r="A41" s="306"/>
      <c r="B41" s="307" t="s">
        <v>261</v>
      </c>
      <c r="C41" s="308"/>
      <c r="D41" s="113">
        <v>6.1373092926490989</v>
      </c>
      <c r="E41" s="115">
        <v>177</v>
      </c>
      <c r="F41" s="114">
        <v>169</v>
      </c>
      <c r="G41" s="114">
        <v>252</v>
      </c>
      <c r="H41" s="114">
        <v>164</v>
      </c>
      <c r="I41" s="140">
        <v>186</v>
      </c>
      <c r="J41" s="115">
        <v>-9</v>
      </c>
      <c r="K41" s="116">
        <v>-4.838709677419355</v>
      </c>
    </row>
    <row r="42" spans="1:11" ht="14.1" customHeight="1" x14ac:dyDescent="0.2">
      <c r="A42" s="306">
        <v>52</v>
      </c>
      <c r="B42" s="307" t="s">
        <v>262</v>
      </c>
      <c r="C42" s="308"/>
      <c r="D42" s="113">
        <v>6.6574202496532591</v>
      </c>
      <c r="E42" s="115">
        <v>192</v>
      </c>
      <c r="F42" s="114">
        <v>145</v>
      </c>
      <c r="G42" s="114">
        <v>155</v>
      </c>
      <c r="H42" s="114">
        <v>163</v>
      </c>
      <c r="I42" s="140">
        <v>178</v>
      </c>
      <c r="J42" s="115">
        <v>14</v>
      </c>
      <c r="K42" s="116">
        <v>7.8651685393258424</v>
      </c>
    </row>
    <row r="43" spans="1:11" ht="14.1" customHeight="1" x14ac:dyDescent="0.2">
      <c r="A43" s="306" t="s">
        <v>263</v>
      </c>
      <c r="B43" s="307" t="s">
        <v>264</v>
      </c>
      <c r="C43" s="308"/>
      <c r="D43" s="113">
        <v>5.7558945908460473</v>
      </c>
      <c r="E43" s="115">
        <v>166</v>
      </c>
      <c r="F43" s="114">
        <v>131</v>
      </c>
      <c r="G43" s="114">
        <v>136</v>
      </c>
      <c r="H43" s="114">
        <v>149</v>
      </c>
      <c r="I43" s="140">
        <v>162</v>
      </c>
      <c r="J43" s="115">
        <v>4</v>
      </c>
      <c r="K43" s="116">
        <v>2.4691358024691357</v>
      </c>
    </row>
    <row r="44" spans="1:11" ht="14.1" customHeight="1" x14ac:dyDescent="0.2">
      <c r="A44" s="306">
        <v>53</v>
      </c>
      <c r="B44" s="307" t="s">
        <v>265</v>
      </c>
      <c r="C44" s="308"/>
      <c r="D44" s="113">
        <v>0.24271844660194175</v>
      </c>
      <c r="E44" s="115">
        <v>7</v>
      </c>
      <c r="F44" s="114" t="s">
        <v>513</v>
      </c>
      <c r="G44" s="114">
        <v>9</v>
      </c>
      <c r="H44" s="114">
        <v>8</v>
      </c>
      <c r="I44" s="140">
        <v>9</v>
      </c>
      <c r="J44" s="115">
        <v>-2</v>
      </c>
      <c r="K44" s="116">
        <v>-22.222222222222221</v>
      </c>
    </row>
    <row r="45" spans="1:11" ht="14.1" customHeight="1" x14ac:dyDescent="0.2">
      <c r="A45" s="306" t="s">
        <v>266</v>
      </c>
      <c r="B45" s="307" t="s">
        <v>267</v>
      </c>
      <c r="C45" s="308"/>
      <c r="D45" s="113">
        <v>0.24271844660194175</v>
      </c>
      <c r="E45" s="115">
        <v>7</v>
      </c>
      <c r="F45" s="114" t="s">
        <v>513</v>
      </c>
      <c r="G45" s="114">
        <v>9</v>
      </c>
      <c r="H45" s="114">
        <v>8</v>
      </c>
      <c r="I45" s="140">
        <v>9</v>
      </c>
      <c r="J45" s="115">
        <v>-2</v>
      </c>
      <c r="K45" s="116">
        <v>-22.222222222222221</v>
      </c>
    </row>
    <row r="46" spans="1:11" ht="14.1" customHeight="1" x14ac:dyDescent="0.2">
      <c r="A46" s="306">
        <v>54</v>
      </c>
      <c r="B46" s="307" t="s">
        <v>268</v>
      </c>
      <c r="C46" s="308"/>
      <c r="D46" s="113">
        <v>5.4785020804438282</v>
      </c>
      <c r="E46" s="115">
        <v>158</v>
      </c>
      <c r="F46" s="114">
        <v>118</v>
      </c>
      <c r="G46" s="114">
        <v>138</v>
      </c>
      <c r="H46" s="114">
        <v>84</v>
      </c>
      <c r="I46" s="140">
        <v>72</v>
      </c>
      <c r="J46" s="115">
        <v>86</v>
      </c>
      <c r="K46" s="116">
        <v>119.44444444444444</v>
      </c>
    </row>
    <row r="47" spans="1:11" ht="14.1" customHeight="1" x14ac:dyDescent="0.2">
      <c r="A47" s="306">
        <v>61</v>
      </c>
      <c r="B47" s="307" t="s">
        <v>269</v>
      </c>
      <c r="C47" s="308"/>
      <c r="D47" s="113">
        <v>2.0804438280166435</v>
      </c>
      <c r="E47" s="115">
        <v>60</v>
      </c>
      <c r="F47" s="114">
        <v>70</v>
      </c>
      <c r="G47" s="114">
        <v>98</v>
      </c>
      <c r="H47" s="114">
        <v>54</v>
      </c>
      <c r="I47" s="140">
        <v>76</v>
      </c>
      <c r="J47" s="115">
        <v>-16</v>
      </c>
      <c r="K47" s="116">
        <v>-21.05263157894737</v>
      </c>
    </row>
    <row r="48" spans="1:11" ht="14.1" customHeight="1" x14ac:dyDescent="0.2">
      <c r="A48" s="306">
        <v>62</v>
      </c>
      <c r="B48" s="307" t="s">
        <v>270</v>
      </c>
      <c r="C48" s="308"/>
      <c r="D48" s="113">
        <v>9.0846047156726772</v>
      </c>
      <c r="E48" s="115">
        <v>262</v>
      </c>
      <c r="F48" s="114">
        <v>187</v>
      </c>
      <c r="G48" s="114">
        <v>269</v>
      </c>
      <c r="H48" s="114">
        <v>177</v>
      </c>
      <c r="I48" s="140">
        <v>192</v>
      </c>
      <c r="J48" s="115">
        <v>70</v>
      </c>
      <c r="K48" s="116">
        <v>36.458333333333336</v>
      </c>
    </row>
    <row r="49" spans="1:11" ht="14.1" customHeight="1" x14ac:dyDescent="0.2">
      <c r="A49" s="306">
        <v>63</v>
      </c>
      <c r="B49" s="307" t="s">
        <v>271</v>
      </c>
      <c r="C49" s="308"/>
      <c r="D49" s="113">
        <v>4.5423023578363386</v>
      </c>
      <c r="E49" s="115">
        <v>131</v>
      </c>
      <c r="F49" s="114">
        <v>163</v>
      </c>
      <c r="G49" s="114">
        <v>129</v>
      </c>
      <c r="H49" s="114">
        <v>123</v>
      </c>
      <c r="I49" s="140">
        <v>133</v>
      </c>
      <c r="J49" s="115">
        <v>-2</v>
      </c>
      <c r="K49" s="116">
        <v>-1.5037593984962405</v>
      </c>
    </row>
    <row r="50" spans="1:11" ht="14.1" customHeight="1" x14ac:dyDescent="0.2">
      <c r="A50" s="306" t="s">
        <v>272</v>
      </c>
      <c r="B50" s="307" t="s">
        <v>273</v>
      </c>
      <c r="C50" s="308"/>
      <c r="D50" s="113">
        <v>1.2135922330097086</v>
      </c>
      <c r="E50" s="115">
        <v>35</v>
      </c>
      <c r="F50" s="114">
        <v>47</v>
      </c>
      <c r="G50" s="114">
        <v>35</v>
      </c>
      <c r="H50" s="114">
        <v>35</v>
      </c>
      <c r="I50" s="140">
        <v>26</v>
      </c>
      <c r="J50" s="115">
        <v>9</v>
      </c>
      <c r="K50" s="116">
        <v>34.615384615384613</v>
      </c>
    </row>
    <row r="51" spans="1:11" ht="14.1" customHeight="1" x14ac:dyDescent="0.2">
      <c r="A51" s="306" t="s">
        <v>274</v>
      </c>
      <c r="B51" s="307" t="s">
        <v>275</v>
      </c>
      <c r="C51" s="308"/>
      <c r="D51" s="113">
        <v>3.0859916782246879</v>
      </c>
      <c r="E51" s="115">
        <v>89</v>
      </c>
      <c r="F51" s="114">
        <v>109</v>
      </c>
      <c r="G51" s="114">
        <v>87</v>
      </c>
      <c r="H51" s="114">
        <v>83</v>
      </c>
      <c r="I51" s="140">
        <v>99</v>
      </c>
      <c r="J51" s="115">
        <v>-10</v>
      </c>
      <c r="K51" s="116">
        <v>-10.1010101010101</v>
      </c>
    </row>
    <row r="52" spans="1:11" ht="14.1" customHeight="1" x14ac:dyDescent="0.2">
      <c r="A52" s="306">
        <v>71</v>
      </c>
      <c r="B52" s="307" t="s">
        <v>276</v>
      </c>
      <c r="C52" s="308"/>
      <c r="D52" s="113">
        <v>10.020804438280166</v>
      </c>
      <c r="E52" s="115">
        <v>289</v>
      </c>
      <c r="F52" s="114">
        <v>191</v>
      </c>
      <c r="G52" s="114">
        <v>477</v>
      </c>
      <c r="H52" s="114">
        <v>163</v>
      </c>
      <c r="I52" s="140">
        <v>240</v>
      </c>
      <c r="J52" s="115">
        <v>49</v>
      </c>
      <c r="K52" s="116">
        <v>20.416666666666668</v>
      </c>
    </row>
    <row r="53" spans="1:11" ht="14.1" customHeight="1" x14ac:dyDescent="0.2">
      <c r="A53" s="306" t="s">
        <v>277</v>
      </c>
      <c r="B53" s="307" t="s">
        <v>278</v>
      </c>
      <c r="C53" s="308"/>
      <c r="D53" s="113">
        <v>5.3051317614424409</v>
      </c>
      <c r="E53" s="115">
        <v>153</v>
      </c>
      <c r="F53" s="114">
        <v>107</v>
      </c>
      <c r="G53" s="114">
        <v>293</v>
      </c>
      <c r="H53" s="114">
        <v>68</v>
      </c>
      <c r="I53" s="140">
        <v>110</v>
      </c>
      <c r="J53" s="115">
        <v>43</v>
      </c>
      <c r="K53" s="116">
        <v>39.090909090909093</v>
      </c>
    </row>
    <row r="54" spans="1:11" ht="14.1" customHeight="1" x14ac:dyDescent="0.2">
      <c r="A54" s="306" t="s">
        <v>279</v>
      </c>
      <c r="B54" s="307" t="s">
        <v>280</v>
      </c>
      <c r="C54" s="308"/>
      <c r="D54" s="113">
        <v>4.2995839112343965</v>
      </c>
      <c r="E54" s="115">
        <v>124</v>
      </c>
      <c r="F54" s="114">
        <v>65</v>
      </c>
      <c r="G54" s="114">
        <v>164</v>
      </c>
      <c r="H54" s="114">
        <v>81</v>
      </c>
      <c r="I54" s="140">
        <v>119</v>
      </c>
      <c r="J54" s="115">
        <v>5</v>
      </c>
      <c r="K54" s="116">
        <v>4.2016806722689077</v>
      </c>
    </row>
    <row r="55" spans="1:11" ht="14.1" customHeight="1" x14ac:dyDescent="0.2">
      <c r="A55" s="306">
        <v>72</v>
      </c>
      <c r="B55" s="307" t="s">
        <v>281</v>
      </c>
      <c r="C55" s="308"/>
      <c r="D55" s="113">
        <v>1.7683772538141471</v>
      </c>
      <c r="E55" s="115">
        <v>51</v>
      </c>
      <c r="F55" s="114">
        <v>46</v>
      </c>
      <c r="G55" s="114">
        <v>75</v>
      </c>
      <c r="H55" s="114">
        <v>37</v>
      </c>
      <c r="I55" s="140">
        <v>44</v>
      </c>
      <c r="J55" s="115">
        <v>7</v>
      </c>
      <c r="K55" s="116">
        <v>15.909090909090908</v>
      </c>
    </row>
    <row r="56" spans="1:11" ht="14.1" customHeight="1" x14ac:dyDescent="0.2">
      <c r="A56" s="306" t="s">
        <v>282</v>
      </c>
      <c r="B56" s="307" t="s">
        <v>283</v>
      </c>
      <c r="C56" s="308"/>
      <c r="D56" s="113">
        <v>0.55478502080443826</v>
      </c>
      <c r="E56" s="115">
        <v>16</v>
      </c>
      <c r="F56" s="114">
        <v>19</v>
      </c>
      <c r="G56" s="114">
        <v>11</v>
      </c>
      <c r="H56" s="114">
        <v>11</v>
      </c>
      <c r="I56" s="140">
        <v>8</v>
      </c>
      <c r="J56" s="115">
        <v>8</v>
      </c>
      <c r="K56" s="116">
        <v>100</v>
      </c>
    </row>
    <row r="57" spans="1:11" ht="14.1" customHeight="1" x14ac:dyDescent="0.2">
      <c r="A57" s="306" t="s">
        <v>284</v>
      </c>
      <c r="B57" s="307" t="s">
        <v>285</v>
      </c>
      <c r="C57" s="308"/>
      <c r="D57" s="113">
        <v>0.6588072122052705</v>
      </c>
      <c r="E57" s="115">
        <v>19</v>
      </c>
      <c r="F57" s="114">
        <v>20</v>
      </c>
      <c r="G57" s="114">
        <v>30</v>
      </c>
      <c r="H57" s="114">
        <v>15</v>
      </c>
      <c r="I57" s="140">
        <v>26</v>
      </c>
      <c r="J57" s="115">
        <v>-7</v>
      </c>
      <c r="K57" s="116">
        <v>-26.923076923076923</v>
      </c>
    </row>
    <row r="58" spans="1:11" ht="14.1" customHeight="1" x14ac:dyDescent="0.2">
      <c r="A58" s="306">
        <v>73</v>
      </c>
      <c r="B58" s="307" t="s">
        <v>286</v>
      </c>
      <c r="C58" s="308"/>
      <c r="D58" s="113">
        <v>0.90152565880721225</v>
      </c>
      <c r="E58" s="115">
        <v>26</v>
      </c>
      <c r="F58" s="114">
        <v>39</v>
      </c>
      <c r="G58" s="114">
        <v>27</v>
      </c>
      <c r="H58" s="114">
        <v>25</v>
      </c>
      <c r="I58" s="140">
        <v>23</v>
      </c>
      <c r="J58" s="115">
        <v>3</v>
      </c>
      <c r="K58" s="116">
        <v>13.043478260869565</v>
      </c>
    </row>
    <row r="59" spans="1:11" ht="14.1" customHeight="1" x14ac:dyDescent="0.2">
      <c r="A59" s="306" t="s">
        <v>287</v>
      </c>
      <c r="B59" s="307" t="s">
        <v>288</v>
      </c>
      <c r="C59" s="308"/>
      <c r="D59" s="113">
        <v>0.76282940360610263</v>
      </c>
      <c r="E59" s="115">
        <v>22</v>
      </c>
      <c r="F59" s="114">
        <v>21</v>
      </c>
      <c r="G59" s="114">
        <v>22</v>
      </c>
      <c r="H59" s="114">
        <v>20</v>
      </c>
      <c r="I59" s="140">
        <v>13</v>
      </c>
      <c r="J59" s="115">
        <v>9</v>
      </c>
      <c r="K59" s="116">
        <v>69.230769230769226</v>
      </c>
    </row>
    <row r="60" spans="1:11" ht="14.1" customHeight="1" x14ac:dyDescent="0.2">
      <c r="A60" s="306">
        <v>81</v>
      </c>
      <c r="B60" s="307" t="s">
        <v>289</v>
      </c>
      <c r="C60" s="308"/>
      <c r="D60" s="113">
        <v>4.8543689320388346</v>
      </c>
      <c r="E60" s="115">
        <v>140</v>
      </c>
      <c r="F60" s="114">
        <v>115</v>
      </c>
      <c r="G60" s="114">
        <v>113</v>
      </c>
      <c r="H60" s="114">
        <v>90</v>
      </c>
      <c r="I60" s="140">
        <v>120</v>
      </c>
      <c r="J60" s="115">
        <v>20</v>
      </c>
      <c r="K60" s="116">
        <v>16.666666666666668</v>
      </c>
    </row>
    <row r="61" spans="1:11" ht="14.1" customHeight="1" x14ac:dyDescent="0.2">
      <c r="A61" s="306" t="s">
        <v>290</v>
      </c>
      <c r="B61" s="307" t="s">
        <v>291</v>
      </c>
      <c r="C61" s="308"/>
      <c r="D61" s="113">
        <v>1.7683772538141471</v>
      </c>
      <c r="E61" s="115">
        <v>51</v>
      </c>
      <c r="F61" s="114">
        <v>33</v>
      </c>
      <c r="G61" s="114">
        <v>33</v>
      </c>
      <c r="H61" s="114">
        <v>30</v>
      </c>
      <c r="I61" s="140">
        <v>51</v>
      </c>
      <c r="J61" s="115">
        <v>0</v>
      </c>
      <c r="K61" s="116">
        <v>0</v>
      </c>
    </row>
    <row r="62" spans="1:11" ht="14.1" customHeight="1" x14ac:dyDescent="0.2">
      <c r="A62" s="306" t="s">
        <v>292</v>
      </c>
      <c r="B62" s="307" t="s">
        <v>293</v>
      </c>
      <c r="C62" s="308"/>
      <c r="D62" s="113">
        <v>1.59500693481276</v>
      </c>
      <c r="E62" s="115">
        <v>46</v>
      </c>
      <c r="F62" s="114">
        <v>58</v>
      </c>
      <c r="G62" s="114">
        <v>37</v>
      </c>
      <c r="H62" s="114">
        <v>33</v>
      </c>
      <c r="I62" s="140">
        <v>28</v>
      </c>
      <c r="J62" s="115">
        <v>18</v>
      </c>
      <c r="K62" s="116">
        <v>64.285714285714292</v>
      </c>
    </row>
    <row r="63" spans="1:11" ht="14.1" customHeight="1" x14ac:dyDescent="0.2">
      <c r="A63" s="306"/>
      <c r="B63" s="307" t="s">
        <v>294</v>
      </c>
      <c r="C63" s="308"/>
      <c r="D63" s="113">
        <v>1.248266296809986</v>
      </c>
      <c r="E63" s="115">
        <v>36</v>
      </c>
      <c r="F63" s="114">
        <v>48</v>
      </c>
      <c r="G63" s="114">
        <v>30</v>
      </c>
      <c r="H63" s="114">
        <v>26</v>
      </c>
      <c r="I63" s="140">
        <v>24</v>
      </c>
      <c r="J63" s="115">
        <v>12</v>
      </c>
      <c r="K63" s="116">
        <v>50</v>
      </c>
    </row>
    <row r="64" spans="1:11" ht="14.1" customHeight="1" x14ac:dyDescent="0.2">
      <c r="A64" s="306" t="s">
        <v>295</v>
      </c>
      <c r="B64" s="307" t="s">
        <v>296</v>
      </c>
      <c r="C64" s="308"/>
      <c r="D64" s="113">
        <v>0.45076282940360612</v>
      </c>
      <c r="E64" s="115">
        <v>13</v>
      </c>
      <c r="F64" s="114">
        <v>7</v>
      </c>
      <c r="G64" s="114">
        <v>14</v>
      </c>
      <c r="H64" s="114">
        <v>8</v>
      </c>
      <c r="I64" s="140">
        <v>16</v>
      </c>
      <c r="J64" s="115">
        <v>-3</v>
      </c>
      <c r="K64" s="116">
        <v>-18.75</v>
      </c>
    </row>
    <row r="65" spans="1:11" ht="14.1" customHeight="1" x14ac:dyDescent="0.2">
      <c r="A65" s="306" t="s">
        <v>297</v>
      </c>
      <c r="B65" s="307" t="s">
        <v>298</v>
      </c>
      <c r="C65" s="308"/>
      <c r="D65" s="113">
        <v>0.41608876560332869</v>
      </c>
      <c r="E65" s="115">
        <v>12</v>
      </c>
      <c r="F65" s="114">
        <v>4</v>
      </c>
      <c r="G65" s="114">
        <v>8</v>
      </c>
      <c r="H65" s="114">
        <v>12</v>
      </c>
      <c r="I65" s="140">
        <v>11</v>
      </c>
      <c r="J65" s="115">
        <v>1</v>
      </c>
      <c r="K65" s="116">
        <v>9.0909090909090917</v>
      </c>
    </row>
    <row r="66" spans="1:11" ht="14.1" customHeight="1" x14ac:dyDescent="0.2">
      <c r="A66" s="306">
        <v>82</v>
      </c>
      <c r="B66" s="307" t="s">
        <v>299</v>
      </c>
      <c r="C66" s="308"/>
      <c r="D66" s="113">
        <v>2.1151178918169209</v>
      </c>
      <c r="E66" s="115">
        <v>61</v>
      </c>
      <c r="F66" s="114">
        <v>74</v>
      </c>
      <c r="G66" s="114">
        <v>90</v>
      </c>
      <c r="H66" s="114">
        <v>78</v>
      </c>
      <c r="I66" s="140">
        <v>90</v>
      </c>
      <c r="J66" s="115">
        <v>-29</v>
      </c>
      <c r="K66" s="116">
        <v>-32.222222222222221</v>
      </c>
    </row>
    <row r="67" spans="1:11" ht="14.1" customHeight="1" x14ac:dyDescent="0.2">
      <c r="A67" s="306" t="s">
        <v>300</v>
      </c>
      <c r="B67" s="307" t="s">
        <v>301</v>
      </c>
      <c r="C67" s="308"/>
      <c r="D67" s="113">
        <v>1.3869625520110958</v>
      </c>
      <c r="E67" s="115">
        <v>40</v>
      </c>
      <c r="F67" s="114">
        <v>45</v>
      </c>
      <c r="G67" s="114">
        <v>60</v>
      </c>
      <c r="H67" s="114">
        <v>67</v>
      </c>
      <c r="I67" s="140">
        <v>62</v>
      </c>
      <c r="J67" s="115">
        <v>-22</v>
      </c>
      <c r="K67" s="116">
        <v>-35.483870967741936</v>
      </c>
    </row>
    <row r="68" spans="1:11" ht="14.1" customHeight="1" x14ac:dyDescent="0.2">
      <c r="A68" s="306" t="s">
        <v>302</v>
      </c>
      <c r="B68" s="307" t="s">
        <v>303</v>
      </c>
      <c r="C68" s="308"/>
      <c r="D68" s="113">
        <v>0.41608876560332869</v>
      </c>
      <c r="E68" s="115">
        <v>12</v>
      </c>
      <c r="F68" s="114">
        <v>22</v>
      </c>
      <c r="G68" s="114">
        <v>21</v>
      </c>
      <c r="H68" s="114">
        <v>10</v>
      </c>
      <c r="I68" s="140">
        <v>22</v>
      </c>
      <c r="J68" s="115">
        <v>-10</v>
      </c>
      <c r="K68" s="116">
        <v>-45.454545454545453</v>
      </c>
    </row>
    <row r="69" spans="1:11" ht="14.1" customHeight="1" x14ac:dyDescent="0.2">
      <c r="A69" s="306">
        <v>83</v>
      </c>
      <c r="B69" s="307" t="s">
        <v>304</v>
      </c>
      <c r="C69" s="308"/>
      <c r="D69" s="113">
        <v>3.1206657420249653</v>
      </c>
      <c r="E69" s="115">
        <v>90</v>
      </c>
      <c r="F69" s="114">
        <v>60</v>
      </c>
      <c r="G69" s="114">
        <v>181</v>
      </c>
      <c r="H69" s="114">
        <v>65</v>
      </c>
      <c r="I69" s="140">
        <v>108</v>
      </c>
      <c r="J69" s="115">
        <v>-18</v>
      </c>
      <c r="K69" s="116">
        <v>-16.666666666666668</v>
      </c>
    </row>
    <row r="70" spans="1:11" ht="14.1" customHeight="1" x14ac:dyDescent="0.2">
      <c r="A70" s="306" t="s">
        <v>305</v>
      </c>
      <c r="B70" s="307" t="s">
        <v>306</v>
      </c>
      <c r="C70" s="308"/>
      <c r="D70" s="113">
        <v>2.1497919556171983</v>
      </c>
      <c r="E70" s="115">
        <v>62</v>
      </c>
      <c r="F70" s="114">
        <v>44</v>
      </c>
      <c r="G70" s="114">
        <v>153</v>
      </c>
      <c r="H70" s="114">
        <v>45</v>
      </c>
      <c r="I70" s="140">
        <v>80</v>
      </c>
      <c r="J70" s="115">
        <v>-18</v>
      </c>
      <c r="K70" s="116">
        <v>-22.5</v>
      </c>
    </row>
    <row r="71" spans="1:11" ht="14.1" customHeight="1" x14ac:dyDescent="0.2">
      <c r="A71" s="306"/>
      <c r="B71" s="307" t="s">
        <v>307</v>
      </c>
      <c r="C71" s="308"/>
      <c r="D71" s="113">
        <v>1.4909847434119279</v>
      </c>
      <c r="E71" s="115">
        <v>43</v>
      </c>
      <c r="F71" s="114">
        <v>29</v>
      </c>
      <c r="G71" s="114">
        <v>115</v>
      </c>
      <c r="H71" s="114">
        <v>34</v>
      </c>
      <c r="I71" s="140">
        <v>58</v>
      </c>
      <c r="J71" s="115">
        <v>-15</v>
      </c>
      <c r="K71" s="116">
        <v>-25.862068965517242</v>
      </c>
    </row>
    <row r="72" spans="1:11" ht="14.1" customHeight="1" x14ac:dyDescent="0.2">
      <c r="A72" s="306">
        <v>84</v>
      </c>
      <c r="B72" s="307" t="s">
        <v>308</v>
      </c>
      <c r="C72" s="308"/>
      <c r="D72" s="113">
        <v>0.55478502080443826</v>
      </c>
      <c r="E72" s="115">
        <v>16</v>
      </c>
      <c r="F72" s="114">
        <v>12</v>
      </c>
      <c r="G72" s="114">
        <v>80</v>
      </c>
      <c r="H72" s="114">
        <v>10</v>
      </c>
      <c r="I72" s="140">
        <v>13</v>
      </c>
      <c r="J72" s="115">
        <v>3</v>
      </c>
      <c r="K72" s="116">
        <v>23.076923076923077</v>
      </c>
    </row>
    <row r="73" spans="1:11" ht="14.1" customHeight="1" x14ac:dyDescent="0.2">
      <c r="A73" s="306" t="s">
        <v>309</v>
      </c>
      <c r="B73" s="307" t="s">
        <v>310</v>
      </c>
      <c r="C73" s="308"/>
      <c r="D73" s="113">
        <v>0.20804438280166435</v>
      </c>
      <c r="E73" s="115">
        <v>6</v>
      </c>
      <c r="F73" s="114">
        <v>4</v>
      </c>
      <c r="G73" s="114">
        <v>48</v>
      </c>
      <c r="H73" s="114" t="s">
        <v>513</v>
      </c>
      <c r="I73" s="140">
        <v>5</v>
      </c>
      <c r="J73" s="115">
        <v>1</v>
      </c>
      <c r="K73" s="116">
        <v>20</v>
      </c>
    </row>
    <row r="74" spans="1:11" ht="14.1" customHeight="1" x14ac:dyDescent="0.2">
      <c r="A74" s="306" t="s">
        <v>311</v>
      </c>
      <c r="B74" s="307" t="s">
        <v>312</v>
      </c>
      <c r="C74" s="308"/>
      <c r="D74" s="113" t="s">
        <v>513</v>
      </c>
      <c r="E74" s="115" t="s">
        <v>513</v>
      </c>
      <c r="F74" s="114">
        <v>0</v>
      </c>
      <c r="G74" s="114">
        <v>16</v>
      </c>
      <c r="H74" s="114" t="s">
        <v>513</v>
      </c>
      <c r="I74" s="140" t="s">
        <v>513</v>
      </c>
      <c r="J74" s="115" t="s">
        <v>513</v>
      </c>
      <c r="K74" s="116" t="s">
        <v>513</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v>0.20804438280166435</v>
      </c>
      <c r="E76" s="115">
        <v>6</v>
      </c>
      <c r="F76" s="114" t="s">
        <v>513</v>
      </c>
      <c r="G76" s="114">
        <v>6</v>
      </c>
      <c r="H76" s="114" t="s">
        <v>513</v>
      </c>
      <c r="I76" s="140">
        <v>6</v>
      </c>
      <c r="J76" s="115">
        <v>0</v>
      </c>
      <c r="K76" s="116">
        <v>0</v>
      </c>
    </row>
    <row r="77" spans="1:11" ht="14.1" customHeight="1" x14ac:dyDescent="0.2">
      <c r="A77" s="306">
        <v>92</v>
      </c>
      <c r="B77" s="307" t="s">
        <v>316</v>
      </c>
      <c r="C77" s="308"/>
      <c r="D77" s="113">
        <v>0.79750346740638001</v>
      </c>
      <c r="E77" s="115">
        <v>23</v>
      </c>
      <c r="F77" s="114">
        <v>16</v>
      </c>
      <c r="G77" s="114">
        <v>28</v>
      </c>
      <c r="H77" s="114">
        <v>10</v>
      </c>
      <c r="I77" s="140">
        <v>17</v>
      </c>
      <c r="J77" s="115">
        <v>6</v>
      </c>
      <c r="K77" s="116">
        <v>35.294117647058826</v>
      </c>
    </row>
    <row r="78" spans="1:11" ht="14.1" customHeight="1" x14ac:dyDescent="0.2">
      <c r="A78" s="306">
        <v>93</v>
      </c>
      <c r="B78" s="307" t="s">
        <v>317</v>
      </c>
      <c r="C78" s="308"/>
      <c r="D78" s="113">
        <v>0.31206657420249651</v>
      </c>
      <c r="E78" s="115">
        <v>9</v>
      </c>
      <c r="F78" s="114">
        <v>12</v>
      </c>
      <c r="G78" s="114" t="s">
        <v>513</v>
      </c>
      <c r="H78" s="114" t="s">
        <v>513</v>
      </c>
      <c r="I78" s="140">
        <v>9</v>
      </c>
      <c r="J78" s="115">
        <v>0</v>
      </c>
      <c r="K78" s="116">
        <v>0</v>
      </c>
    </row>
    <row r="79" spans="1:11" ht="14.1" customHeight="1" x14ac:dyDescent="0.2">
      <c r="A79" s="306">
        <v>94</v>
      </c>
      <c r="B79" s="307" t="s">
        <v>318</v>
      </c>
      <c r="C79" s="308"/>
      <c r="D79" s="113" t="s">
        <v>513</v>
      </c>
      <c r="E79" s="115" t="s">
        <v>513</v>
      </c>
      <c r="F79" s="114" t="s">
        <v>513</v>
      </c>
      <c r="G79" s="114" t="s">
        <v>513</v>
      </c>
      <c r="H79" s="114">
        <v>3</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26661</v>
      </c>
      <c r="C10" s="114">
        <v>14833</v>
      </c>
      <c r="D10" s="114">
        <v>11828</v>
      </c>
      <c r="E10" s="114">
        <v>20727</v>
      </c>
      <c r="F10" s="114">
        <v>5713</v>
      </c>
      <c r="G10" s="114">
        <v>3613</v>
      </c>
      <c r="H10" s="114">
        <v>6824</v>
      </c>
      <c r="I10" s="115">
        <v>8417</v>
      </c>
      <c r="J10" s="114">
        <v>5834</v>
      </c>
      <c r="K10" s="114">
        <v>2583</v>
      </c>
      <c r="L10" s="423">
        <v>1648</v>
      </c>
      <c r="M10" s="424">
        <v>1622</v>
      </c>
    </row>
    <row r="11" spans="1:13" ht="11.1" customHeight="1" x14ac:dyDescent="0.2">
      <c r="A11" s="422" t="s">
        <v>387</v>
      </c>
      <c r="B11" s="115">
        <v>26975</v>
      </c>
      <c r="C11" s="114">
        <v>15039</v>
      </c>
      <c r="D11" s="114">
        <v>11936</v>
      </c>
      <c r="E11" s="114">
        <v>20967</v>
      </c>
      <c r="F11" s="114">
        <v>5784</v>
      </c>
      <c r="G11" s="114">
        <v>3517</v>
      </c>
      <c r="H11" s="114">
        <v>7037</v>
      </c>
      <c r="I11" s="115">
        <v>8674</v>
      </c>
      <c r="J11" s="114">
        <v>6012</v>
      </c>
      <c r="K11" s="114">
        <v>2662</v>
      </c>
      <c r="L11" s="423">
        <v>1649</v>
      </c>
      <c r="M11" s="424">
        <v>1347</v>
      </c>
    </row>
    <row r="12" spans="1:13" ht="11.1" customHeight="1" x14ac:dyDescent="0.2">
      <c r="A12" s="422" t="s">
        <v>388</v>
      </c>
      <c r="B12" s="115">
        <v>27505</v>
      </c>
      <c r="C12" s="114">
        <v>15335</v>
      </c>
      <c r="D12" s="114">
        <v>12170</v>
      </c>
      <c r="E12" s="114">
        <v>21405</v>
      </c>
      <c r="F12" s="114">
        <v>5862</v>
      </c>
      <c r="G12" s="114">
        <v>3824</v>
      </c>
      <c r="H12" s="114">
        <v>7178</v>
      </c>
      <c r="I12" s="115">
        <v>8783</v>
      </c>
      <c r="J12" s="114">
        <v>5954</v>
      </c>
      <c r="K12" s="114">
        <v>2829</v>
      </c>
      <c r="L12" s="423">
        <v>2553</v>
      </c>
      <c r="M12" s="424">
        <v>2067</v>
      </c>
    </row>
    <row r="13" spans="1:13" s="110" customFormat="1" ht="11.1" customHeight="1" x14ac:dyDescent="0.2">
      <c r="A13" s="422" t="s">
        <v>389</v>
      </c>
      <c r="B13" s="115">
        <v>26985</v>
      </c>
      <c r="C13" s="114">
        <v>14961</v>
      </c>
      <c r="D13" s="114">
        <v>12024</v>
      </c>
      <c r="E13" s="114">
        <v>20879</v>
      </c>
      <c r="F13" s="114">
        <v>5866</v>
      </c>
      <c r="G13" s="114">
        <v>3598</v>
      </c>
      <c r="H13" s="114">
        <v>7206</v>
      </c>
      <c r="I13" s="115">
        <v>8671</v>
      </c>
      <c r="J13" s="114">
        <v>5919</v>
      </c>
      <c r="K13" s="114">
        <v>2752</v>
      </c>
      <c r="L13" s="423">
        <v>1211</v>
      </c>
      <c r="M13" s="424">
        <v>1776</v>
      </c>
    </row>
    <row r="14" spans="1:13" ht="15" customHeight="1" x14ac:dyDescent="0.2">
      <c r="A14" s="422" t="s">
        <v>390</v>
      </c>
      <c r="B14" s="115">
        <v>27370</v>
      </c>
      <c r="C14" s="114">
        <v>15239</v>
      </c>
      <c r="D14" s="114">
        <v>12131</v>
      </c>
      <c r="E14" s="114">
        <v>20425</v>
      </c>
      <c r="F14" s="114">
        <v>6750</v>
      </c>
      <c r="G14" s="114">
        <v>3546</v>
      </c>
      <c r="H14" s="114">
        <v>7368</v>
      </c>
      <c r="I14" s="115">
        <v>8516</v>
      </c>
      <c r="J14" s="114">
        <v>5799</v>
      </c>
      <c r="K14" s="114">
        <v>2717</v>
      </c>
      <c r="L14" s="423">
        <v>2136</v>
      </c>
      <c r="M14" s="424">
        <v>1816</v>
      </c>
    </row>
    <row r="15" spans="1:13" ht="11.1" customHeight="1" x14ac:dyDescent="0.2">
      <c r="A15" s="422" t="s">
        <v>387</v>
      </c>
      <c r="B15" s="115">
        <v>27937</v>
      </c>
      <c r="C15" s="114">
        <v>15629</v>
      </c>
      <c r="D15" s="114">
        <v>12308</v>
      </c>
      <c r="E15" s="114">
        <v>20751</v>
      </c>
      <c r="F15" s="114">
        <v>6995</v>
      </c>
      <c r="G15" s="114">
        <v>3556</v>
      </c>
      <c r="H15" s="114">
        <v>7615</v>
      </c>
      <c r="I15" s="115">
        <v>8689</v>
      </c>
      <c r="J15" s="114">
        <v>5861</v>
      </c>
      <c r="K15" s="114">
        <v>2828</v>
      </c>
      <c r="L15" s="423">
        <v>1874</v>
      </c>
      <c r="M15" s="424">
        <v>1412</v>
      </c>
    </row>
    <row r="16" spans="1:13" ht="11.1" customHeight="1" x14ac:dyDescent="0.2">
      <c r="A16" s="422" t="s">
        <v>388</v>
      </c>
      <c r="B16" s="115">
        <v>28536</v>
      </c>
      <c r="C16" s="114">
        <v>15955</v>
      </c>
      <c r="D16" s="114">
        <v>12581</v>
      </c>
      <c r="E16" s="114">
        <v>21245</v>
      </c>
      <c r="F16" s="114">
        <v>7069</v>
      </c>
      <c r="G16" s="114">
        <v>3939</v>
      </c>
      <c r="H16" s="114">
        <v>7761</v>
      </c>
      <c r="I16" s="115">
        <v>8726</v>
      </c>
      <c r="J16" s="114">
        <v>5789</v>
      </c>
      <c r="K16" s="114">
        <v>2937</v>
      </c>
      <c r="L16" s="423">
        <v>2852</v>
      </c>
      <c r="M16" s="424">
        <v>2381</v>
      </c>
    </row>
    <row r="17" spans="1:13" s="110" customFormat="1" ht="11.1" customHeight="1" x14ac:dyDescent="0.2">
      <c r="A17" s="422" t="s">
        <v>389</v>
      </c>
      <c r="B17" s="115">
        <v>28236</v>
      </c>
      <c r="C17" s="114">
        <v>15712</v>
      </c>
      <c r="D17" s="114">
        <v>12524</v>
      </c>
      <c r="E17" s="114">
        <v>21149</v>
      </c>
      <c r="F17" s="114">
        <v>7070</v>
      </c>
      <c r="G17" s="114">
        <v>3806</v>
      </c>
      <c r="H17" s="114">
        <v>7860</v>
      </c>
      <c r="I17" s="115">
        <v>8592</v>
      </c>
      <c r="J17" s="114">
        <v>5720</v>
      </c>
      <c r="K17" s="114">
        <v>2872</v>
      </c>
      <c r="L17" s="423">
        <v>1399</v>
      </c>
      <c r="M17" s="424">
        <v>1772</v>
      </c>
    </row>
    <row r="18" spans="1:13" ht="15" customHeight="1" x14ac:dyDescent="0.2">
      <c r="A18" s="422" t="s">
        <v>391</v>
      </c>
      <c r="B18" s="115">
        <v>28613</v>
      </c>
      <c r="C18" s="114">
        <v>15904</v>
      </c>
      <c r="D18" s="114">
        <v>12709</v>
      </c>
      <c r="E18" s="114">
        <v>21264</v>
      </c>
      <c r="F18" s="114">
        <v>7327</v>
      </c>
      <c r="G18" s="114">
        <v>3754</v>
      </c>
      <c r="H18" s="114">
        <v>8036</v>
      </c>
      <c r="I18" s="115">
        <v>8407</v>
      </c>
      <c r="J18" s="114">
        <v>5597</v>
      </c>
      <c r="K18" s="114">
        <v>2810</v>
      </c>
      <c r="L18" s="423">
        <v>2205</v>
      </c>
      <c r="M18" s="424">
        <v>1901</v>
      </c>
    </row>
    <row r="19" spans="1:13" ht="11.1" customHeight="1" x14ac:dyDescent="0.2">
      <c r="A19" s="422" t="s">
        <v>387</v>
      </c>
      <c r="B19" s="115">
        <v>29038</v>
      </c>
      <c r="C19" s="114">
        <v>16214</v>
      </c>
      <c r="D19" s="114">
        <v>12824</v>
      </c>
      <c r="E19" s="114">
        <v>21565</v>
      </c>
      <c r="F19" s="114">
        <v>7454</v>
      </c>
      <c r="G19" s="114">
        <v>3678</v>
      </c>
      <c r="H19" s="114">
        <v>8313</v>
      </c>
      <c r="I19" s="115">
        <v>8685</v>
      </c>
      <c r="J19" s="114">
        <v>5762</v>
      </c>
      <c r="K19" s="114">
        <v>2923</v>
      </c>
      <c r="L19" s="423">
        <v>1758</v>
      </c>
      <c r="M19" s="424">
        <v>1414</v>
      </c>
    </row>
    <row r="20" spans="1:13" ht="11.1" customHeight="1" x14ac:dyDescent="0.2">
      <c r="A20" s="422" t="s">
        <v>388</v>
      </c>
      <c r="B20" s="115">
        <v>29477</v>
      </c>
      <c r="C20" s="114">
        <v>16490</v>
      </c>
      <c r="D20" s="114">
        <v>12987</v>
      </c>
      <c r="E20" s="114">
        <v>21969</v>
      </c>
      <c r="F20" s="114">
        <v>7498</v>
      </c>
      <c r="G20" s="114">
        <v>3949</v>
      </c>
      <c r="H20" s="114">
        <v>8473</v>
      </c>
      <c r="I20" s="115">
        <v>8760</v>
      </c>
      <c r="J20" s="114">
        <v>5734</v>
      </c>
      <c r="K20" s="114">
        <v>3026</v>
      </c>
      <c r="L20" s="423">
        <v>2739</v>
      </c>
      <c r="M20" s="424">
        <v>2385</v>
      </c>
    </row>
    <row r="21" spans="1:13" s="110" customFormat="1" ht="11.1" customHeight="1" x14ac:dyDescent="0.2">
      <c r="A21" s="422" t="s">
        <v>389</v>
      </c>
      <c r="B21" s="115">
        <v>28921</v>
      </c>
      <c r="C21" s="114">
        <v>16041</v>
      </c>
      <c r="D21" s="114">
        <v>12880</v>
      </c>
      <c r="E21" s="114">
        <v>21448</v>
      </c>
      <c r="F21" s="114">
        <v>7462</v>
      </c>
      <c r="G21" s="114">
        <v>3760</v>
      </c>
      <c r="H21" s="114">
        <v>8458</v>
      </c>
      <c r="I21" s="115">
        <v>8637</v>
      </c>
      <c r="J21" s="114">
        <v>5688</v>
      </c>
      <c r="K21" s="114">
        <v>2949</v>
      </c>
      <c r="L21" s="423">
        <v>1754</v>
      </c>
      <c r="M21" s="424">
        <v>2346</v>
      </c>
    </row>
    <row r="22" spans="1:13" ht="15" customHeight="1" x14ac:dyDescent="0.2">
      <c r="A22" s="422" t="s">
        <v>392</v>
      </c>
      <c r="B22" s="115">
        <v>29102</v>
      </c>
      <c r="C22" s="114">
        <v>16138</v>
      </c>
      <c r="D22" s="114">
        <v>12964</v>
      </c>
      <c r="E22" s="114">
        <v>21538</v>
      </c>
      <c r="F22" s="114">
        <v>7531</v>
      </c>
      <c r="G22" s="114">
        <v>3669</v>
      </c>
      <c r="H22" s="114">
        <v>8615</v>
      </c>
      <c r="I22" s="115">
        <v>8745</v>
      </c>
      <c r="J22" s="114">
        <v>5749</v>
      </c>
      <c r="K22" s="114">
        <v>2996</v>
      </c>
      <c r="L22" s="423">
        <v>2129</v>
      </c>
      <c r="M22" s="424">
        <v>1971</v>
      </c>
    </row>
    <row r="23" spans="1:13" ht="11.1" customHeight="1" x14ac:dyDescent="0.2">
      <c r="A23" s="422" t="s">
        <v>387</v>
      </c>
      <c r="B23" s="115">
        <v>29474</v>
      </c>
      <c r="C23" s="114">
        <v>16410</v>
      </c>
      <c r="D23" s="114">
        <v>13064</v>
      </c>
      <c r="E23" s="114">
        <v>21771</v>
      </c>
      <c r="F23" s="114">
        <v>7662</v>
      </c>
      <c r="G23" s="114">
        <v>3644</v>
      </c>
      <c r="H23" s="114">
        <v>8856</v>
      </c>
      <c r="I23" s="115">
        <v>8959</v>
      </c>
      <c r="J23" s="114">
        <v>5832</v>
      </c>
      <c r="K23" s="114">
        <v>3127</v>
      </c>
      <c r="L23" s="423">
        <v>1784</v>
      </c>
      <c r="M23" s="424">
        <v>1430</v>
      </c>
    </row>
    <row r="24" spans="1:13" ht="11.1" customHeight="1" x14ac:dyDescent="0.2">
      <c r="A24" s="422" t="s">
        <v>388</v>
      </c>
      <c r="B24" s="115">
        <v>29957</v>
      </c>
      <c r="C24" s="114">
        <v>16729</v>
      </c>
      <c r="D24" s="114">
        <v>13228</v>
      </c>
      <c r="E24" s="114">
        <v>22060</v>
      </c>
      <c r="F24" s="114">
        <v>7666</v>
      </c>
      <c r="G24" s="114">
        <v>3931</v>
      </c>
      <c r="H24" s="114">
        <v>9016</v>
      </c>
      <c r="I24" s="115">
        <v>9015</v>
      </c>
      <c r="J24" s="114">
        <v>5830</v>
      </c>
      <c r="K24" s="114">
        <v>3185</v>
      </c>
      <c r="L24" s="423">
        <v>2615</v>
      </c>
      <c r="M24" s="424">
        <v>2246</v>
      </c>
    </row>
    <row r="25" spans="1:13" s="110" customFormat="1" ht="11.1" customHeight="1" x14ac:dyDescent="0.2">
      <c r="A25" s="422" t="s">
        <v>389</v>
      </c>
      <c r="B25" s="115">
        <v>29317</v>
      </c>
      <c r="C25" s="114">
        <v>16292</v>
      </c>
      <c r="D25" s="114">
        <v>13025</v>
      </c>
      <c r="E25" s="114">
        <v>21421</v>
      </c>
      <c r="F25" s="114">
        <v>7662</v>
      </c>
      <c r="G25" s="114">
        <v>3716</v>
      </c>
      <c r="H25" s="114">
        <v>8972</v>
      </c>
      <c r="I25" s="115">
        <v>8784</v>
      </c>
      <c r="J25" s="114">
        <v>5681</v>
      </c>
      <c r="K25" s="114">
        <v>3103</v>
      </c>
      <c r="L25" s="423">
        <v>1283</v>
      </c>
      <c r="M25" s="424">
        <v>1911</v>
      </c>
    </row>
    <row r="26" spans="1:13" ht="15" customHeight="1" x14ac:dyDescent="0.2">
      <c r="A26" s="422" t="s">
        <v>393</v>
      </c>
      <c r="B26" s="115">
        <v>29639</v>
      </c>
      <c r="C26" s="114">
        <v>16532</v>
      </c>
      <c r="D26" s="114">
        <v>13107</v>
      </c>
      <c r="E26" s="114">
        <v>21626</v>
      </c>
      <c r="F26" s="114">
        <v>7781</v>
      </c>
      <c r="G26" s="114">
        <v>3672</v>
      </c>
      <c r="H26" s="114">
        <v>9167</v>
      </c>
      <c r="I26" s="115">
        <v>8628</v>
      </c>
      <c r="J26" s="114">
        <v>5577</v>
      </c>
      <c r="K26" s="114">
        <v>3051</v>
      </c>
      <c r="L26" s="423">
        <v>2073</v>
      </c>
      <c r="M26" s="424">
        <v>1810</v>
      </c>
    </row>
    <row r="27" spans="1:13" ht="11.1" customHeight="1" x14ac:dyDescent="0.2">
      <c r="A27" s="422" t="s">
        <v>387</v>
      </c>
      <c r="B27" s="115">
        <v>29954</v>
      </c>
      <c r="C27" s="114">
        <v>16724</v>
      </c>
      <c r="D27" s="114">
        <v>13230</v>
      </c>
      <c r="E27" s="114">
        <v>21830</v>
      </c>
      <c r="F27" s="114">
        <v>7890</v>
      </c>
      <c r="G27" s="114">
        <v>3641</v>
      </c>
      <c r="H27" s="114">
        <v>9353</v>
      </c>
      <c r="I27" s="115">
        <v>8884</v>
      </c>
      <c r="J27" s="114">
        <v>5739</v>
      </c>
      <c r="K27" s="114">
        <v>3145</v>
      </c>
      <c r="L27" s="423">
        <v>1820</v>
      </c>
      <c r="M27" s="424">
        <v>1554</v>
      </c>
    </row>
    <row r="28" spans="1:13" ht="11.1" customHeight="1" x14ac:dyDescent="0.2">
      <c r="A28" s="422" t="s">
        <v>388</v>
      </c>
      <c r="B28" s="115">
        <v>30266</v>
      </c>
      <c r="C28" s="114">
        <v>16970</v>
      </c>
      <c r="D28" s="114">
        <v>13296</v>
      </c>
      <c r="E28" s="114">
        <v>22330</v>
      </c>
      <c r="F28" s="114">
        <v>7926</v>
      </c>
      <c r="G28" s="114">
        <v>3838</v>
      </c>
      <c r="H28" s="114">
        <v>9418</v>
      </c>
      <c r="I28" s="115">
        <v>8929</v>
      </c>
      <c r="J28" s="114">
        <v>5718</v>
      </c>
      <c r="K28" s="114">
        <v>3211</v>
      </c>
      <c r="L28" s="423">
        <v>2641</v>
      </c>
      <c r="M28" s="424">
        <v>2368</v>
      </c>
    </row>
    <row r="29" spans="1:13" s="110" customFormat="1" ht="11.1" customHeight="1" x14ac:dyDescent="0.2">
      <c r="A29" s="422" t="s">
        <v>389</v>
      </c>
      <c r="B29" s="115">
        <v>29589</v>
      </c>
      <c r="C29" s="114">
        <v>16472</v>
      </c>
      <c r="D29" s="114">
        <v>13117</v>
      </c>
      <c r="E29" s="114">
        <v>21648</v>
      </c>
      <c r="F29" s="114">
        <v>7940</v>
      </c>
      <c r="G29" s="114">
        <v>3592</v>
      </c>
      <c r="H29" s="114">
        <v>9345</v>
      </c>
      <c r="I29" s="115">
        <v>8692</v>
      </c>
      <c r="J29" s="114">
        <v>5579</v>
      </c>
      <c r="K29" s="114">
        <v>3113</v>
      </c>
      <c r="L29" s="423">
        <v>1704</v>
      </c>
      <c r="M29" s="424">
        <v>2366</v>
      </c>
    </row>
    <row r="30" spans="1:13" ht="15" customHeight="1" x14ac:dyDescent="0.2">
      <c r="A30" s="422" t="s">
        <v>394</v>
      </c>
      <c r="B30" s="115">
        <v>29993</v>
      </c>
      <c r="C30" s="114">
        <v>16718</v>
      </c>
      <c r="D30" s="114">
        <v>13275</v>
      </c>
      <c r="E30" s="114">
        <v>21854</v>
      </c>
      <c r="F30" s="114">
        <v>8138</v>
      </c>
      <c r="G30" s="114">
        <v>3506</v>
      </c>
      <c r="H30" s="114">
        <v>9537</v>
      </c>
      <c r="I30" s="115">
        <v>8350</v>
      </c>
      <c r="J30" s="114">
        <v>5304</v>
      </c>
      <c r="K30" s="114">
        <v>3046</v>
      </c>
      <c r="L30" s="423">
        <v>2376</v>
      </c>
      <c r="M30" s="424">
        <v>2002</v>
      </c>
    </row>
    <row r="31" spans="1:13" ht="11.1" customHeight="1" x14ac:dyDescent="0.2">
      <c r="A31" s="422" t="s">
        <v>387</v>
      </c>
      <c r="B31" s="115">
        <v>30336</v>
      </c>
      <c r="C31" s="114">
        <v>16940</v>
      </c>
      <c r="D31" s="114">
        <v>13396</v>
      </c>
      <c r="E31" s="114">
        <v>22034</v>
      </c>
      <c r="F31" s="114">
        <v>8301</v>
      </c>
      <c r="G31" s="114">
        <v>3429</v>
      </c>
      <c r="H31" s="114">
        <v>9698</v>
      </c>
      <c r="I31" s="115">
        <v>8628</v>
      </c>
      <c r="J31" s="114">
        <v>5510</v>
      </c>
      <c r="K31" s="114">
        <v>3118</v>
      </c>
      <c r="L31" s="423">
        <v>2003</v>
      </c>
      <c r="M31" s="424">
        <v>1660</v>
      </c>
    </row>
    <row r="32" spans="1:13" ht="11.1" customHeight="1" x14ac:dyDescent="0.2">
      <c r="A32" s="422" t="s">
        <v>388</v>
      </c>
      <c r="B32" s="115">
        <v>30876</v>
      </c>
      <c r="C32" s="114">
        <v>17233</v>
      </c>
      <c r="D32" s="114">
        <v>13643</v>
      </c>
      <c r="E32" s="114">
        <v>22447</v>
      </c>
      <c r="F32" s="114">
        <v>8429</v>
      </c>
      <c r="G32" s="114">
        <v>3737</v>
      </c>
      <c r="H32" s="114">
        <v>9788</v>
      </c>
      <c r="I32" s="115">
        <v>8665</v>
      </c>
      <c r="J32" s="114">
        <v>5495</v>
      </c>
      <c r="K32" s="114">
        <v>3170</v>
      </c>
      <c r="L32" s="423">
        <v>2880</v>
      </c>
      <c r="M32" s="424">
        <v>2416</v>
      </c>
    </row>
    <row r="33" spans="1:13" s="110" customFormat="1" ht="11.1" customHeight="1" x14ac:dyDescent="0.2">
      <c r="A33" s="422" t="s">
        <v>389</v>
      </c>
      <c r="B33" s="115">
        <v>30262</v>
      </c>
      <c r="C33" s="114">
        <v>16747</v>
      </c>
      <c r="D33" s="114">
        <v>13515</v>
      </c>
      <c r="E33" s="114">
        <v>21899</v>
      </c>
      <c r="F33" s="114">
        <v>8363</v>
      </c>
      <c r="G33" s="114">
        <v>3546</v>
      </c>
      <c r="H33" s="114">
        <v>9810</v>
      </c>
      <c r="I33" s="115">
        <v>8514</v>
      </c>
      <c r="J33" s="114">
        <v>5391</v>
      </c>
      <c r="K33" s="114">
        <v>3123</v>
      </c>
      <c r="L33" s="423">
        <v>1490</v>
      </c>
      <c r="M33" s="424">
        <v>2105</v>
      </c>
    </row>
    <row r="34" spans="1:13" ht="15" customHeight="1" x14ac:dyDescent="0.2">
      <c r="A34" s="422" t="s">
        <v>395</v>
      </c>
      <c r="B34" s="115">
        <v>30462</v>
      </c>
      <c r="C34" s="114">
        <v>16942</v>
      </c>
      <c r="D34" s="114">
        <v>13520</v>
      </c>
      <c r="E34" s="114">
        <v>22036</v>
      </c>
      <c r="F34" s="114">
        <v>8426</v>
      </c>
      <c r="G34" s="114">
        <v>3479</v>
      </c>
      <c r="H34" s="114">
        <v>9962</v>
      </c>
      <c r="I34" s="115">
        <v>8496</v>
      </c>
      <c r="J34" s="114">
        <v>5297</v>
      </c>
      <c r="K34" s="114">
        <v>3199</v>
      </c>
      <c r="L34" s="423">
        <v>2209</v>
      </c>
      <c r="M34" s="424">
        <v>1985</v>
      </c>
    </row>
    <row r="35" spans="1:13" ht="11.1" customHeight="1" x14ac:dyDescent="0.2">
      <c r="A35" s="422" t="s">
        <v>387</v>
      </c>
      <c r="B35" s="115">
        <v>31061</v>
      </c>
      <c r="C35" s="114">
        <v>17331</v>
      </c>
      <c r="D35" s="114">
        <v>13730</v>
      </c>
      <c r="E35" s="114">
        <v>22374</v>
      </c>
      <c r="F35" s="114">
        <v>8687</v>
      </c>
      <c r="G35" s="114">
        <v>3430</v>
      </c>
      <c r="H35" s="114">
        <v>10230</v>
      </c>
      <c r="I35" s="115">
        <v>8747</v>
      </c>
      <c r="J35" s="114">
        <v>5469</v>
      </c>
      <c r="K35" s="114">
        <v>3278</v>
      </c>
      <c r="L35" s="423">
        <v>2330</v>
      </c>
      <c r="M35" s="424">
        <v>1796</v>
      </c>
    </row>
    <row r="36" spans="1:13" ht="11.1" customHeight="1" x14ac:dyDescent="0.2">
      <c r="A36" s="422" t="s">
        <v>388</v>
      </c>
      <c r="B36" s="115">
        <v>31351</v>
      </c>
      <c r="C36" s="114">
        <v>17505</v>
      </c>
      <c r="D36" s="114">
        <v>13846</v>
      </c>
      <c r="E36" s="114">
        <v>22669</v>
      </c>
      <c r="F36" s="114">
        <v>8682</v>
      </c>
      <c r="G36" s="114">
        <v>3742</v>
      </c>
      <c r="H36" s="114">
        <v>10275</v>
      </c>
      <c r="I36" s="115">
        <v>8678</v>
      </c>
      <c r="J36" s="114">
        <v>5369</v>
      </c>
      <c r="K36" s="114">
        <v>3309</v>
      </c>
      <c r="L36" s="423">
        <v>2968</v>
      </c>
      <c r="M36" s="424">
        <v>2544</v>
      </c>
    </row>
    <row r="37" spans="1:13" s="110" customFormat="1" ht="11.1" customHeight="1" x14ac:dyDescent="0.2">
      <c r="A37" s="422" t="s">
        <v>389</v>
      </c>
      <c r="B37" s="115">
        <v>30787</v>
      </c>
      <c r="C37" s="114">
        <v>17094</v>
      </c>
      <c r="D37" s="114">
        <v>13693</v>
      </c>
      <c r="E37" s="114">
        <v>22113</v>
      </c>
      <c r="F37" s="114">
        <v>8674</v>
      </c>
      <c r="G37" s="114">
        <v>3594</v>
      </c>
      <c r="H37" s="114">
        <v>10264</v>
      </c>
      <c r="I37" s="115">
        <v>8672</v>
      </c>
      <c r="J37" s="114">
        <v>5356</v>
      </c>
      <c r="K37" s="114">
        <v>3316</v>
      </c>
      <c r="L37" s="423">
        <v>1598</v>
      </c>
      <c r="M37" s="424">
        <v>2237</v>
      </c>
    </row>
    <row r="38" spans="1:13" ht="15" customHeight="1" x14ac:dyDescent="0.2">
      <c r="A38" s="425" t="s">
        <v>396</v>
      </c>
      <c r="B38" s="115">
        <v>31276</v>
      </c>
      <c r="C38" s="114">
        <v>17425</v>
      </c>
      <c r="D38" s="114">
        <v>13851</v>
      </c>
      <c r="E38" s="114">
        <v>22476</v>
      </c>
      <c r="F38" s="114">
        <v>8800</v>
      </c>
      <c r="G38" s="114">
        <v>3538</v>
      </c>
      <c r="H38" s="114">
        <v>10443</v>
      </c>
      <c r="I38" s="115">
        <v>8587</v>
      </c>
      <c r="J38" s="114">
        <v>5318</v>
      </c>
      <c r="K38" s="114">
        <v>3269</v>
      </c>
      <c r="L38" s="423">
        <v>2824</v>
      </c>
      <c r="M38" s="424">
        <v>2447</v>
      </c>
    </row>
    <row r="39" spans="1:13" ht="11.1" customHeight="1" x14ac:dyDescent="0.2">
      <c r="A39" s="422" t="s">
        <v>387</v>
      </c>
      <c r="B39" s="115">
        <v>31818</v>
      </c>
      <c r="C39" s="114">
        <v>17732</v>
      </c>
      <c r="D39" s="114">
        <v>14086</v>
      </c>
      <c r="E39" s="114">
        <v>22825</v>
      </c>
      <c r="F39" s="114">
        <v>8993</v>
      </c>
      <c r="G39" s="114">
        <v>3547</v>
      </c>
      <c r="H39" s="114">
        <v>10651</v>
      </c>
      <c r="I39" s="115">
        <v>8798</v>
      </c>
      <c r="J39" s="114">
        <v>5396</v>
      </c>
      <c r="K39" s="114">
        <v>3402</v>
      </c>
      <c r="L39" s="423">
        <v>2477</v>
      </c>
      <c r="M39" s="424">
        <v>1956</v>
      </c>
    </row>
    <row r="40" spans="1:13" ht="11.1" customHeight="1" x14ac:dyDescent="0.2">
      <c r="A40" s="425" t="s">
        <v>388</v>
      </c>
      <c r="B40" s="115">
        <v>32460</v>
      </c>
      <c r="C40" s="114">
        <v>18112</v>
      </c>
      <c r="D40" s="114">
        <v>14348</v>
      </c>
      <c r="E40" s="114">
        <v>23290</v>
      </c>
      <c r="F40" s="114">
        <v>9170</v>
      </c>
      <c r="G40" s="114">
        <v>3841</v>
      </c>
      <c r="H40" s="114">
        <v>10801</v>
      </c>
      <c r="I40" s="115">
        <v>8841</v>
      </c>
      <c r="J40" s="114">
        <v>5312</v>
      </c>
      <c r="K40" s="114">
        <v>3529</v>
      </c>
      <c r="L40" s="423">
        <v>3169</v>
      </c>
      <c r="M40" s="424">
        <v>2750</v>
      </c>
    </row>
    <row r="41" spans="1:13" s="110" customFormat="1" ht="11.1" customHeight="1" x14ac:dyDescent="0.2">
      <c r="A41" s="422" t="s">
        <v>389</v>
      </c>
      <c r="B41" s="115">
        <v>31925</v>
      </c>
      <c r="C41" s="114">
        <v>17682</v>
      </c>
      <c r="D41" s="114">
        <v>14243</v>
      </c>
      <c r="E41" s="114">
        <v>22755</v>
      </c>
      <c r="F41" s="114">
        <v>9170</v>
      </c>
      <c r="G41" s="114">
        <v>3682</v>
      </c>
      <c r="H41" s="114">
        <v>10827</v>
      </c>
      <c r="I41" s="115">
        <v>8704</v>
      </c>
      <c r="J41" s="114">
        <v>5254</v>
      </c>
      <c r="K41" s="114">
        <v>3450</v>
      </c>
      <c r="L41" s="423">
        <v>1840</v>
      </c>
      <c r="M41" s="424">
        <v>2445</v>
      </c>
    </row>
    <row r="42" spans="1:13" ht="15" customHeight="1" x14ac:dyDescent="0.2">
      <c r="A42" s="422" t="s">
        <v>397</v>
      </c>
      <c r="B42" s="115">
        <v>32416</v>
      </c>
      <c r="C42" s="114">
        <v>18014</v>
      </c>
      <c r="D42" s="114">
        <v>14402</v>
      </c>
      <c r="E42" s="114">
        <v>23132</v>
      </c>
      <c r="F42" s="114">
        <v>9284</v>
      </c>
      <c r="G42" s="114">
        <v>3618</v>
      </c>
      <c r="H42" s="114">
        <v>11015</v>
      </c>
      <c r="I42" s="115">
        <v>8630</v>
      </c>
      <c r="J42" s="114">
        <v>5212</v>
      </c>
      <c r="K42" s="114">
        <v>3418</v>
      </c>
      <c r="L42" s="423">
        <v>2925</v>
      </c>
      <c r="M42" s="424">
        <v>2502</v>
      </c>
    </row>
    <row r="43" spans="1:13" ht="11.1" customHeight="1" x14ac:dyDescent="0.2">
      <c r="A43" s="422" t="s">
        <v>387</v>
      </c>
      <c r="B43" s="115">
        <v>32780</v>
      </c>
      <c r="C43" s="114">
        <v>18242</v>
      </c>
      <c r="D43" s="114">
        <v>14538</v>
      </c>
      <c r="E43" s="114">
        <v>23370</v>
      </c>
      <c r="F43" s="114">
        <v>9410</v>
      </c>
      <c r="G43" s="114">
        <v>3637</v>
      </c>
      <c r="H43" s="114">
        <v>11131</v>
      </c>
      <c r="I43" s="115">
        <v>8871</v>
      </c>
      <c r="J43" s="114">
        <v>5328</v>
      </c>
      <c r="K43" s="114">
        <v>3543</v>
      </c>
      <c r="L43" s="423">
        <v>2512</v>
      </c>
      <c r="M43" s="424">
        <v>1988</v>
      </c>
    </row>
    <row r="44" spans="1:13" ht="11.1" customHeight="1" x14ac:dyDescent="0.2">
      <c r="A44" s="422" t="s">
        <v>388</v>
      </c>
      <c r="B44" s="115">
        <v>33431</v>
      </c>
      <c r="C44" s="114">
        <v>18668</v>
      </c>
      <c r="D44" s="114">
        <v>14763</v>
      </c>
      <c r="E44" s="114">
        <v>23958</v>
      </c>
      <c r="F44" s="114">
        <v>9473</v>
      </c>
      <c r="G44" s="114">
        <v>3895</v>
      </c>
      <c r="H44" s="114">
        <v>11294</v>
      </c>
      <c r="I44" s="115">
        <v>8859</v>
      </c>
      <c r="J44" s="114">
        <v>5216</v>
      </c>
      <c r="K44" s="114">
        <v>3643</v>
      </c>
      <c r="L44" s="423">
        <v>3327</v>
      </c>
      <c r="M44" s="424">
        <v>2884</v>
      </c>
    </row>
    <row r="45" spans="1:13" s="110" customFormat="1" ht="11.1" customHeight="1" x14ac:dyDescent="0.2">
      <c r="A45" s="422" t="s">
        <v>389</v>
      </c>
      <c r="B45" s="115">
        <v>33251</v>
      </c>
      <c r="C45" s="114">
        <v>18537</v>
      </c>
      <c r="D45" s="114">
        <v>14714</v>
      </c>
      <c r="E45" s="114">
        <v>23735</v>
      </c>
      <c r="F45" s="114">
        <v>9516</v>
      </c>
      <c r="G45" s="114">
        <v>3799</v>
      </c>
      <c r="H45" s="114">
        <v>11313</v>
      </c>
      <c r="I45" s="115">
        <v>8761</v>
      </c>
      <c r="J45" s="114">
        <v>5172</v>
      </c>
      <c r="K45" s="114">
        <v>3589</v>
      </c>
      <c r="L45" s="423">
        <v>2122</v>
      </c>
      <c r="M45" s="424">
        <v>2358</v>
      </c>
    </row>
    <row r="46" spans="1:13" ht="15" customHeight="1" x14ac:dyDescent="0.2">
      <c r="A46" s="422" t="s">
        <v>398</v>
      </c>
      <c r="B46" s="115">
        <v>33855</v>
      </c>
      <c r="C46" s="114">
        <v>19009</v>
      </c>
      <c r="D46" s="114">
        <v>14846</v>
      </c>
      <c r="E46" s="114">
        <v>24200</v>
      </c>
      <c r="F46" s="114">
        <v>9655</v>
      </c>
      <c r="G46" s="114">
        <v>3741</v>
      </c>
      <c r="H46" s="114">
        <v>11508</v>
      </c>
      <c r="I46" s="115">
        <v>8796</v>
      </c>
      <c r="J46" s="114">
        <v>5186</v>
      </c>
      <c r="K46" s="114">
        <v>3610</v>
      </c>
      <c r="L46" s="423">
        <v>2882</v>
      </c>
      <c r="M46" s="424">
        <v>2497</v>
      </c>
    </row>
    <row r="47" spans="1:13" ht="11.1" customHeight="1" x14ac:dyDescent="0.2">
      <c r="A47" s="422" t="s">
        <v>387</v>
      </c>
      <c r="B47" s="115">
        <v>34128</v>
      </c>
      <c r="C47" s="114">
        <v>19176</v>
      </c>
      <c r="D47" s="114">
        <v>14952</v>
      </c>
      <c r="E47" s="114">
        <v>24380</v>
      </c>
      <c r="F47" s="114">
        <v>9748</v>
      </c>
      <c r="G47" s="114">
        <v>3674</v>
      </c>
      <c r="H47" s="114">
        <v>11645</v>
      </c>
      <c r="I47" s="115">
        <v>9031</v>
      </c>
      <c r="J47" s="114">
        <v>5283</v>
      </c>
      <c r="K47" s="114">
        <v>3748</v>
      </c>
      <c r="L47" s="423">
        <v>2491</v>
      </c>
      <c r="M47" s="424">
        <v>2247</v>
      </c>
    </row>
    <row r="48" spans="1:13" ht="11.1" customHeight="1" x14ac:dyDescent="0.2">
      <c r="A48" s="422" t="s">
        <v>388</v>
      </c>
      <c r="B48" s="115">
        <v>34597</v>
      </c>
      <c r="C48" s="114">
        <v>19492</v>
      </c>
      <c r="D48" s="114">
        <v>15105</v>
      </c>
      <c r="E48" s="114">
        <v>24768</v>
      </c>
      <c r="F48" s="114">
        <v>9829</v>
      </c>
      <c r="G48" s="114">
        <v>3942</v>
      </c>
      <c r="H48" s="114">
        <v>11754</v>
      </c>
      <c r="I48" s="115">
        <v>9008</v>
      </c>
      <c r="J48" s="114">
        <v>5169</v>
      </c>
      <c r="K48" s="114">
        <v>3839</v>
      </c>
      <c r="L48" s="423">
        <v>4599</v>
      </c>
      <c r="M48" s="424">
        <v>4149</v>
      </c>
    </row>
    <row r="49" spans="1:17" s="110" customFormat="1" ht="11.1" customHeight="1" x14ac:dyDescent="0.2">
      <c r="A49" s="422" t="s">
        <v>389</v>
      </c>
      <c r="B49" s="115">
        <v>34027</v>
      </c>
      <c r="C49" s="114">
        <v>19051</v>
      </c>
      <c r="D49" s="114">
        <v>14976</v>
      </c>
      <c r="E49" s="114">
        <v>24119</v>
      </c>
      <c r="F49" s="114">
        <v>9908</v>
      </c>
      <c r="G49" s="114">
        <v>3776</v>
      </c>
      <c r="H49" s="114">
        <v>11706</v>
      </c>
      <c r="I49" s="115">
        <v>8808</v>
      </c>
      <c r="J49" s="114">
        <v>5065</v>
      </c>
      <c r="K49" s="114">
        <v>3743</v>
      </c>
      <c r="L49" s="423">
        <v>2010</v>
      </c>
      <c r="M49" s="424">
        <v>2678</v>
      </c>
    </row>
    <row r="50" spans="1:17" ht="15" customHeight="1" x14ac:dyDescent="0.2">
      <c r="A50" s="422" t="s">
        <v>399</v>
      </c>
      <c r="B50" s="143">
        <v>34125</v>
      </c>
      <c r="C50" s="144">
        <v>19198</v>
      </c>
      <c r="D50" s="144">
        <v>14927</v>
      </c>
      <c r="E50" s="144">
        <v>24197</v>
      </c>
      <c r="F50" s="144">
        <v>9928</v>
      </c>
      <c r="G50" s="144">
        <v>3687</v>
      </c>
      <c r="H50" s="144">
        <v>11787</v>
      </c>
      <c r="I50" s="143">
        <v>8519</v>
      </c>
      <c r="J50" s="144">
        <v>4877</v>
      </c>
      <c r="K50" s="144">
        <v>3642</v>
      </c>
      <c r="L50" s="426">
        <v>2920</v>
      </c>
      <c r="M50" s="427">
        <v>2884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0.79751883030571558</v>
      </c>
      <c r="C6" s="480">
        <f>'Tabelle 3.3'!J11</f>
        <v>-3.1491587085038653</v>
      </c>
      <c r="D6" s="481">
        <f t="shared" ref="D6:E9" si="0">IF(OR(AND(B6&gt;=-50,B6&lt;=50),ISNUMBER(B6)=FALSE),B6,"")</f>
        <v>0.79751883030571558</v>
      </c>
      <c r="E6" s="481">
        <f t="shared" si="0"/>
        <v>-3.1491587085038653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0.79751883030571558</v>
      </c>
      <c r="C14" s="480">
        <f>'Tabelle 3.3'!J11</f>
        <v>-3.1491587085038653</v>
      </c>
      <c r="D14" s="481">
        <f>IF(OR(AND(B14&gt;=-50,B14&lt;=50),ISNUMBER(B14)=FALSE),B14,"")</f>
        <v>0.79751883030571558</v>
      </c>
      <c r="E14" s="481">
        <f>IF(OR(AND(C14&gt;=-50,C14&lt;=50),ISNUMBER(C14)=FALSE),C14,"")</f>
        <v>-3.1491587085038653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5.025125628140704</v>
      </c>
      <c r="C15" s="480">
        <f>'Tabelle 3.3'!J12</f>
        <v>1.6129032258064515</v>
      </c>
      <c r="D15" s="481">
        <f t="shared" ref="D15:E45" si="3">IF(OR(AND(B15&gt;=-50,B15&lt;=50),ISNUMBER(B15)=FALSE),B15,"")</f>
        <v>5.025125628140704</v>
      </c>
      <c r="E15" s="481">
        <f t="shared" si="3"/>
        <v>1.6129032258064515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-2.7389998232903339</v>
      </c>
      <c r="C17" s="480">
        <f>'Tabelle 3.3'!J14</f>
        <v>-7.664233576642336</v>
      </c>
      <c r="D17" s="481">
        <f t="shared" si="3"/>
        <v>-2.7389998232903339</v>
      </c>
      <c r="E17" s="481">
        <f t="shared" si="3"/>
        <v>-7.664233576642336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5.639344262295082</v>
      </c>
      <c r="C18" s="480">
        <f>'Tabelle 3.3'!J15</f>
        <v>-12.176165803108809</v>
      </c>
      <c r="D18" s="481">
        <f t="shared" si="3"/>
        <v>5.639344262295082</v>
      </c>
      <c r="E18" s="481">
        <f t="shared" si="3"/>
        <v>-12.176165803108809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-4.0005993407252021</v>
      </c>
      <c r="C19" s="480">
        <f>'Tabelle 3.3'!J16</f>
        <v>-7.0945945945945947</v>
      </c>
      <c r="D19" s="481">
        <f t="shared" si="3"/>
        <v>-4.0005993407252021</v>
      </c>
      <c r="E19" s="481">
        <f t="shared" si="3"/>
        <v>-7.0945945945945947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-4.135941006732927</v>
      </c>
      <c r="C20" s="480">
        <f>'Tabelle 3.3'!J17</f>
        <v>3.5714285714285716</v>
      </c>
      <c r="D20" s="481">
        <f t="shared" si="3"/>
        <v>-4.135941006732927</v>
      </c>
      <c r="E20" s="481">
        <f t="shared" si="3"/>
        <v>3.5714285714285716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-2.5696351510396234</v>
      </c>
      <c r="C22" s="480">
        <f>'Tabelle 3.3'!J19</f>
        <v>-0.26041666666666669</v>
      </c>
      <c r="D22" s="481">
        <f t="shared" si="3"/>
        <v>-2.5696351510396234</v>
      </c>
      <c r="E22" s="481">
        <f t="shared" si="3"/>
        <v>-0.26041666666666669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6.7734553775743711</v>
      </c>
      <c r="C23" s="480">
        <f>'Tabelle 3.3'!J20</f>
        <v>-5.2313883299798789</v>
      </c>
      <c r="D23" s="481">
        <f t="shared" si="3"/>
        <v>6.7734553775743711</v>
      </c>
      <c r="E23" s="481">
        <f t="shared" si="3"/>
        <v>-5.2313883299798789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1.9075568598679384</v>
      </c>
      <c r="C24" s="480">
        <f>'Tabelle 3.3'!J21</f>
        <v>-7.7605321507760534</v>
      </c>
      <c r="D24" s="481">
        <f t="shared" si="3"/>
        <v>1.9075568598679384</v>
      </c>
      <c r="E24" s="481">
        <f t="shared" si="3"/>
        <v>-7.7605321507760534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-2.823920265780731</v>
      </c>
      <c r="C26" s="480">
        <f>'Tabelle 3.3'!J23</f>
        <v>-3.1496062992125986</v>
      </c>
      <c r="D26" s="481">
        <f t="shared" si="3"/>
        <v>-2.823920265780731</v>
      </c>
      <c r="E26" s="481">
        <f t="shared" si="3"/>
        <v>-3.1496062992125986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-1.3126491646778042</v>
      </c>
      <c r="C27" s="480">
        <f>'Tabelle 3.3'!J24</f>
        <v>4.8319327731092434</v>
      </c>
      <c r="D27" s="481">
        <f t="shared" si="3"/>
        <v>-1.3126491646778042</v>
      </c>
      <c r="E27" s="481">
        <f t="shared" si="3"/>
        <v>4.8319327731092434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14.856230031948881</v>
      </c>
      <c r="C28" s="480">
        <f>'Tabelle 3.3'!J25</f>
        <v>2.8469750889679717</v>
      </c>
      <c r="D28" s="481">
        <f t="shared" si="3"/>
        <v>14.856230031948881</v>
      </c>
      <c r="E28" s="481">
        <f t="shared" si="3"/>
        <v>2.8469750889679717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3.9336201598033189</v>
      </c>
      <c r="C30" s="480">
        <f>'Tabelle 3.3'!J27</f>
        <v>-0.60060060060060061</v>
      </c>
      <c r="D30" s="481">
        <f t="shared" si="3"/>
        <v>3.9336201598033189</v>
      </c>
      <c r="E30" s="481">
        <f t="shared" si="3"/>
        <v>-0.60060060060060061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-2.7285129604365621</v>
      </c>
      <c r="C31" s="480">
        <f>'Tabelle 3.3'!J28</f>
        <v>-6.3926940639269407</v>
      </c>
      <c r="D31" s="481">
        <f t="shared" si="3"/>
        <v>-2.7285129604365621</v>
      </c>
      <c r="E31" s="481">
        <f t="shared" si="3"/>
        <v>-6.3926940639269407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4.2491268917345755</v>
      </c>
      <c r="C32" s="480">
        <f>'Tabelle 3.3'!J29</f>
        <v>-1.6985138004246285</v>
      </c>
      <c r="D32" s="481">
        <f t="shared" si="3"/>
        <v>4.2491268917345755</v>
      </c>
      <c r="E32" s="481">
        <f t="shared" si="3"/>
        <v>-1.6985138004246285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3.7570444583594238</v>
      </c>
      <c r="C33" s="480">
        <f>'Tabelle 3.3'!J30</f>
        <v>-12.631578947368421</v>
      </c>
      <c r="D33" s="481">
        <f t="shared" si="3"/>
        <v>3.7570444583594238</v>
      </c>
      <c r="E33" s="481">
        <f t="shared" si="3"/>
        <v>-12.631578947368421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0.41407867494824019</v>
      </c>
      <c r="C34" s="480">
        <f>'Tabelle 3.3'!J31</f>
        <v>-3.8949275362318843</v>
      </c>
      <c r="D34" s="481">
        <f t="shared" si="3"/>
        <v>0.41407867494824019</v>
      </c>
      <c r="E34" s="481">
        <f t="shared" si="3"/>
        <v>-3.8949275362318843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5.025125628140704</v>
      </c>
      <c r="C37" s="480">
        <f>'Tabelle 3.3'!J34</f>
        <v>1.6129032258064515</v>
      </c>
      <c r="D37" s="481">
        <f t="shared" si="3"/>
        <v>5.025125628140704</v>
      </c>
      <c r="E37" s="481">
        <f t="shared" si="3"/>
        <v>1.6129032258064515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-1.5828814304558112</v>
      </c>
      <c r="C38" s="480">
        <f>'Tabelle 3.3'!J35</f>
        <v>-3.6661466458658345</v>
      </c>
      <c r="D38" s="481">
        <f t="shared" si="3"/>
        <v>-1.5828814304558112</v>
      </c>
      <c r="E38" s="481">
        <f t="shared" si="3"/>
        <v>-3.6661466458658345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2.2974295575130066</v>
      </c>
      <c r="C39" s="480">
        <f>'Tabelle 3.3'!J36</f>
        <v>-3.347457627118644</v>
      </c>
      <c r="D39" s="481">
        <f t="shared" si="3"/>
        <v>2.2974295575130066</v>
      </c>
      <c r="E39" s="481">
        <f t="shared" si="3"/>
        <v>-3.347457627118644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2.2974295575130066</v>
      </c>
      <c r="C45" s="480">
        <f>'Tabelle 3.3'!J36</f>
        <v>-3.347457627118644</v>
      </c>
      <c r="D45" s="481">
        <f t="shared" si="3"/>
        <v>2.2974295575130066</v>
      </c>
      <c r="E45" s="481">
        <f t="shared" si="3"/>
        <v>-3.347457627118644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29639</v>
      </c>
      <c r="C51" s="487">
        <v>5577</v>
      </c>
      <c r="D51" s="487">
        <v>3051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29954</v>
      </c>
      <c r="C52" s="487">
        <v>5739</v>
      </c>
      <c r="D52" s="487">
        <v>3145</v>
      </c>
      <c r="E52" s="488">
        <f t="shared" ref="E52:G70" si="11">IF($A$51=37802,IF(COUNTBLANK(B$51:B$70)&gt;0,#N/A,B52/B$51*100),IF(COUNTBLANK(B$51:B$75)&gt;0,#N/A,B52/B$51*100))</f>
        <v>101.06278889301259</v>
      </c>
      <c r="F52" s="488">
        <f t="shared" si="11"/>
        <v>102.90478752017214</v>
      </c>
      <c r="G52" s="488">
        <f t="shared" si="11"/>
        <v>103.08095706325796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30266</v>
      </c>
      <c r="C53" s="487">
        <v>5718</v>
      </c>
      <c r="D53" s="487">
        <v>3211</v>
      </c>
      <c r="E53" s="488">
        <f t="shared" si="11"/>
        <v>102.1154559870441</v>
      </c>
      <c r="F53" s="488">
        <f t="shared" si="11"/>
        <v>102.52824098977946</v>
      </c>
      <c r="G53" s="488">
        <f t="shared" si="11"/>
        <v>105.24418223533267</v>
      </c>
      <c r="H53" s="489">
        <f>IF(ISERROR(L53)=TRUE,IF(MONTH(A53)=MONTH(MAX(A$51:A$75)),A53,""),"")</f>
        <v>41883</v>
      </c>
      <c r="I53" s="488">
        <f t="shared" si="12"/>
        <v>102.1154559870441</v>
      </c>
      <c r="J53" s="488">
        <f t="shared" si="10"/>
        <v>102.52824098977946</v>
      </c>
      <c r="K53" s="488">
        <f t="shared" si="10"/>
        <v>105.24418223533267</v>
      </c>
      <c r="L53" s="488" t="e">
        <f t="shared" si="13"/>
        <v>#N/A</v>
      </c>
    </row>
    <row r="54" spans="1:14" ht="15" customHeight="1" x14ac:dyDescent="0.2">
      <c r="A54" s="490" t="s">
        <v>462</v>
      </c>
      <c r="B54" s="487">
        <v>29589</v>
      </c>
      <c r="C54" s="487">
        <v>5579</v>
      </c>
      <c r="D54" s="487">
        <v>3113</v>
      </c>
      <c r="E54" s="488">
        <f t="shared" si="11"/>
        <v>99.831303350315466</v>
      </c>
      <c r="F54" s="488">
        <f t="shared" si="11"/>
        <v>100.03586157432312</v>
      </c>
      <c r="G54" s="488">
        <f t="shared" si="11"/>
        <v>102.03212061619141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29993</v>
      </c>
      <c r="C55" s="487">
        <v>5304</v>
      </c>
      <c r="D55" s="487">
        <v>3046</v>
      </c>
      <c r="E55" s="488">
        <f t="shared" si="11"/>
        <v>101.19437227976653</v>
      </c>
      <c r="F55" s="488">
        <f t="shared" si="11"/>
        <v>95.104895104895107</v>
      </c>
      <c r="G55" s="488">
        <f t="shared" si="11"/>
        <v>99.836119305145857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30336</v>
      </c>
      <c r="C56" s="487">
        <v>5510</v>
      </c>
      <c r="D56" s="487">
        <v>3118</v>
      </c>
      <c r="E56" s="488">
        <f t="shared" si="11"/>
        <v>102.35163129660245</v>
      </c>
      <c r="F56" s="488">
        <f t="shared" si="11"/>
        <v>98.798637260175724</v>
      </c>
      <c r="G56" s="488">
        <f t="shared" si="11"/>
        <v>102.19600131104556</v>
      </c>
      <c r="H56" s="489" t="str">
        <f t="shared" si="14"/>
        <v/>
      </c>
      <c r="I56" s="488" t="str">
        <f t="shared" si="12"/>
        <v/>
      </c>
      <c r="J56" s="488" t="str">
        <f t="shared" si="10"/>
        <v/>
      </c>
      <c r="K56" s="488" t="str">
        <f t="shared" si="10"/>
        <v/>
      </c>
      <c r="L56" s="488" t="e">
        <f t="shared" si="13"/>
        <v>#N/A</v>
      </c>
    </row>
    <row r="57" spans="1:14" ht="15" customHeight="1" x14ac:dyDescent="0.2">
      <c r="A57" s="490">
        <v>42248</v>
      </c>
      <c r="B57" s="487">
        <v>30876</v>
      </c>
      <c r="C57" s="487">
        <v>5495</v>
      </c>
      <c r="D57" s="487">
        <v>3170</v>
      </c>
      <c r="E57" s="488">
        <f t="shared" si="11"/>
        <v>104.17355511319546</v>
      </c>
      <c r="F57" s="488">
        <f t="shared" si="11"/>
        <v>98.529675452752372</v>
      </c>
      <c r="G57" s="488">
        <f t="shared" si="11"/>
        <v>103.90036053752867</v>
      </c>
      <c r="H57" s="489">
        <f t="shared" si="14"/>
        <v>42248</v>
      </c>
      <c r="I57" s="488">
        <f t="shared" si="12"/>
        <v>104.17355511319546</v>
      </c>
      <c r="J57" s="488">
        <f t="shared" si="10"/>
        <v>98.529675452752372</v>
      </c>
      <c r="K57" s="488">
        <f t="shared" si="10"/>
        <v>103.90036053752867</v>
      </c>
      <c r="L57" s="488" t="e">
        <f t="shared" si="13"/>
        <v>#N/A</v>
      </c>
    </row>
    <row r="58" spans="1:14" ht="15" customHeight="1" x14ac:dyDescent="0.2">
      <c r="A58" s="490" t="s">
        <v>465</v>
      </c>
      <c r="B58" s="487">
        <v>30262</v>
      </c>
      <c r="C58" s="487">
        <v>5391</v>
      </c>
      <c r="D58" s="487">
        <v>3123</v>
      </c>
      <c r="E58" s="488">
        <f t="shared" si="11"/>
        <v>102.10196025506933</v>
      </c>
      <c r="F58" s="488">
        <f t="shared" si="11"/>
        <v>96.66487358795051</v>
      </c>
      <c r="G58" s="488">
        <f t="shared" si="11"/>
        <v>102.35988200589972</v>
      </c>
      <c r="H58" s="489" t="str">
        <f t="shared" si="14"/>
        <v/>
      </c>
      <c r="I58" s="488" t="str">
        <f t="shared" si="12"/>
        <v/>
      </c>
      <c r="J58" s="488" t="str">
        <f t="shared" si="10"/>
        <v/>
      </c>
      <c r="K58" s="488" t="str">
        <f t="shared" si="10"/>
        <v/>
      </c>
      <c r="L58" s="488" t="e">
        <f t="shared" si="13"/>
        <v>#N/A</v>
      </c>
    </row>
    <row r="59" spans="1:14" ht="15" customHeight="1" x14ac:dyDescent="0.2">
      <c r="A59" s="490" t="s">
        <v>466</v>
      </c>
      <c r="B59" s="487">
        <v>30462</v>
      </c>
      <c r="C59" s="487">
        <v>5297</v>
      </c>
      <c r="D59" s="487">
        <v>3199</v>
      </c>
      <c r="E59" s="488">
        <f t="shared" si="11"/>
        <v>102.77674685380748</v>
      </c>
      <c r="F59" s="488">
        <f t="shared" si="11"/>
        <v>94.979379594764211</v>
      </c>
      <c r="G59" s="488">
        <f t="shared" si="11"/>
        <v>104.85086856768274</v>
      </c>
      <c r="H59" s="489" t="str">
        <f t="shared" si="14"/>
        <v/>
      </c>
      <c r="I59" s="488" t="str">
        <f t="shared" si="12"/>
        <v/>
      </c>
      <c r="J59" s="488" t="str">
        <f t="shared" si="10"/>
        <v/>
      </c>
      <c r="K59" s="488" t="str">
        <f t="shared" si="10"/>
        <v/>
      </c>
      <c r="L59" s="488" t="e">
        <f t="shared" si="13"/>
        <v>#N/A</v>
      </c>
    </row>
    <row r="60" spans="1:14" ht="15" customHeight="1" x14ac:dyDescent="0.2">
      <c r="A60" s="490" t="s">
        <v>467</v>
      </c>
      <c r="B60" s="487">
        <v>31061</v>
      </c>
      <c r="C60" s="487">
        <v>5469</v>
      </c>
      <c r="D60" s="487">
        <v>3278</v>
      </c>
      <c r="E60" s="488">
        <f t="shared" si="11"/>
        <v>104.79773271702824</v>
      </c>
      <c r="F60" s="488">
        <f t="shared" si="11"/>
        <v>98.06347498655191</v>
      </c>
      <c r="G60" s="488">
        <f t="shared" si="11"/>
        <v>107.44018354637824</v>
      </c>
      <c r="H60" s="489" t="str">
        <f t="shared" si="14"/>
        <v/>
      </c>
      <c r="I60" s="488" t="str">
        <f t="shared" si="12"/>
        <v/>
      </c>
      <c r="J60" s="488" t="str">
        <f t="shared" si="10"/>
        <v/>
      </c>
      <c r="K60" s="488" t="str">
        <f t="shared" si="10"/>
        <v/>
      </c>
      <c r="L60" s="488" t="e">
        <f t="shared" si="13"/>
        <v>#N/A</v>
      </c>
    </row>
    <row r="61" spans="1:14" ht="15" customHeight="1" x14ac:dyDescent="0.2">
      <c r="A61" s="490">
        <v>42614</v>
      </c>
      <c r="B61" s="487">
        <v>31351</v>
      </c>
      <c r="C61" s="487">
        <v>5369</v>
      </c>
      <c r="D61" s="487">
        <v>3309</v>
      </c>
      <c r="E61" s="488">
        <f t="shared" si="11"/>
        <v>105.77617328519855</v>
      </c>
      <c r="F61" s="488">
        <f t="shared" si="11"/>
        <v>96.270396270396276</v>
      </c>
      <c r="G61" s="488">
        <f t="shared" si="11"/>
        <v>108.45624385447394</v>
      </c>
      <c r="H61" s="489">
        <f t="shared" si="14"/>
        <v>42614</v>
      </c>
      <c r="I61" s="488">
        <f t="shared" si="12"/>
        <v>105.77617328519855</v>
      </c>
      <c r="J61" s="488">
        <f t="shared" si="10"/>
        <v>96.270396270396276</v>
      </c>
      <c r="K61" s="488">
        <f t="shared" si="10"/>
        <v>108.45624385447394</v>
      </c>
      <c r="L61" s="488" t="e">
        <f t="shared" si="13"/>
        <v>#N/A</v>
      </c>
    </row>
    <row r="62" spans="1:14" ht="15" customHeight="1" x14ac:dyDescent="0.2">
      <c r="A62" s="490" t="s">
        <v>468</v>
      </c>
      <c r="B62" s="487">
        <v>30787</v>
      </c>
      <c r="C62" s="487">
        <v>5356</v>
      </c>
      <c r="D62" s="487">
        <v>3316</v>
      </c>
      <c r="E62" s="488">
        <f t="shared" si="11"/>
        <v>103.87327507675697</v>
      </c>
      <c r="F62" s="488">
        <f t="shared" si="11"/>
        <v>96.037296037296045</v>
      </c>
      <c r="G62" s="488">
        <f t="shared" si="11"/>
        <v>108.68567682726975</v>
      </c>
      <c r="H62" s="489" t="str">
        <f t="shared" si="14"/>
        <v/>
      </c>
      <c r="I62" s="488" t="str">
        <f t="shared" si="12"/>
        <v/>
      </c>
      <c r="J62" s="488" t="str">
        <f t="shared" si="10"/>
        <v/>
      </c>
      <c r="K62" s="488" t="str">
        <f t="shared" si="10"/>
        <v/>
      </c>
      <c r="L62" s="488" t="e">
        <f t="shared" si="13"/>
        <v>#N/A</v>
      </c>
    </row>
    <row r="63" spans="1:14" ht="15" customHeight="1" x14ac:dyDescent="0.2">
      <c r="A63" s="490" t="s">
        <v>469</v>
      </c>
      <c r="B63" s="487">
        <v>31276</v>
      </c>
      <c r="C63" s="487">
        <v>5318</v>
      </c>
      <c r="D63" s="487">
        <v>3269</v>
      </c>
      <c r="E63" s="488">
        <f t="shared" si="11"/>
        <v>105.52312831067174</v>
      </c>
      <c r="F63" s="488">
        <f t="shared" si="11"/>
        <v>95.355926125156898</v>
      </c>
      <c r="G63" s="488">
        <f t="shared" si="11"/>
        <v>107.14519829564078</v>
      </c>
      <c r="H63" s="489" t="str">
        <f t="shared" si="14"/>
        <v/>
      </c>
      <c r="I63" s="488" t="str">
        <f t="shared" si="12"/>
        <v/>
      </c>
      <c r="J63" s="488" t="str">
        <f t="shared" si="10"/>
        <v/>
      </c>
      <c r="K63" s="488" t="str">
        <f t="shared" si="10"/>
        <v/>
      </c>
      <c r="L63" s="488" t="e">
        <f t="shared" si="13"/>
        <v>#N/A</v>
      </c>
    </row>
    <row r="64" spans="1:14" ht="15" customHeight="1" x14ac:dyDescent="0.2">
      <c r="A64" s="490" t="s">
        <v>470</v>
      </c>
      <c r="B64" s="487">
        <v>31818</v>
      </c>
      <c r="C64" s="487">
        <v>5396</v>
      </c>
      <c r="D64" s="487">
        <v>3402</v>
      </c>
      <c r="E64" s="488">
        <f t="shared" si="11"/>
        <v>107.35179999325213</v>
      </c>
      <c r="F64" s="488">
        <f t="shared" si="11"/>
        <v>96.754527523758298</v>
      </c>
      <c r="G64" s="488">
        <f t="shared" si="11"/>
        <v>111.50442477876106</v>
      </c>
      <c r="H64" s="489" t="str">
        <f t="shared" si="14"/>
        <v/>
      </c>
      <c r="I64" s="488" t="str">
        <f t="shared" si="12"/>
        <v/>
      </c>
      <c r="J64" s="488" t="str">
        <f t="shared" si="10"/>
        <v/>
      </c>
      <c r="K64" s="488" t="str">
        <f t="shared" si="10"/>
        <v/>
      </c>
      <c r="L64" s="488" t="e">
        <f t="shared" si="13"/>
        <v>#N/A</v>
      </c>
    </row>
    <row r="65" spans="1:12" ht="15" customHeight="1" x14ac:dyDescent="0.2">
      <c r="A65" s="490">
        <v>42979</v>
      </c>
      <c r="B65" s="487">
        <v>32460</v>
      </c>
      <c r="C65" s="487">
        <v>5312</v>
      </c>
      <c r="D65" s="487">
        <v>3529</v>
      </c>
      <c r="E65" s="488">
        <f t="shared" si="11"/>
        <v>109.51786497520159</v>
      </c>
      <c r="F65" s="488">
        <f t="shared" si="11"/>
        <v>95.248341402187549</v>
      </c>
      <c r="G65" s="488">
        <f t="shared" si="11"/>
        <v>115.66699442805637</v>
      </c>
      <c r="H65" s="489">
        <f t="shared" si="14"/>
        <v>42979</v>
      </c>
      <c r="I65" s="488">
        <f t="shared" si="12"/>
        <v>109.51786497520159</v>
      </c>
      <c r="J65" s="488">
        <f t="shared" si="10"/>
        <v>95.248341402187549</v>
      </c>
      <c r="K65" s="488">
        <f t="shared" si="10"/>
        <v>115.66699442805637</v>
      </c>
      <c r="L65" s="488" t="e">
        <f t="shared" si="13"/>
        <v>#N/A</v>
      </c>
    </row>
    <row r="66" spans="1:12" ht="15" customHeight="1" x14ac:dyDescent="0.2">
      <c r="A66" s="490" t="s">
        <v>471</v>
      </c>
      <c r="B66" s="487">
        <v>31925</v>
      </c>
      <c r="C66" s="487">
        <v>5254</v>
      </c>
      <c r="D66" s="487">
        <v>3450</v>
      </c>
      <c r="E66" s="488">
        <f t="shared" si="11"/>
        <v>107.71281082357704</v>
      </c>
      <c r="F66" s="488">
        <f t="shared" si="11"/>
        <v>94.20835574681729</v>
      </c>
      <c r="G66" s="488">
        <f t="shared" si="11"/>
        <v>113.07767944936087</v>
      </c>
      <c r="H66" s="489" t="str">
        <f t="shared" si="14"/>
        <v/>
      </c>
      <c r="I66" s="488" t="str">
        <f t="shared" si="12"/>
        <v/>
      </c>
      <c r="J66" s="488" t="str">
        <f t="shared" si="10"/>
        <v/>
      </c>
      <c r="K66" s="488" t="str">
        <f t="shared" si="10"/>
        <v/>
      </c>
      <c r="L66" s="488" t="e">
        <f t="shared" si="13"/>
        <v>#N/A</v>
      </c>
    </row>
    <row r="67" spans="1:12" ht="15" customHeight="1" x14ac:dyDescent="0.2">
      <c r="A67" s="490" t="s">
        <v>472</v>
      </c>
      <c r="B67" s="487">
        <v>32416</v>
      </c>
      <c r="C67" s="487">
        <v>5212</v>
      </c>
      <c r="D67" s="487">
        <v>3418</v>
      </c>
      <c r="E67" s="488">
        <f t="shared" si="11"/>
        <v>109.36941192347919</v>
      </c>
      <c r="F67" s="488">
        <f t="shared" si="11"/>
        <v>93.455262686031915</v>
      </c>
      <c r="G67" s="488">
        <f t="shared" si="11"/>
        <v>112.02884300229432</v>
      </c>
      <c r="H67" s="489" t="str">
        <f t="shared" si="14"/>
        <v/>
      </c>
      <c r="I67" s="488" t="str">
        <f t="shared" si="12"/>
        <v/>
      </c>
      <c r="J67" s="488" t="str">
        <f t="shared" si="12"/>
        <v/>
      </c>
      <c r="K67" s="488" t="str">
        <f t="shared" si="12"/>
        <v/>
      </c>
      <c r="L67" s="488" t="e">
        <f t="shared" si="13"/>
        <v>#N/A</v>
      </c>
    </row>
    <row r="68" spans="1:12" ht="15" customHeight="1" x14ac:dyDescent="0.2">
      <c r="A68" s="490" t="s">
        <v>473</v>
      </c>
      <c r="B68" s="487">
        <v>32780</v>
      </c>
      <c r="C68" s="487">
        <v>5328</v>
      </c>
      <c r="D68" s="487">
        <v>3543</v>
      </c>
      <c r="E68" s="488">
        <f t="shared" si="11"/>
        <v>110.59752353318264</v>
      </c>
      <c r="F68" s="488">
        <f t="shared" si="11"/>
        <v>95.535233996772462</v>
      </c>
      <c r="G68" s="488">
        <f t="shared" si="11"/>
        <v>116.12586037364798</v>
      </c>
      <c r="H68" s="489" t="str">
        <f t="shared" si="14"/>
        <v/>
      </c>
      <c r="I68" s="488" t="str">
        <f t="shared" si="12"/>
        <v/>
      </c>
      <c r="J68" s="488" t="str">
        <f t="shared" si="12"/>
        <v/>
      </c>
      <c r="K68" s="488" t="str">
        <f t="shared" si="12"/>
        <v/>
      </c>
      <c r="L68" s="488" t="e">
        <f t="shared" si="13"/>
        <v>#N/A</v>
      </c>
    </row>
    <row r="69" spans="1:12" ht="15" customHeight="1" x14ac:dyDescent="0.2">
      <c r="A69" s="490">
        <v>43344</v>
      </c>
      <c r="B69" s="487">
        <v>33431</v>
      </c>
      <c r="C69" s="487">
        <v>5216</v>
      </c>
      <c r="D69" s="487">
        <v>3643</v>
      </c>
      <c r="E69" s="488">
        <f t="shared" si="11"/>
        <v>112.7939539120753</v>
      </c>
      <c r="F69" s="488">
        <f t="shared" si="11"/>
        <v>93.526985834678143</v>
      </c>
      <c r="G69" s="488">
        <f t="shared" si="11"/>
        <v>119.4034742707309</v>
      </c>
      <c r="H69" s="489">
        <f t="shared" si="14"/>
        <v>43344</v>
      </c>
      <c r="I69" s="488">
        <f t="shared" si="12"/>
        <v>112.7939539120753</v>
      </c>
      <c r="J69" s="488">
        <f t="shared" si="12"/>
        <v>93.526985834678143</v>
      </c>
      <c r="K69" s="488">
        <f t="shared" si="12"/>
        <v>119.4034742707309</v>
      </c>
      <c r="L69" s="488" t="e">
        <f t="shared" si="13"/>
        <v>#N/A</v>
      </c>
    </row>
    <row r="70" spans="1:12" ht="15" customHeight="1" x14ac:dyDescent="0.2">
      <c r="A70" s="490" t="s">
        <v>474</v>
      </c>
      <c r="B70" s="487">
        <v>33251</v>
      </c>
      <c r="C70" s="487">
        <v>5172</v>
      </c>
      <c r="D70" s="487">
        <v>3589</v>
      </c>
      <c r="E70" s="488">
        <f t="shared" si="11"/>
        <v>112.18664597321097</v>
      </c>
      <c r="F70" s="488">
        <f t="shared" si="11"/>
        <v>92.738031199569662</v>
      </c>
      <c r="G70" s="488">
        <f t="shared" si="11"/>
        <v>117.63356276630613</v>
      </c>
      <c r="H70" s="489" t="str">
        <f t="shared" si="14"/>
        <v/>
      </c>
      <c r="I70" s="488" t="str">
        <f t="shared" si="12"/>
        <v/>
      </c>
      <c r="J70" s="488" t="str">
        <f t="shared" si="12"/>
        <v/>
      </c>
      <c r="K70" s="488" t="str">
        <f t="shared" si="12"/>
        <v/>
      </c>
      <c r="L70" s="488" t="e">
        <f t="shared" si="13"/>
        <v>#N/A</v>
      </c>
    </row>
    <row r="71" spans="1:12" ht="15" customHeight="1" x14ac:dyDescent="0.2">
      <c r="A71" s="490" t="s">
        <v>475</v>
      </c>
      <c r="B71" s="487">
        <v>33855</v>
      </c>
      <c r="C71" s="487">
        <v>5186</v>
      </c>
      <c r="D71" s="487">
        <v>3610</v>
      </c>
      <c r="E71" s="491">
        <f t="shared" ref="E71:G75" si="15">IF($A$51=37802,IF(COUNTBLANK(B$51:B$70)&gt;0,#N/A,IF(ISBLANK(B71)=FALSE,B71/B$51*100,#N/A)),IF(COUNTBLANK(B$51:B$75)&gt;0,#N/A,B71/B$51*100))</f>
        <v>114.22450150140018</v>
      </c>
      <c r="F71" s="491">
        <f t="shared" si="15"/>
        <v>92.989062219831453</v>
      </c>
      <c r="G71" s="491">
        <f t="shared" si="15"/>
        <v>118.32186168469354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34128</v>
      </c>
      <c r="C72" s="487">
        <v>5283</v>
      </c>
      <c r="D72" s="487">
        <v>3748</v>
      </c>
      <c r="E72" s="491">
        <f t="shared" si="15"/>
        <v>115.14558520867774</v>
      </c>
      <c r="F72" s="491">
        <f t="shared" si="15"/>
        <v>94.728348574502419</v>
      </c>
      <c r="G72" s="491">
        <f t="shared" si="15"/>
        <v>122.84496886266798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34597</v>
      </c>
      <c r="C73" s="487">
        <v>5169</v>
      </c>
      <c r="D73" s="487">
        <v>3839</v>
      </c>
      <c r="E73" s="491">
        <f t="shared" si="15"/>
        <v>116.7279597827187</v>
      </c>
      <c r="F73" s="491">
        <f t="shared" si="15"/>
        <v>92.68423883808498</v>
      </c>
      <c r="G73" s="491">
        <f t="shared" si="15"/>
        <v>125.82759750901344</v>
      </c>
      <c r="H73" s="492">
        <f>IF(A$51=37802,IF(ISERROR(L73)=TRUE,IF(ISBLANK(A73)=FALSE,IF(MONTH(A73)=MONTH(MAX(A$51:A$75)),A73,""),""),""),IF(ISERROR(L73)=TRUE,IF(MONTH(A73)=MONTH(MAX(A$51:A$75)),A73,""),""))</f>
        <v>43709</v>
      </c>
      <c r="I73" s="488">
        <f t="shared" si="12"/>
        <v>116.7279597827187</v>
      </c>
      <c r="J73" s="488">
        <f t="shared" si="12"/>
        <v>92.68423883808498</v>
      </c>
      <c r="K73" s="488">
        <f t="shared" si="12"/>
        <v>125.82759750901344</v>
      </c>
      <c r="L73" s="488" t="e">
        <f t="shared" si="13"/>
        <v>#N/A</v>
      </c>
    </row>
    <row r="74" spans="1:12" ht="15" customHeight="1" x14ac:dyDescent="0.2">
      <c r="A74" s="490" t="s">
        <v>477</v>
      </c>
      <c r="B74" s="487">
        <v>34027</v>
      </c>
      <c r="C74" s="487">
        <v>5065</v>
      </c>
      <c r="D74" s="487">
        <v>3743</v>
      </c>
      <c r="E74" s="491">
        <f t="shared" si="15"/>
        <v>114.80481797631499</v>
      </c>
      <c r="F74" s="491">
        <f t="shared" si="15"/>
        <v>90.819436973283132</v>
      </c>
      <c r="G74" s="491">
        <f t="shared" si="15"/>
        <v>122.68108816781383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34125</v>
      </c>
      <c r="C75" s="493">
        <v>4877</v>
      </c>
      <c r="D75" s="493">
        <v>3642</v>
      </c>
      <c r="E75" s="491">
        <f t="shared" si="15"/>
        <v>115.1354634096967</v>
      </c>
      <c r="F75" s="491">
        <f t="shared" si="15"/>
        <v>87.44844898691052</v>
      </c>
      <c r="G75" s="491">
        <f t="shared" si="15"/>
        <v>119.37069813176009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116.7279597827187</v>
      </c>
      <c r="J77" s="488">
        <f>IF(J75&lt;&gt;"",J75,IF(J74&lt;&gt;"",J74,IF(J73&lt;&gt;"",J73,IF(J72&lt;&gt;"",J72,IF(J71&lt;&gt;"",J71,IF(J70&lt;&gt;"",J70,""))))))</f>
        <v>92.68423883808498</v>
      </c>
      <c r="K77" s="488">
        <f>IF(K75&lt;&gt;"",K75,IF(K74&lt;&gt;"",K74,IF(K73&lt;&gt;"",K73,IF(K72&lt;&gt;"",K72,IF(K71&lt;&gt;"",K71,IF(K70&lt;&gt;"",K70,""))))))</f>
        <v>125.82759750901344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+16,7%</v>
      </c>
      <c r="J79" s="488" t="str">
        <f>"GeB - ausschließlich: "&amp;IF(J77&gt;100,"+","")&amp;TEXT(J77-100,"0,0")&amp;"%"</f>
        <v>GeB - ausschließlich: -7,3%</v>
      </c>
      <c r="K79" s="488" t="str">
        <f>"GeB - im Nebenjob: "&amp;IF(K77&gt;100,"+","")&amp;TEXT(K77-100,"0,0")&amp;"%"</f>
        <v>GeB - im Nebenjob: +25,8%</v>
      </c>
    </row>
    <row r="81" spans="9:9" ht="15" customHeight="1" x14ac:dyDescent="0.2">
      <c r="I81" s="488" t="str">
        <f>IF(ISERROR(HLOOKUP(1,I$78:K$79,2,FALSE)),"",HLOOKUP(1,I$78:K$79,2,FALSE))</f>
        <v>GeB - im Nebenjob: +25,8%</v>
      </c>
    </row>
    <row r="82" spans="9:9" ht="15" customHeight="1" x14ac:dyDescent="0.2">
      <c r="I82" s="488" t="str">
        <f>IF(ISERROR(HLOOKUP(2,I$78:K$79,2,FALSE)),"",HLOOKUP(2,I$78:K$79,2,FALSE))</f>
        <v>SvB: +16,7%</v>
      </c>
    </row>
    <row r="83" spans="9:9" ht="15" customHeight="1" x14ac:dyDescent="0.2">
      <c r="I83" s="488" t="str">
        <f>IF(ISERROR(HLOOKUP(3,I$78:K$79,2,FALSE)),"",HLOOKUP(3,I$78:K$79,2,FALSE))</f>
        <v>GeB - ausschließlich: -7,3%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34125</v>
      </c>
      <c r="E12" s="114">
        <v>34027</v>
      </c>
      <c r="F12" s="114">
        <v>34597</v>
      </c>
      <c r="G12" s="114">
        <v>34128</v>
      </c>
      <c r="H12" s="114">
        <v>33855</v>
      </c>
      <c r="I12" s="115">
        <v>270</v>
      </c>
      <c r="J12" s="116">
        <v>0.79751883030571558</v>
      </c>
      <c r="N12" s="117"/>
    </row>
    <row r="13" spans="1:15" s="110" customFormat="1" ht="13.5" customHeight="1" x14ac:dyDescent="0.2">
      <c r="A13" s="118" t="s">
        <v>105</v>
      </c>
      <c r="B13" s="119" t="s">
        <v>106</v>
      </c>
      <c r="C13" s="113">
        <v>56.257875457875457</v>
      </c>
      <c r="D13" s="114">
        <v>19198</v>
      </c>
      <c r="E13" s="114">
        <v>19051</v>
      </c>
      <c r="F13" s="114">
        <v>19492</v>
      </c>
      <c r="G13" s="114">
        <v>19176</v>
      </c>
      <c r="H13" s="114">
        <v>19009</v>
      </c>
      <c r="I13" s="115">
        <v>189</v>
      </c>
      <c r="J13" s="116">
        <v>0.99426587405965594</v>
      </c>
    </row>
    <row r="14" spans="1:15" s="110" customFormat="1" ht="13.5" customHeight="1" x14ac:dyDescent="0.2">
      <c r="A14" s="120"/>
      <c r="B14" s="119" t="s">
        <v>107</v>
      </c>
      <c r="C14" s="113">
        <v>43.742124542124543</v>
      </c>
      <c r="D14" s="114">
        <v>14927</v>
      </c>
      <c r="E14" s="114">
        <v>14976</v>
      </c>
      <c r="F14" s="114">
        <v>15105</v>
      </c>
      <c r="G14" s="114">
        <v>14952</v>
      </c>
      <c r="H14" s="114">
        <v>14846</v>
      </c>
      <c r="I14" s="115">
        <v>81</v>
      </c>
      <c r="J14" s="116">
        <v>0.54560150882392566</v>
      </c>
    </row>
    <row r="15" spans="1:15" s="110" customFormat="1" ht="13.5" customHeight="1" x14ac:dyDescent="0.2">
      <c r="A15" s="118" t="s">
        <v>105</v>
      </c>
      <c r="B15" s="121" t="s">
        <v>108</v>
      </c>
      <c r="C15" s="113">
        <v>10.804395604395605</v>
      </c>
      <c r="D15" s="114">
        <v>3687</v>
      </c>
      <c r="E15" s="114">
        <v>3776</v>
      </c>
      <c r="F15" s="114">
        <v>3942</v>
      </c>
      <c r="G15" s="114">
        <v>3674</v>
      </c>
      <c r="H15" s="114">
        <v>3741</v>
      </c>
      <c r="I15" s="115">
        <v>-54</v>
      </c>
      <c r="J15" s="116">
        <v>-1.4434643143544508</v>
      </c>
    </row>
    <row r="16" spans="1:15" s="110" customFormat="1" ht="13.5" customHeight="1" x14ac:dyDescent="0.2">
      <c r="A16" s="118"/>
      <c r="B16" s="121" t="s">
        <v>109</v>
      </c>
      <c r="C16" s="113">
        <v>67.194139194139197</v>
      </c>
      <c r="D16" s="114">
        <v>22930</v>
      </c>
      <c r="E16" s="114">
        <v>22823</v>
      </c>
      <c r="F16" s="114">
        <v>23271</v>
      </c>
      <c r="G16" s="114">
        <v>23139</v>
      </c>
      <c r="H16" s="114">
        <v>22940</v>
      </c>
      <c r="I16" s="115">
        <v>-10</v>
      </c>
      <c r="J16" s="116">
        <v>-4.3591979075850044E-2</v>
      </c>
    </row>
    <row r="17" spans="1:10" s="110" customFormat="1" ht="13.5" customHeight="1" x14ac:dyDescent="0.2">
      <c r="A17" s="118"/>
      <c r="B17" s="121" t="s">
        <v>110</v>
      </c>
      <c r="C17" s="113">
        <v>20.981684981684982</v>
      </c>
      <c r="D17" s="114">
        <v>7160</v>
      </c>
      <c r="E17" s="114">
        <v>7080</v>
      </c>
      <c r="F17" s="114">
        <v>7043</v>
      </c>
      <c r="G17" s="114">
        <v>6965</v>
      </c>
      <c r="H17" s="114">
        <v>6850</v>
      </c>
      <c r="I17" s="115">
        <v>310</v>
      </c>
      <c r="J17" s="116">
        <v>4.5255474452554747</v>
      </c>
    </row>
    <row r="18" spans="1:10" s="110" customFormat="1" ht="13.5" customHeight="1" x14ac:dyDescent="0.2">
      <c r="A18" s="120"/>
      <c r="B18" s="121" t="s">
        <v>111</v>
      </c>
      <c r="C18" s="113">
        <v>1.0197802197802197</v>
      </c>
      <c r="D18" s="114">
        <v>348</v>
      </c>
      <c r="E18" s="114">
        <v>348</v>
      </c>
      <c r="F18" s="114">
        <v>341</v>
      </c>
      <c r="G18" s="114">
        <v>350</v>
      </c>
      <c r="H18" s="114">
        <v>324</v>
      </c>
      <c r="I18" s="115">
        <v>24</v>
      </c>
      <c r="J18" s="116">
        <v>7.4074074074074074</v>
      </c>
    </row>
    <row r="19" spans="1:10" s="110" customFormat="1" ht="13.5" customHeight="1" x14ac:dyDescent="0.2">
      <c r="A19" s="120"/>
      <c r="B19" s="121" t="s">
        <v>112</v>
      </c>
      <c r="C19" s="113">
        <v>0.28424908424908424</v>
      </c>
      <c r="D19" s="114">
        <v>97</v>
      </c>
      <c r="E19" s="114">
        <v>94</v>
      </c>
      <c r="F19" s="114">
        <v>97</v>
      </c>
      <c r="G19" s="114">
        <v>86</v>
      </c>
      <c r="H19" s="114">
        <v>78</v>
      </c>
      <c r="I19" s="115">
        <v>19</v>
      </c>
      <c r="J19" s="116">
        <v>24.358974358974358</v>
      </c>
    </row>
    <row r="20" spans="1:10" s="110" customFormat="1" ht="13.5" customHeight="1" x14ac:dyDescent="0.2">
      <c r="A20" s="118" t="s">
        <v>113</v>
      </c>
      <c r="B20" s="122" t="s">
        <v>114</v>
      </c>
      <c r="C20" s="113">
        <v>70.906959706959711</v>
      </c>
      <c r="D20" s="114">
        <v>24197</v>
      </c>
      <c r="E20" s="114">
        <v>24119</v>
      </c>
      <c r="F20" s="114">
        <v>24768</v>
      </c>
      <c r="G20" s="114">
        <v>24380</v>
      </c>
      <c r="H20" s="114">
        <v>24200</v>
      </c>
      <c r="I20" s="115">
        <v>-3</v>
      </c>
      <c r="J20" s="116">
        <v>-1.2396694214876033E-2</v>
      </c>
    </row>
    <row r="21" spans="1:10" s="110" customFormat="1" ht="13.5" customHeight="1" x14ac:dyDescent="0.2">
      <c r="A21" s="120"/>
      <c r="B21" s="122" t="s">
        <v>115</v>
      </c>
      <c r="C21" s="113">
        <v>29.093040293040293</v>
      </c>
      <c r="D21" s="114">
        <v>9928</v>
      </c>
      <c r="E21" s="114">
        <v>9908</v>
      </c>
      <c r="F21" s="114">
        <v>9829</v>
      </c>
      <c r="G21" s="114">
        <v>9748</v>
      </c>
      <c r="H21" s="114">
        <v>9655</v>
      </c>
      <c r="I21" s="115">
        <v>273</v>
      </c>
      <c r="J21" s="116">
        <v>2.8275504919730707</v>
      </c>
    </row>
    <row r="22" spans="1:10" s="110" customFormat="1" ht="13.5" customHeight="1" x14ac:dyDescent="0.2">
      <c r="A22" s="118" t="s">
        <v>113</v>
      </c>
      <c r="B22" s="122" t="s">
        <v>116</v>
      </c>
      <c r="C22" s="113">
        <v>88.04981684981685</v>
      </c>
      <c r="D22" s="114">
        <v>30047</v>
      </c>
      <c r="E22" s="114">
        <v>30221</v>
      </c>
      <c r="F22" s="114">
        <v>30567</v>
      </c>
      <c r="G22" s="114">
        <v>30252</v>
      </c>
      <c r="H22" s="114">
        <v>30151</v>
      </c>
      <c r="I22" s="115">
        <v>-104</v>
      </c>
      <c r="J22" s="116">
        <v>-0.34493051640078271</v>
      </c>
    </row>
    <row r="23" spans="1:10" s="110" customFormat="1" ht="13.5" customHeight="1" x14ac:dyDescent="0.2">
      <c r="A23" s="123"/>
      <c r="B23" s="124" t="s">
        <v>117</v>
      </c>
      <c r="C23" s="125">
        <v>11.938461538461539</v>
      </c>
      <c r="D23" s="114">
        <v>4074</v>
      </c>
      <c r="E23" s="114">
        <v>3802</v>
      </c>
      <c r="F23" s="114">
        <v>4024</v>
      </c>
      <c r="G23" s="114">
        <v>3870</v>
      </c>
      <c r="H23" s="114">
        <v>3699</v>
      </c>
      <c r="I23" s="115">
        <v>375</v>
      </c>
      <c r="J23" s="116">
        <v>10.137875101378752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8519</v>
      </c>
      <c r="E26" s="114">
        <v>8808</v>
      </c>
      <c r="F26" s="114">
        <v>9008</v>
      </c>
      <c r="G26" s="114">
        <v>9031</v>
      </c>
      <c r="H26" s="140">
        <v>8796</v>
      </c>
      <c r="I26" s="115">
        <v>-277</v>
      </c>
      <c r="J26" s="116">
        <v>-3.1491587085038653</v>
      </c>
    </row>
    <row r="27" spans="1:10" s="110" customFormat="1" ht="13.5" customHeight="1" x14ac:dyDescent="0.2">
      <c r="A27" s="118" t="s">
        <v>105</v>
      </c>
      <c r="B27" s="119" t="s">
        <v>106</v>
      </c>
      <c r="C27" s="113">
        <v>39.382556638103061</v>
      </c>
      <c r="D27" s="115">
        <v>3355</v>
      </c>
      <c r="E27" s="114">
        <v>3403</v>
      </c>
      <c r="F27" s="114">
        <v>3463</v>
      </c>
      <c r="G27" s="114">
        <v>3411</v>
      </c>
      <c r="H27" s="140">
        <v>3333</v>
      </c>
      <c r="I27" s="115">
        <v>22</v>
      </c>
      <c r="J27" s="116">
        <v>0.66006600660066006</v>
      </c>
    </row>
    <row r="28" spans="1:10" s="110" customFormat="1" ht="13.5" customHeight="1" x14ac:dyDescent="0.2">
      <c r="A28" s="120"/>
      <c r="B28" s="119" t="s">
        <v>107</v>
      </c>
      <c r="C28" s="113">
        <v>60.617443361896939</v>
      </c>
      <c r="D28" s="115">
        <v>5164</v>
      </c>
      <c r="E28" s="114">
        <v>5405</v>
      </c>
      <c r="F28" s="114">
        <v>5545</v>
      </c>
      <c r="G28" s="114">
        <v>5620</v>
      </c>
      <c r="H28" s="140">
        <v>5463</v>
      </c>
      <c r="I28" s="115">
        <v>-299</v>
      </c>
      <c r="J28" s="116">
        <v>-5.4731832326560497</v>
      </c>
    </row>
    <row r="29" spans="1:10" s="110" customFormat="1" ht="13.5" customHeight="1" x14ac:dyDescent="0.2">
      <c r="A29" s="118" t="s">
        <v>105</v>
      </c>
      <c r="B29" s="121" t="s">
        <v>108</v>
      </c>
      <c r="C29" s="113">
        <v>15.330437844817467</v>
      </c>
      <c r="D29" s="115">
        <v>1306</v>
      </c>
      <c r="E29" s="114">
        <v>1364</v>
      </c>
      <c r="F29" s="114">
        <v>1412</v>
      </c>
      <c r="G29" s="114">
        <v>1436</v>
      </c>
      <c r="H29" s="140">
        <v>1324</v>
      </c>
      <c r="I29" s="115">
        <v>-18</v>
      </c>
      <c r="J29" s="116">
        <v>-1.3595166163141994</v>
      </c>
    </row>
    <row r="30" spans="1:10" s="110" customFormat="1" ht="13.5" customHeight="1" x14ac:dyDescent="0.2">
      <c r="A30" s="118"/>
      <c r="B30" s="121" t="s">
        <v>109</v>
      </c>
      <c r="C30" s="113">
        <v>46.895175490080995</v>
      </c>
      <c r="D30" s="115">
        <v>3995</v>
      </c>
      <c r="E30" s="114">
        <v>4132</v>
      </c>
      <c r="F30" s="114">
        <v>4227</v>
      </c>
      <c r="G30" s="114">
        <v>4266</v>
      </c>
      <c r="H30" s="140">
        <v>4223</v>
      </c>
      <c r="I30" s="115">
        <v>-228</v>
      </c>
      <c r="J30" s="116">
        <v>-5.3990054463651429</v>
      </c>
    </row>
    <row r="31" spans="1:10" s="110" customFormat="1" ht="13.5" customHeight="1" x14ac:dyDescent="0.2">
      <c r="A31" s="118"/>
      <c r="B31" s="121" t="s">
        <v>110</v>
      </c>
      <c r="C31" s="113">
        <v>20.295809367296631</v>
      </c>
      <c r="D31" s="115">
        <v>1729</v>
      </c>
      <c r="E31" s="114">
        <v>1785</v>
      </c>
      <c r="F31" s="114">
        <v>1816</v>
      </c>
      <c r="G31" s="114">
        <v>1828</v>
      </c>
      <c r="H31" s="140">
        <v>1791</v>
      </c>
      <c r="I31" s="115">
        <v>-62</v>
      </c>
      <c r="J31" s="116">
        <v>-3.4617532104969291</v>
      </c>
    </row>
    <row r="32" spans="1:10" s="110" customFormat="1" ht="13.5" customHeight="1" x14ac:dyDescent="0.2">
      <c r="A32" s="120"/>
      <c r="B32" s="121" t="s">
        <v>111</v>
      </c>
      <c r="C32" s="113">
        <v>17.478577297804907</v>
      </c>
      <c r="D32" s="115">
        <v>1489</v>
      </c>
      <c r="E32" s="114">
        <v>1527</v>
      </c>
      <c r="F32" s="114">
        <v>1553</v>
      </c>
      <c r="G32" s="114">
        <v>1501</v>
      </c>
      <c r="H32" s="140">
        <v>1458</v>
      </c>
      <c r="I32" s="115">
        <v>31</v>
      </c>
      <c r="J32" s="116">
        <v>2.1262002743484225</v>
      </c>
    </row>
    <row r="33" spans="1:10" s="110" customFormat="1" ht="13.5" customHeight="1" x14ac:dyDescent="0.2">
      <c r="A33" s="120"/>
      <c r="B33" s="121" t="s">
        <v>112</v>
      </c>
      <c r="C33" s="113">
        <v>1.6433853738701725</v>
      </c>
      <c r="D33" s="115">
        <v>140</v>
      </c>
      <c r="E33" s="114">
        <v>159</v>
      </c>
      <c r="F33" s="114">
        <v>167</v>
      </c>
      <c r="G33" s="114">
        <v>149</v>
      </c>
      <c r="H33" s="140">
        <v>135</v>
      </c>
      <c r="I33" s="115">
        <v>5</v>
      </c>
      <c r="J33" s="116">
        <v>3.7037037037037037</v>
      </c>
    </row>
    <row r="34" spans="1:10" s="110" customFormat="1" ht="13.5" customHeight="1" x14ac:dyDescent="0.2">
      <c r="A34" s="118" t="s">
        <v>113</v>
      </c>
      <c r="B34" s="122" t="s">
        <v>116</v>
      </c>
      <c r="C34" s="113">
        <v>91.430919121962674</v>
      </c>
      <c r="D34" s="115">
        <v>7789</v>
      </c>
      <c r="E34" s="114">
        <v>8070</v>
      </c>
      <c r="F34" s="114">
        <v>8301</v>
      </c>
      <c r="G34" s="114">
        <v>8326</v>
      </c>
      <c r="H34" s="140">
        <v>8119</v>
      </c>
      <c r="I34" s="115">
        <v>-330</v>
      </c>
      <c r="J34" s="116">
        <v>-4.0645399679763514</v>
      </c>
    </row>
    <row r="35" spans="1:10" s="110" customFormat="1" ht="13.5" customHeight="1" x14ac:dyDescent="0.2">
      <c r="A35" s="118"/>
      <c r="B35" s="119" t="s">
        <v>117</v>
      </c>
      <c r="C35" s="113">
        <v>8.4282192745627427</v>
      </c>
      <c r="D35" s="115">
        <v>718</v>
      </c>
      <c r="E35" s="114">
        <v>729</v>
      </c>
      <c r="F35" s="114">
        <v>698</v>
      </c>
      <c r="G35" s="114">
        <v>691</v>
      </c>
      <c r="H35" s="140">
        <v>665</v>
      </c>
      <c r="I35" s="115">
        <v>53</v>
      </c>
      <c r="J35" s="116">
        <v>7.969924812030075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4877</v>
      </c>
      <c r="E37" s="114">
        <v>5065</v>
      </c>
      <c r="F37" s="114">
        <v>5169</v>
      </c>
      <c r="G37" s="114">
        <v>5283</v>
      </c>
      <c r="H37" s="140">
        <v>5186</v>
      </c>
      <c r="I37" s="115">
        <v>-309</v>
      </c>
      <c r="J37" s="116">
        <v>-5.9583494022367915</v>
      </c>
    </row>
    <row r="38" spans="1:10" s="110" customFormat="1" ht="13.5" customHeight="1" x14ac:dyDescent="0.2">
      <c r="A38" s="118" t="s">
        <v>105</v>
      </c>
      <c r="B38" s="119" t="s">
        <v>106</v>
      </c>
      <c r="C38" s="113">
        <v>36.292802952634815</v>
      </c>
      <c r="D38" s="115">
        <v>1770</v>
      </c>
      <c r="E38" s="114">
        <v>1799</v>
      </c>
      <c r="F38" s="114">
        <v>1831</v>
      </c>
      <c r="G38" s="114">
        <v>1834</v>
      </c>
      <c r="H38" s="140">
        <v>1817</v>
      </c>
      <c r="I38" s="115">
        <v>-47</v>
      </c>
      <c r="J38" s="116">
        <v>-2.5866813428728674</v>
      </c>
    </row>
    <row r="39" spans="1:10" s="110" customFormat="1" ht="13.5" customHeight="1" x14ac:dyDescent="0.2">
      <c r="A39" s="120"/>
      <c r="B39" s="119" t="s">
        <v>107</v>
      </c>
      <c r="C39" s="113">
        <v>63.707197047365185</v>
      </c>
      <c r="D39" s="115">
        <v>3107</v>
      </c>
      <c r="E39" s="114">
        <v>3266</v>
      </c>
      <c r="F39" s="114">
        <v>3338</v>
      </c>
      <c r="G39" s="114">
        <v>3449</v>
      </c>
      <c r="H39" s="140">
        <v>3369</v>
      </c>
      <c r="I39" s="115">
        <v>-262</v>
      </c>
      <c r="J39" s="116">
        <v>-7.7767883644998514</v>
      </c>
    </row>
    <row r="40" spans="1:10" s="110" customFormat="1" ht="13.5" customHeight="1" x14ac:dyDescent="0.2">
      <c r="A40" s="118" t="s">
        <v>105</v>
      </c>
      <c r="B40" s="121" t="s">
        <v>108</v>
      </c>
      <c r="C40" s="113">
        <v>18.371949969243389</v>
      </c>
      <c r="D40" s="115">
        <v>896</v>
      </c>
      <c r="E40" s="114">
        <v>919</v>
      </c>
      <c r="F40" s="114">
        <v>954</v>
      </c>
      <c r="G40" s="114">
        <v>1009</v>
      </c>
      <c r="H40" s="140">
        <v>916</v>
      </c>
      <c r="I40" s="115">
        <v>-20</v>
      </c>
      <c r="J40" s="116">
        <v>-2.1834061135371181</v>
      </c>
    </row>
    <row r="41" spans="1:10" s="110" customFormat="1" ht="13.5" customHeight="1" x14ac:dyDescent="0.2">
      <c r="A41" s="118"/>
      <c r="B41" s="121" t="s">
        <v>109</v>
      </c>
      <c r="C41" s="113">
        <v>29.608365798646709</v>
      </c>
      <c r="D41" s="115">
        <v>1444</v>
      </c>
      <c r="E41" s="114">
        <v>1534</v>
      </c>
      <c r="F41" s="114">
        <v>1558</v>
      </c>
      <c r="G41" s="114">
        <v>1639</v>
      </c>
      <c r="H41" s="140">
        <v>1688</v>
      </c>
      <c r="I41" s="115">
        <v>-244</v>
      </c>
      <c r="J41" s="116">
        <v>-14.454976303317535</v>
      </c>
    </row>
    <row r="42" spans="1:10" s="110" customFormat="1" ht="13.5" customHeight="1" x14ac:dyDescent="0.2">
      <c r="A42" s="118"/>
      <c r="B42" s="121" t="s">
        <v>110</v>
      </c>
      <c r="C42" s="113">
        <v>22.308796391224114</v>
      </c>
      <c r="D42" s="115">
        <v>1088</v>
      </c>
      <c r="E42" s="114">
        <v>1127</v>
      </c>
      <c r="F42" s="114">
        <v>1142</v>
      </c>
      <c r="G42" s="114">
        <v>1169</v>
      </c>
      <c r="H42" s="140">
        <v>1155</v>
      </c>
      <c r="I42" s="115">
        <v>-67</v>
      </c>
      <c r="J42" s="116">
        <v>-5.8008658008658012</v>
      </c>
    </row>
    <row r="43" spans="1:10" s="110" customFormat="1" ht="13.5" customHeight="1" x14ac:dyDescent="0.2">
      <c r="A43" s="120"/>
      <c r="B43" s="121" t="s">
        <v>111</v>
      </c>
      <c r="C43" s="113">
        <v>29.710887840885789</v>
      </c>
      <c r="D43" s="115">
        <v>1449</v>
      </c>
      <c r="E43" s="114">
        <v>1485</v>
      </c>
      <c r="F43" s="114">
        <v>1515</v>
      </c>
      <c r="G43" s="114">
        <v>1466</v>
      </c>
      <c r="H43" s="140">
        <v>1427</v>
      </c>
      <c r="I43" s="115">
        <v>22</v>
      </c>
      <c r="J43" s="116">
        <v>1.5416958654519972</v>
      </c>
    </row>
    <row r="44" spans="1:10" s="110" customFormat="1" ht="13.5" customHeight="1" x14ac:dyDescent="0.2">
      <c r="A44" s="120"/>
      <c r="B44" s="121" t="s">
        <v>112</v>
      </c>
      <c r="C44" s="113">
        <v>2.6245642813204837</v>
      </c>
      <c r="D44" s="115">
        <v>128</v>
      </c>
      <c r="E44" s="114">
        <v>146</v>
      </c>
      <c r="F44" s="114">
        <v>157</v>
      </c>
      <c r="G44" s="114">
        <v>140</v>
      </c>
      <c r="H44" s="140">
        <v>128</v>
      </c>
      <c r="I44" s="115">
        <v>0</v>
      </c>
      <c r="J44" s="116">
        <v>0</v>
      </c>
    </row>
    <row r="45" spans="1:10" s="110" customFormat="1" ht="13.5" customHeight="1" x14ac:dyDescent="0.2">
      <c r="A45" s="118" t="s">
        <v>113</v>
      </c>
      <c r="B45" s="122" t="s">
        <v>116</v>
      </c>
      <c r="C45" s="113">
        <v>93.09001435308592</v>
      </c>
      <c r="D45" s="115">
        <v>4540</v>
      </c>
      <c r="E45" s="114">
        <v>4730</v>
      </c>
      <c r="F45" s="114">
        <v>4845</v>
      </c>
      <c r="G45" s="114">
        <v>4945</v>
      </c>
      <c r="H45" s="140">
        <v>4846</v>
      </c>
      <c r="I45" s="115">
        <v>-306</v>
      </c>
      <c r="J45" s="116">
        <v>-6.3144861741642595</v>
      </c>
    </row>
    <row r="46" spans="1:10" s="110" customFormat="1" ht="13.5" customHeight="1" x14ac:dyDescent="0.2">
      <c r="A46" s="118"/>
      <c r="B46" s="119" t="s">
        <v>117</v>
      </c>
      <c r="C46" s="113">
        <v>6.6639327455402908</v>
      </c>
      <c r="D46" s="115">
        <v>325</v>
      </c>
      <c r="E46" s="114">
        <v>326</v>
      </c>
      <c r="F46" s="114">
        <v>315</v>
      </c>
      <c r="G46" s="114">
        <v>324</v>
      </c>
      <c r="H46" s="140">
        <v>328</v>
      </c>
      <c r="I46" s="115">
        <v>-3</v>
      </c>
      <c r="J46" s="116">
        <v>-0.91463414634146345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3642</v>
      </c>
      <c r="E48" s="114">
        <v>3743</v>
      </c>
      <c r="F48" s="114">
        <v>3839</v>
      </c>
      <c r="G48" s="114">
        <v>3748</v>
      </c>
      <c r="H48" s="140">
        <v>3610</v>
      </c>
      <c r="I48" s="115">
        <v>32</v>
      </c>
      <c r="J48" s="116">
        <v>0.88642659279778391</v>
      </c>
    </row>
    <row r="49" spans="1:12" s="110" customFormat="1" ht="13.5" customHeight="1" x14ac:dyDescent="0.2">
      <c r="A49" s="118" t="s">
        <v>105</v>
      </c>
      <c r="B49" s="119" t="s">
        <v>106</v>
      </c>
      <c r="C49" s="113">
        <v>43.520043931905548</v>
      </c>
      <c r="D49" s="115">
        <v>1585</v>
      </c>
      <c r="E49" s="114">
        <v>1604</v>
      </c>
      <c r="F49" s="114">
        <v>1632</v>
      </c>
      <c r="G49" s="114">
        <v>1577</v>
      </c>
      <c r="H49" s="140">
        <v>1516</v>
      </c>
      <c r="I49" s="115">
        <v>69</v>
      </c>
      <c r="J49" s="116">
        <v>4.5514511873350925</v>
      </c>
    </row>
    <row r="50" spans="1:12" s="110" customFormat="1" ht="13.5" customHeight="1" x14ac:dyDescent="0.2">
      <c r="A50" s="120"/>
      <c r="B50" s="119" t="s">
        <v>107</v>
      </c>
      <c r="C50" s="113">
        <v>56.479956068094452</v>
      </c>
      <c r="D50" s="115">
        <v>2057</v>
      </c>
      <c r="E50" s="114">
        <v>2139</v>
      </c>
      <c r="F50" s="114">
        <v>2207</v>
      </c>
      <c r="G50" s="114">
        <v>2171</v>
      </c>
      <c r="H50" s="140">
        <v>2094</v>
      </c>
      <c r="I50" s="115">
        <v>-37</v>
      </c>
      <c r="J50" s="116">
        <v>-1.7669531996179562</v>
      </c>
    </row>
    <row r="51" spans="1:12" s="110" customFormat="1" ht="13.5" customHeight="1" x14ac:dyDescent="0.2">
      <c r="A51" s="118" t="s">
        <v>105</v>
      </c>
      <c r="B51" s="121" t="s">
        <v>108</v>
      </c>
      <c r="C51" s="113">
        <v>11.257550796265788</v>
      </c>
      <c r="D51" s="115">
        <v>410</v>
      </c>
      <c r="E51" s="114">
        <v>445</v>
      </c>
      <c r="F51" s="114">
        <v>458</v>
      </c>
      <c r="G51" s="114">
        <v>427</v>
      </c>
      <c r="H51" s="140">
        <v>408</v>
      </c>
      <c r="I51" s="115">
        <v>2</v>
      </c>
      <c r="J51" s="116">
        <v>0.49019607843137253</v>
      </c>
    </row>
    <row r="52" spans="1:12" s="110" customFormat="1" ht="13.5" customHeight="1" x14ac:dyDescent="0.2">
      <c r="A52" s="118"/>
      <c r="B52" s="121" t="s">
        <v>109</v>
      </c>
      <c r="C52" s="113">
        <v>70.043931905546401</v>
      </c>
      <c r="D52" s="115">
        <v>2551</v>
      </c>
      <c r="E52" s="114">
        <v>2598</v>
      </c>
      <c r="F52" s="114">
        <v>2669</v>
      </c>
      <c r="G52" s="114">
        <v>2627</v>
      </c>
      <c r="H52" s="140">
        <v>2535</v>
      </c>
      <c r="I52" s="115">
        <v>16</v>
      </c>
      <c r="J52" s="116">
        <v>0.63116370808678501</v>
      </c>
    </row>
    <row r="53" spans="1:12" s="110" customFormat="1" ht="13.5" customHeight="1" x14ac:dyDescent="0.2">
      <c r="A53" s="118"/>
      <c r="B53" s="121" t="s">
        <v>110</v>
      </c>
      <c r="C53" s="113">
        <v>17.600219659527731</v>
      </c>
      <c r="D53" s="115">
        <v>641</v>
      </c>
      <c r="E53" s="114">
        <v>658</v>
      </c>
      <c r="F53" s="114">
        <v>674</v>
      </c>
      <c r="G53" s="114">
        <v>659</v>
      </c>
      <c r="H53" s="140">
        <v>636</v>
      </c>
      <c r="I53" s="115">
        <v>5</v>
      </c>
      <c r="J53" s="116">
        <v>0.78616352201257866</v>
      </c>
    </row>
    <row r="54" spans="1:12" s="110" customFormat="1" ht="13.5" customHeight="1" x14ac:dyDescent="0.2">
      <c r="A54" s="120"/>
      <c r="B54" s="121" t="s">
        <v>111</v>
      </c>
      <c r="C54" s="113">
        <v>1.0982976386600769</v>
      </c>
      <c r="D54" s="115">
        <v>40</v>
      </c>
      <c r="E54" s="114">
        <v>42</v>
      </c>
      <c r="F54" s="114">
        <v>38</v>
      </c>
      <c r="G54" s="114">
        <v>35</v>
      </c>
      <c r="H54" s="140">
        <v>31</v>
      </c>
      <c r="I54" s="115">
        <v>9</v>
      </c>
      <c r="J54" s="116">
        <v>29.032258064516128</v>
      </c>
    </row>
    <row r="55" spans="1:12" s="110" customFormat="1" ht="13.5" customHeight="1" x14ac:dyDescent="0.2">
      <c r="A55" s="120"/>
      <c r="B55" s="121" t="s">
        <v>112</v>
      </c>
      <c r="C55" s="113">
        <v>0.32948929159802304</v>
      </c>
      <c r="D55" s="115">
        <v>12</v>
      </c>
      <c r="E55" s="114">
        <v>13</v>
      </c>
      <c r="F55" s="114">
        <v>10</v>
      </c>
      <c r="G55" s="114">
        <v>9</v>
      </c>
      <c r="H55" s="140">
        <v>7</v>
      </c>
      <c r="I55" s="115">
        <v>5</v>
      </c>
      <c r="J55" s="116">
        <v>71.428571428571431</v>
      </c>
    </row>
    <row r="56" spans="1:12" s="110" customFormat="1" ht="13.5" customHeight="1" x14ac:dyDescent="0.2">
      <c r="A56" s="118" t="s">
        <v>113</v>
      </c>
      <c r="B56" s="122" t="s">
        <v>116</v>
      </c>
      <c r="C56" s="113">
        <v>89.209225700164751</v>
      </c>
      <c r="D56" s="115">
        <v>3249</v>
      </c>
      <c r="E56" s="114">
        <v>3340</v>
      </c>
      <c r="F56" s="114">
        <v>3456</v>
      </c>
      <c r="G56" s="114">
        <v>3381</v>
      </c>
      <c r="H56" s="140">
        <v>3273</v>
      </c>
      <c r="I56" s="115">
        <v>-24</v>
      </c>
      <c r="J56" s="116">
        <v>-0.73327222731439046</v>
      </c>
    </row>
    <row r="57" spans="1:12" s="110" customFormat="1" ht="13.5" customHeight="1" x14ac:dyDescent="0.2">
      <c r="A57" s="142"/>
      <c r="B57" s="124" t="s">
        <v>117</v>
      </c>
      <c r="C57" s="125">
        <v>10.790774299835256</v>
      </c>
      <c r="D57" s="143">
        <v>393</v>
      </c>
      <c r="E57" s="144">
        <v>403</v>
      </c>
      <c r="F57" s="144">
        <v>383</v>
      </c>
      <c r="G57" s="144">
        <v>367</v>
      </c>
      <c r="H57" s="145">
        <v>337</v>
      </c>
      <c r="I57" s="143">
        <v>56</v>
      </c>
      <c r="J57" s="146">
        <v>16.617210682492583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34125</v>
      </c>
      <c r="E12" s="236">
        <v>34027</v>
      </c>
      <c r="F12" s="114">
        <v>34597</v>
      </c>
      <c r="G12" s="114">
        <v>34128</v>
      </c>
      <c r="H12" s="140">
        <v>33855</v>
      </c>
      <c r="I12" s="115">
        <v>270</v>
      </c>
      <c r="J12" s="116">
        <v>0.79751883030571558</v>
      </c>
    </row>
    <row r="13" spans="1:15" s="110" customFormat="1" ht="12" customHeight="1" x14ac:dyDescent="0.2">
      <c r="A13" s="118" t="s">
        <v>105</v>
      </c>
      <c r="B13" s="119" t="s">
        <v>106</v>
      </c>
      <c r="C13" s="113">
        <v>56.257875457875457</v>
      </c>
      <c r="D13" s="115">
        <v>19198</v>
      </c>
      <c r="E13" s="114">
        <v>19051</v>
      </c>
      <c r="F13" s="114">
        <v>19492</v>
      </c>
      <c r="G13" s="114">
        <v>19176</v>
      </c>
      <c r="H13" s="140">
        <v>19009</v>
      </c>
      <c r="I13" s="115">
        <v>189</v>
      </c>
      <c r="J13" s="116">
        <v>0.99426587405965594</v>
      </c>
    </row>
    <row r="14" spans="1:15" s="110" customFormat="1" ht="12" customHeight="1" x14ac:dyDescent="0.2">
      <c r="A14" s="118"/>
      <c r="B14" s="119" t="s">
        <v>107</v>
      </c>
      <c r="C14" s="113">
        <v>43.742124542124543</v>
      </c>
      <c r="D14" s="115">
        <v>14927</v>
      </c>
      <c r="E14" s="114">
        <v>14976</v>
      </c>
      <c r="F14" s="114">
        <v>15105</v>
      </c>
      <c r="G14" s="114">
        <v>14952</v>
      </c>
      <c r="H14" s="140">
        <v>14846</v>
      </c>
      <c r="I14" s="115">
        <v>81</v>
      </c>
      <c r="J14" s="116">
        <v>0.54560150882392566</v>
      </c>
    </row>
    <row r="15" spans="1:15" s="110" customFormat="1" ht="12" customHeight="1" x14ac:dyDescent="0.2">
      <c r="A15" s="118" t="s">
        <v>105</v>
      </c>
      <c r="B15" s="121" t="s">
        <v>108</v>
      </c>
      <c r="C15" s="113">
        <v>10.804395604395605</v>
      </c>
      <c r="D15" s="115">
        <v>3687</v>
      </c>
      <c r="E15" s="114">
        <v>3776</v>
      </c>
      <c r="F15" s="114">
        <v>3942</v>
      </c>
      <c r="G15" s="114">
        <v>3674</v>
      </c>
      <c r="H15" s="140">
        <v>3741</v>
      </c>
      <c r="I15" s="115">
        <v>-54</v>
      </c>
      <c r="J15" s="116">
        <v>-1.4434643143544508</v>
      </c>
    </row>
    <row r="16" spans="1:15" s="110" customFormat="1" ht="12" customHeight="1" x14ac:dyDescent="0.2">
      <c r="A16" s="118"/>
      <c r="B16" s="121" t="s">
        <v>109</v>
      </c>
      <c r="C16" s="113">
        <v>67.194139194139197</v>
      </c>
      <c r="D16" s="115">
        <v>22930</v>
      </c>
      <c r="E16" s="114">
        <v>22823</v>
      </c>
      <c r="F16" s="114">
        <v>23271</v>
      </c>
      <c r="G16" s="114">
        <v>23139</v>
      </c>
      <c r="H16" s="140">
        <v>22940</v>
      </c>
      <c r="I16" s="115">
        <v>-10</v>
      </c>
      <c r="J16" s="116">
        <v>-4.3591979075850044E-2</v>
      </c>
    </row>
    <row r="17" spans="1:10" s="110" customFormat="1" ht="12" customHeight="1" x14ac:dyDescent="0.2">
      <c r="A17" s="118"/>
      <c r="B17" s="121" t="s">
        <v>110</v>
      </c>
      <c r="C17" s="113">
        <v>20.981684981684982</v>
      </c>
      <c r="D17" s="115">
        <v>7160</v>
      </c>
      <c r="E17" s="114">
        <v>7080</v>
      </c>
      <c r="F17" s="114">
        <v>7043</v>
      </c>
      <c r="G17" s="114">
        <v>6965</v>
      </c>
      <c r="H17" s="140">
        <v>6850</v>
      </c>
      <c r="I17" s="115">
        <v>310</v>
      </c>
      <c r="J17" s="116">
        <v>4.5255474452554747</v>
      </c>
    </row>
    <row r="18" spans="1:10" s="110" customFormat="1" ht="12" customHeight="1" x14ac:dyDescent="0.2">
      <c r="A18" s="120"/>
      <c r="B18" s="121" t="s">
        <v>111</v>
      </c>
      <c r="C18" s="113">
        <v>1.0197802197802197</v>
      </c>
      <c r="D18" s="115">
        <v>348</v>
      </c>
      <c r="E18" s="114">
        <v>348</v>
      </c>
      <c r="F18" s="114">
        <v>341</v>
      </c>
      <c r="G18" s="114">
        <v>350</v>
      </c>
      <c r="H18" s="140">
        <v>324</v>
      </c>
      <c r="I18" s="115">
        <v>24</v>
      </c>
      <c r="J18" s="116">
        <v>7.4074074074074074</v>
      </c>
    </row>
    <row r="19" spans="1:10" s="110" customFormat="1" ht="12" customHeight="1" x14ac:dyDescent="0.2">
      <c r="A19" s="120"/>
      <c r="B19" s="121" t="s">
        <v>112</v>
      </c>
      <c r="C19" s="113">
        <v>0.28424908424908424</v>
      </c>
      <c r="D19" s="115">
        <v>97</v>
      </c>
      <c r="E19" s="114">
        <v>94</v>
      </c>
      <c r="F19" s="114">
        <v>97</v>
      </c>
      <c r="G19" s="114">
        <v>86</v>
      </c>
      <c r="H19" s="140">
        <v>78</v>
      </c>
      <c r="I19" s="115">
        <v>19</v>
      </c>
      <c r="J19" s="116">
        <v>24.358974358974358</v>
      </c>
    </row>
    <row r="20" spans="1:10" s="110" customFormat="1" ht="12" customHeight="1" x14ac:dyDescent="0.2">
      <c r="A20" s="118" t="s">
        <v>113</v>
      </c>
      <c r="B20" s="119" t="s">
        <v>181</v>
      </c>
      <c r="C20" s="113">
        <v>70.906959706959711</v>
      </c>
      <c r="D20" s="115">
        <v>24197</v>
      </c>
      <c r="E20" s="114">
        <v>24119</v>
      </c>
      <c r="F20" s="114">
        <v>24768</v>
      </c>
      <c r="G20" s="114">
        <v>24380</v>
      </c>
      <c r="H20" s="140">
        <v>24200</v>
      </c>
      <c r="I20" s="115">
        <v>-3</v>
      </c>
      <c r="J20" s="116">
        <v>-1.2396694214876033E-2</v>
      </c>
    </row>
    <row r="21" spans="1:10" s="110" customFormat="1" ht="12" customHeight="1" x14ac:dyDescent="0.2">
      <c r="A21" s="118"/>
      <c r="B21" s="119" t="s">
        <v>182</v>
      </c>
      <c r="C21" s="113">
        <v>29.093040293040293</v>
      </c>
      <c r="D21" s="115">
        <v>9928</v>
      </c>
      <c r="E21" s="114">
        <v>9908</v>
      </c>
      <c r="F21" s="114">
        <v>9829</v>
      </c>
      <c r="G21" s="114">
        <v>9748</v>
      </c>
      <c r="H21" s="140">
        <v>9655</v>
      </c>
      <c r="I21" s="115">
        <v>273</v>
      </c>
      <c r="J21" s="116">
        <v>2.8275504919730707</v>
      </c>
    </row>
    <row r="22" spans="1:10" s="110" customFormat="1" ht="12" customHeight="1" x14ac:dyDescent="0.2">
      <c r="A22" s="118" t="s">
        <v>113</v>
      </c>
      <c r="B22" s="119" t="s">
        <v>116</v>
      </c>
      <c r="C22" s="113">
        <v>88.04981684981685</v>
      </c>
      <c r="D22" s="115">
        <v>30047</v>
      </c>
      <c r="E22" s="114">
        <v>30221</v>
      </c>
      <c r="F22" s="114">
        <v>30567</v>
      </c>
      <c r="G22" s="114">
        <v>30252</v>
      </c>
      <c r="H22" s="140">
        <v>30151</v>
      </c>
      <c r="I22" s="115">
        <v>-104</v>
      </c>
      <c r="J22" s="116">
        <v>-0.34493051640078271</v>
      </c>
    </row>
    <row r="23" spans="1:10" s="110" customFormat="1" ht="12" customHeight="1" x14ac:dyDescent="0.2">
      <c r="A23" s="118"/>
      <c r="B23" s="119" t="s">
        <v>117</v>
      </c>
      <c r="C23" s="113">
        <v>11.938461538461539</v>
      </c>
      <c r="D23" s="115">
        <v>4074</v>
      </c>
      <c r="E23" s="114">
        <v>3802</v>
      </c>
      <c r="F23" s="114">
        <v>4024</v>
      </c>
      <c r="G23" s="114">
        <v>3870</v>
      </c>
      <c r="H23" s="140">
        <v>3699</v>
      </c>
      <c r="I23" s="115">
        <v>375</v>
      </c>
      <c r="J23" s="116">
        <v>10.137875101378752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39166</v>
      </c>
      <c r="E64" s="236">
        <v>39032</v>
      </c>
      <c r="F64" s="236">
        <v>39595</v>
      </c>
      <c r="G64" s="236">
        <v>39122</v>
      </c>
      <c r="H64" s="140">
        <v>38916</v>
      </c>
      <c r="I64" s="115">
        <v>250</v>
      </c>
      <c r="J64" s="116">
        <v>0.64240929180799666</v>
      </c>
    </row>
    <row r="65" spans="1:12" s="110" customFormat="1" ht="12" customHeight="1" x14ac:dyDescent="0.2">
      <c r="A65" s="118" t="s">
        <v>105</v>
      </c>
      <c r="B65" s="119" t="s">
        <v>106</v>
      </c>
      <c r="C65" s="113">
        <v>54.054537098503808</v>
      </c>
      <c r="D65" s="235">
        <v>21171</v>
      </c>
      <c r="E65" s="236">
        <v>21019</v>
      </c>
      <c r="F65" s="236">
        <v>21428</v>
      </c>
      <c r="G65" s="236">
        <v>21149</v>
      </c>
      <c r="H65" s="140">
        <v>21034</v>
      </c>
      <c r="I65" s="115">
        <v>137</v>
      </c>
      <c r="J65" s="116">
        <v>0.65132642388513839</v>
      </c>
    </row>
    <row r="66" spans="1:12" s="110" customFormat="1" ht="12" customHeight="1" x14ac:dyDescent="0.2">
      <c r="A66" s="118"/>
      <c r="B66" s="119" t="s">
        <v>107</v>
      </c>
      <c r="C66" s="113">
        <v>45.945462901496192</v>
      </c>
      <c r="D66" s="235">
        <v>17995</v>
      </c>
      <c r="E66" s="236">
        <v>18013</v>
      </c>
      <c r="F66" s="236">
        <v>18167</v>
      </c>
      <c r="G66" s="236">
        <v>17973</v>
      </c>
      <c r="H66" s="140">
        <v>17882</v>
      </c>
      <c r="I66" s="115">
        <v>113</v>
      </c>
      <c r="J66" s="116">
        <v>0.63192036684934572</v>
      </c>
    </row>
    <row r="67" spans="1:12" s="110" customFormat="1" ht="12" customHeight="1" x14ac:dyDescent="0.2">
      <c r="A67" s="118" t="s">
        <v>105</v>
      </c>
      <c r="B67" s="121" t="s">
        <v>108</v>
      </c>
      <c r="C67" s="113">
        <v>11.384874636164019</v>
      </c>
      <c r="D67" s="235">
        <v>4459</v>
      </c>
      <c r="E67" s="236">
        <v>4575</v>
      </c>
      <c r="F67" s="236">
        <v>4793</v>
      </c>
      <c r="G67" s="236">
        <v>4483</v>
      </c>
      <c r="H67" s="140">
        <v>4567</v>
      </c>
      <c r="I67" s="115">
        <v>-108</v>
      </c>
      <c r="J67" s="116">
        <v>-2.3647908911758266</v>
      </c>
    </row>
    <row r="68" spans="1:12" s="110" customFormat="1" ht="12" customHeight="1" x14ac:dyDescent="0.2">
      <c r="A68" s="118"/>
      <c r="B68" s="121" t="s">
        <v>109</v>
      </c>
      <c r="C68" s="113">
        <v>66.532196292702849</v>
      </c>
      <c r="D68" s="235">
        <v>26058</v>
      </c>
      <c r="E68" s="236">
        <v>25944</v>
      </c>
      <c r="F68" s="236">
        <v>26324</v>
      </c>
      <c r="G68" s="236">
        <v>26277</v>
      </c>
      <c r="H68" s="140">
        <v>26147</v>
      </c>
      <c r="I68" s="115">
        <v>-89</v>
      </c>
      <c r="J68" s="116">
        <v>-0.34038321795999543</v>
      </c>
    </row>
    <row r="69" spans="1:12" s="110" customFormat="1" ht="12" customHeight="1" x14ac:dyDescent="0.2">
      <c r="A69" s="118"/>
      <c r="B69" s="121" t="s">
        <v>110</v>
      </c>
      <c r="C69" s="113">
        <v>21.110146555686054</v>
      </c>
      <c r="D69" s="235">
        <v>8268</v>
      </c>
      <c r="E69" s="236">
        <v>8128</v>
      </c>
      <c r="F69" s="236">
        <v>8086</v>
      </c>
      <c r="G69" s="236">
        <v>7967</v>
      </c>
      <c r="H69" s="140">
        <v>7841</v>
      </c>
      <c r="I69" s="115">
        <v>427</v>
      </c>
      <c r="J69" s="116">
        <v>5.4457339625047823</v>
      </c>
    </row>
    <row r="70" spans="1:12" s="110" customFormat="1" ht="12" customHeight="1" x14ac:dyDescent="0.2">
      <c r="A70" s="120"/>
      <c r="B70" s="121" t="s">
        <v>111</v>
      </c>
      <c r="C70" s="113">
        <v>0.97278251544707139</v>
      </c>
      <c r="D70" s="235">
        <v>381</v>
      </c>
      <c r="E70" s="236">
        <v>385</v>
      </c>
      <c r="F70" s="236">
        <v>392</v>
      </c>
      <c r="G70" s="236">
        <v>395</v>
      </c>
      <c r="H70" s="140">
        <v>361</v>
      </c>
      <c r="I70" s="115">
        <v>20</v>
      </c>
      <c r="J70" s="116">
        <v>5.54016620498615</v>
      </c>
    </row>
    <row r="71" spans="1:12" s="110" customFormat="1" ht="12" customHeight="1" x14ac:dyDescent="0.2">
      <c r="A71" s="120"/>
      <c r="B71" s="121" t="s">
        <v>112</v>
      </c>
      <c r="C71" s="113">
        <v>0.26553643466271765</v>
      </c>
      <c r="D71" s="235">
        <v>104</v>
      </c>
      <c r="E71" s="236">
        <v>111</v>
      </c>
      <c r="F71" s="236">
        <v>119</v>
      </c>
      <c r="G71" s="236">
        <v>110</v>
      </c>
      <c r="H71" s="140">
        <v>94</v>
      </c>
      <c r="I71" s="115">
        <v>10</v>
      </c>
      <c r="J71" s="116">
        <v>10.638297872340425</v>
      </c>
    </row>
    <row r="72" spans="1:12" s="110" customFormat="1" ht="12" customHeight="1" x14ac:dyDescent="0.2">
      <c r="A72" s="118" t="s">
        <v>113</v>
      </c>
      <c r="B72" s="119" t="s">
        <v>181</v>
      </c>
      <c r="C72" s="113">
        <v>70.487157228208133</v>
      </c>
      <c r="D72" s="235">
        <v>27607</v>
      </c>
      <c r="E72" s="236">
        <v>27521</v>
      </c>
      <c r="F72" s="236">
        <v>28079</v>
      </c>
      <c r="G72" s="236">
        <v>27688</v>
      </c>
      <c r="H72" s="140">
        <v>27606</v>
      </c>
      <c r="I72" s="115">
        <v>1</v>
      </c>
      <c r="J72" s="116">
        <v>3.6224009273346375E-3</v>
      </c>
    </row>
    <row r="73" spans="1:12" s="110" customFormat="1" ht="12" customHeight="1" x14ac:dyDescent="0.2">
      <c r="A73" s="118"/>
      <c r="B73" s="119" t="s">
        <v>182</v>
      </c>
      <c r="C73" s="113">
        <v>29.51284277179186</v>
      </c>
      <c r="D73" s="115">
        <v>11559</v>
      </c>
      <c r="E73" s="114">
        <v>11511</v>
      </c>
      <c r="F73" s="114">
        <v>11516</v>
      </c>
      <c r="G73" s="114">
        <v>11434</v>
      </c>
      <c r="H73" s="140">
        <v>11310</v>
      </c>
      <c r="I73" s="115">
        <v>249</v>
      </c>
      <c r="J73" s="116">
        <v>2.2015915119363396</v>
      </c>
    </row>
    <row r="74" spans="1:12" s="110" customFormat="1" ht="12" customHeight="1" x14ac:dyDescent="0.2">
      <c r="A74" s="118" t="s">
        <v>113</v>
      </c>
      <c r="B74" s="119" t="s">
        <v>116</v>
      </c>
      <c r="C74" s="113">
        <v>89.077260889547063</v>
      </c>
      <c r="D74" s="115">
        <v>34888</v>
      </c>
      <c r="E74" s="114">
        <v>34957</v>
      </c>
      <c r="F74" s="114">
        <v>35233</v>
      </c>
      <c r="G74" s="114">
        <v>34891</v>
      </c>
      <c r="H74" s="140">
        <v>34846</v>
      </c>
      <c r="I74" s="115">
        <v>42</v>
      </c>
      <c r="J74" s="116">
        <v>0.12053033346725593</v>
      </c>
    </row>
    <row r="75" spans="1:12" s="110" customFormat="1" ht="12" customHeight="1" x14ac:dyDescent="0.2">
      <c r="A75" s="142"/>
      <c r="B75" s="124" t="s">
        <v>117</v>
      </c>
      <c r="C75" s="125">
        <v>10.915079405606903</v>
      </c>
      <c r="D75" s="143">
        <v>4275</v>
      </c>
      <c r="E75" s="144">
        <v>4071</v>
      </c>
      <c r="F75" s="144">
        <v>4357</v>
      </c>
      <c r="G75" s="144">
        <v>4227</v>
      </c>
      <c r="H75" s="145">
        <v>4067</v>
      </c>
      <c r="I75" s="143">
        <v>208</v>
      </c>
      <c r="J75" s="146">
        <v>5.1143348905827395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34125</v>
      </c>
      <c r="G11" s="114">
        <v>34027</v>
      </c>
      <c r="H11" s="114">
        <v>34597</v>
      </c>
      <c r="I11" s="114">
        <v>34128</v>
      </c>
      <c r="J11" s="140">
        <v>33855</v>
      </c>
      <c r="K11" s="114">
        <v>270</v>
      </c>
      <c r="L11" s="116">
        <v>0.79751883030571558</v>
      </c>
    </row>
    <row r="12" spans="1:17" s="110" customFormat="1" ht="24.95" customHeight="1" x14ac:dyDescent="0.2">
      <c r="A12" s="604" t="s">
        <v>185</v>
      </c>
      <c r="B12" s="605"/>
      <c r="C12" s="605"/>
      <c r="D12" s="606"/>
      <c r="E12" s="113">
        <v>56.257875457875457</v>
      </c>
      <c r="F12" s="115">
        <v>19198</v>
      </c>
      <c r="G12" s="114">
        <v>19051</v>
      </c>
      <c r="H12" s="114">
        <v>19492</v>
      </c>
      <c r="I12" s="114">
        <v>19176</v>
      </c>
      <c r="J12" s="140">
        <v>19009</v>
      </c>
      <c r="K12" s="114">
        <v>189</v>
      </c>
      <c r="L12" s="116">
        <v>0.99426587405965594</v>
      </c>
    </row>
    <row r="13" spans="1:17" s="110" customFormat="1" ht="15" customHeight="1" x14ac:dyDescent="0.2">
      <c r="A13" s="120"/>
      <c r="B13" s="612" t="s">
        <v>107</v>
      </c>
      <c r="C13" s="612"/>
      <c r="E13" s="113">
        <v>43.742124542124543</v>
      </c>
      <c r="F13" s="115">
        <v>14927</v>
      </c>
      <c r="G13" s="114">
        <v>14976</v>
      </c>
      <c r="H13" s="114">
        <v>15105</v>
      </c>
      <c r="I13" s="114">
        <v>14952</v>
      </c>
      <c r="J13" s="140">
        <v>14846</v>
      </c>
      <c r="K13" s="114">
        <v>81</v>
      </c>
      <c r="L13" s="116">
        <v>0.54560150882392566</v>
      </c>
    </row>
    <row r="14" spans="1:17" s="110" customFormat="1" ht="24.95" customHeight="1" x14ac:dyDescent="0.2">
      <c r="A14" s="604" t="s">
        <v>186</v>
      </c>
      <c r="B14" s="605"/>
      <c r="C14" s="605"/>
      <c r="D14" s="606"/>
      <c r="E14" s="113">
        <v>10.804395604395605</v>
      </c>
      <c r="F14" s="115">
        <v>3687</v>
      </c>
      <c r="G14" s="114">
        <v>3776</v>
      </c>
      <c r="H14" s="114">
        <v>3942</v>
      </c>
      <c r="I14" s="114">
        <v>3674</v>
      </c>
      <c r="J14" s="140">
        <v>3741</v>
      </c>
      <c r="K14" s="114">
        <v>-54</v>
      </c>
      <c r="L14" s="116">
        <v>-1.4434643143544508</v>
      </c>
    </row>
    <row r="15" spans="1:17" s="110" customFormat="1" ht="15" customHeight="1" x14ac:dyDescent="0.2">
      <c r="A15" s="120"/>
      <c r="B15" s="119"/>
      <c r="C15" s="258" t="s">
        <v>106</v>
      </c>
      <c r="E15" s="113">
        <v>59.208028207214539</v>
      </c>
      <c r="F15" s="115">
        <v>2183</v>
      </c>
      <c r="G15" s="114">
        <v>2229</v>
      </c>
      <c r="H15" s="114">
        <v>2355</v>
      </c>
      <c r="I15" s="114">
        <v>2164</v>
      </c>
      <c r="J15" s="140">
        <v>2198</v>
      </c>
      <c r="K15" s="114">
        <v>-15</v>
      </c>
      <c r="L15" s="116">
        <v>-0.68243858052775253</v>
      </c>
    </row>
    <row r="16" spans="1:17" s="110" customFormat="1" ht="15" customHeight="1" x14ac:dyDescent="0.2">
      <c r="A16" s="120"/>
      <c r="B16" s="119"/>
      <c r="C16" s="258" t="s">
        <v>107</v>
      </c>
      <c r="E16" s="113">
        <v>40.791971792785461</v>
      </c>
      <c r="F16" s="115">
        <v>1504</v>
      </c>
      <c r="G16" s="114">
        <v>1547</v>
      </c>
      <c r="H16" s="114">
        <v>1587</v>
      </c>
      <c r="I16" s="114">
        <v>1510</v>
      </c>
      <c r="J16" s="140">
        <v>1543</v>
      </c>
      <c r="K16" s="114">
        <v>-39</v>
      </c>
      <c r="L16" s="116">
        <v>-2.527543745949449</v>
      </c>
    </row>
    <row r="17" spans="1:12" s="110" customFormat="1" ht="15" customHeight="1" x14ac:dyDescent="0.2">
      <c r="A17" s="120"/>
      <c r="B17" s="121" t="s">
        <v>109</v>
      </c>
      <c r="C17" s="258"/>
      <c r="E17" s="113">
        <v>67.194139194139197</v>
      </c>
      <c r="F17" s="115">
        <v>22930</v>
      </c>
      <c r="G17" s="114">
        <v>22823</v>
      </c>
      <c r="H17" s="114">
        <v>23271</v>
      </c>
      <c r="I17" s="114">
        <v>23139</v>
      </c>
      <c r="J17" s="140">
        <v>22940</v>
      </c>
      <c r="K17" s="114">
        <v>-10</v>
      </c>
      <c r="L17" s="116">
        <v>-4.3591979075850044E-2</v>
      </c>
    </row>
    <row r="18" spans="1:12" s="110" customFormat="1" ht="15" customHeight="1" x14ac:dyDescent="0.2">
      <c r="A18" s="120"/>
      <c r="B18" s="119"/>
      <c r="C18" s="258" t="s">
        <v>106</v>
      </c>
      <c r="E18" s="113">
        <v>56.441343218491063</v>
      </c>
      <c r="F18" s="115">
        <v>12942</v>
      </c>
      <c r="G18" s="114">
        <v>12814</v>
      </c>
      <c r="H18" s="114">
        <v>13150</v>
      </c>
      <c r="I18" s="114">
        <v>13069</v>
      </c>
      <c r="J18" s="140">
        <v>12951</v>
      </c>
      <c r="K18" s="114">
        <v>-9</v>
      </c>
      <c r="L18" s="116">
        <v>-6.9492703266157058E-2</v>
      </c>
    </row>
    <row r="19" spans="1:12" s="110" customFormat="1" ht="15" customHeight="1" x14ac:dyDescent="0.2">
      <c r="A19" s="120"/>
      <c r="B19" s="119"/>
      <c r="C19" s="258" t="s">
        <v>107</v>
      </c>
      <c r="E19" s="113">
        <v>43.558656781508937</v>
      </c>
      <c r="F19" s="115">
        <v>9988</v>
      </c>
      <c r="G19" s="114">
        <v>10009</v>
      </c>
      <c r="H19" s="114">
        <v>10121</v>
      </c>
      <c r="I19" s="114">
        <v>10070</v>
      </c>
      <c r="J19" s="140">
        <v>9989</v>
      </c>
      <c r="K19" s="114">
        <v>-1</v>
      </c>
      <c r="L19" s="116">
        <v>-1.0011012113324657E-2</v>
      </c>
    </row>
    <row r="20" spans="1:12" s="110" customFormat="1" ht="15" customHeight="1" x14ac:dyDescent="0.2">
      <c r="A20" s="120"/>
      <c r="B20" s="121" t="s">
        <v>110</v>
      </c>
      <c r="C20" s="258"/>
      <c r="E20" s="113">
        <v>20.981684981684982</v>
      </c>
      <c r="F20" s="115">
        <v>7160</v>
      </c>
      <c r="G20" s="114">
        <v>7080</v>
      </c>
      <c r="H20" s="114">
        <v>7043</v>
      </c>
      <c r="I20" s="114">
        <v>6965</v>
      </c>
      <c r="J20" s="140">
        <v>6850</v>
      </c>
      <c r="K20" s="114">
        <v>310</v>
      </c>
      <c r="L20" s="116">
        <v>4.5255474452554747</v>
      </c>
    </row>
    <row r="21" spans="1:12" s="110" customFormat="1" ht="15" customHeight="1" x14ac:dyDescent="0.2">
      <c r="A21" s="120"/>
      <c r="B21" s="119"/>
      <c r="C21" s="258" t="s">
        <v>106</v>
      </c>
      <c r="E21" s="113">
        <v>54.008379888268159</v>
      </c>
      <c r="F21" s="115">
        <v>3867</v>
      </c>
      <c r="G21" s="114">
        <v>3804</v>
      </c>
      <c r="H21" s="114">
        <v>3779</v>
      </c>
      <c r="I21" s="114">
        <v>3725</v>
      </c>
      <c r="J21" s="140">
        <v>3655</v>
      </c>
      <c r="K21" s="114">
        <v>212</v>
      </c>
      <c r="L21" s="116">
        <v>5.8002735978112172</v>
      </c>
    </row>
    <row r="22" spans="1:12" s="110" customFormat="1" ht="15" customHeight="1" x14ac:dyDescent="0.2">
      <c r="A22" s="120"/>
      <c r="B22" s="119"/>
      <c r="C22" s="258" t="s">
        <v>107</v>
      </c>
      <c r="E22" s="113">
        <v>45.991620111731841</v>
      </c>
      <c r="F22" s="115">
        <v>3293</v>
      </c>
      <c r="G22" s="114">
        <v>3276</v>
      </c>
      <c r="H22" s="114">
        <v>3264</v>
      </c>
      <c r="I22" s="114">
        <v>3240</v>
      </c>
      <c r="J22" s="140">
        <v>3195</v>
      </c>
      <c r="K22" s="114">
        <v>98</v>
      </c>
      <c r="L22" s="116">
        <v>3.0672926447574334</v>
      </c>
    </row>
    <row r="23" spans="1:12" s="110" customFormat="1" ht="15" customHeight="1" x14ac:dyDescent="0.2">
      <c r="A23" s="120"/>
      <c r="B23" s="121" t="s">
        <v>111</v>
      </c>
      <c r="C23" s="258"/>
      <c r="E23" s="113">
        <v>1.0197802197802197</v>
      </c>
      <c r="F23" s="115">
        <v>348</v>
      </c>
      <c r="G23" s="114">
        <v>348</v>
      </c>
      <c r="H23" s="114">
        <v>341</v>
      </c>
      <c r="I23" s="114">
        <v>350</v>
      </c>
      <c r="J23" s="140">
        <v>324</v>
      </c>
      <c r="K23" s="114">
        <v>24</v>
      </c>
      <c r="L23" s="116">
        <v>7.4074074074074074</v>
      </c>
    </row>
    <row r="24" spans="1:12" s="110" customFormat="1" ht="15" customHeight="1" x14ac:dyDescent="0.2">
      <c r="A24" s="120"/>
      <c r="B24" s="119"/>
      <c r="C24" s="258" t="s">
        <v>106</v>
      </c>
      <c r="E24" s="113">
        <v>59.195402298850574</v>
      </c>
      <c r="F24" s="115">
        <v>206</v>
      </c>
      <c r="G24" s="114">
        <v>204</v>
      </c>
      <c r="H24" s="114">
        <v>208</v>
      </c>
      <c r="I24" s="114">
        <v>218</v>
      </c>
      <c r="J24" s="140">
        <v>205</v>
      </c>
      <c r="K24" s="114">
        <v>1</v>
      </c>
      <c r="L24" s="116">
        <v>0.48780487804878048</v>
      </c>
    </row>
    <row r="25" spans="1:12" s="110" customFormat="1" ht="15" customHeight="1" x14ac:dyDescent="0.2">
      <c r="A25" s="120"/>
      <c r="B25" s="119"/>
      <c r="C25" s="258" t="s">
        <v>107</v>
      </c>
      <c r="E25" s="113">
        <v>40.804597701149426</v>
      </c>
      <c r="F25" s="115">
        <v>142</v>
      </c>
      <c r="G25" s="114">
        <v>144</v>
      </c>
      <c r="H25" s="114">
        <v>133</v>
      </c>
      <c r="I25" s="114">
        <v>132</v>
      </c>
      <c r="J25" s="140">
        <v>119</v>
      </c>
      <c r="K25" s="114">
        <v>23</v>
      </c>
      <c r="L25" s="116">
        <v>19.327731092436974</v>
      </c>
    </row>
    <row r="26" spans="1:12" s="110" customFormat="1" ht="15" customHeight="1" x14ac:dyDescent="0.2">
      <c r="A26" s="120"/>
      <c r="C26" s="121" t="s">
        <v>187</v>
      </c>
      <c r="D26" s="110" t="s">
        <v>188</v>
      </c>
      <c r="E26" s="113">
        <v>0.28424908424908424</v>
      </c>
      <c r="F26" s="115">
        <v>97</v>
      </c>
      <c r="G26" s="114">
        <v>94</v>
      </c>
      <c r="H26" s="114">
        <v>97</v>
      </c>
      <c r="I26" s="114">
        <v>86</v>
      </c>
      <c r="J26" s="140">
        <v>78</v>
      </c>
      <c r="K26" s="114">
        <v>19</v>
      </c>
      <c r="L26" s="116">
        <v>24.358974358974358</v>
      </c>
    </row>
    <row r="27" spans="1:12" s="110" customFormat="1" ht="15" customHeight="1" x14ac:dyDescent="0.2">
      <c r="A27" s="120"/>
      <c r="B27" s="119"/>
      <c r="D27" s="259" t="s">
        <v>106</v>
      </c>
      <c r="E27" s="113">
        <v>45.360824742268044</v>
      </c>
      <c r="F27" s="115">
        <v>44</v>
      </c>
      <c r="G27" s="114">
        <v>41</v>
      </c>
      <c r="H27" s="114">
        <v>52</v>
      </c>
      <c r="I27" s="114">
        <v>45</v>
      </c>
      <c r="J27" s="140">
        <v>42</v>
      </c>
      <c r="K27" s="114">
        <v>2</v>
      </c>
      <c r="L27" s="116">
        <v>4.7619047619047619</v>
      </c>
    </row>
    <row r="28" spans="1:12" s="110" customFormat="1" ht="15" customHeight="1" x14ac:dyDescent="0.2">
      <c r="A28" s="120"/>
      <c r="B28" s="119"/>
      <c r="D28" s="259" t="s">
        <v>107</v>
      </c>
      <c r="E28" s="113">
        <v>54.639175257731956</v>
      </c>
      <c r="F28" s="115">
        <v>53</v>
      </c>
      <c r="G28" s="114">
        <v>53</v>
      </c>
      <c r="H28" s="114">
        <v>45</v>
      </c>
      <c r="I28" s="114">
        <v>41</v>
      </c>
      <c r="J28" s="140">
        <v>36</v>
      </c>
      <c r="K28" s="114">
        <v>17</v>
      </c>
      <c r="L28" s="116">
        <v>47.222222222222221</v>
      </c>
    </row>
    <row r="29" spans="1:12" s="110" customFormat="1" ht="24.95" customHeight="1" x14ac:dyDescent="0.2">
      <c r="A29" s="604" t="s">
        <v>189</v>
      </c>
      <c r="B29" s="605"/>
      <c r="C29" s="605"/>
      <c r="D29" s="606"/>
      <c r="E29" s="113">
        <v>88.04981684981685</v>
      </c>
      <c r="F29" s="115">
        <v>30047</v>
      </c>
      <c r="G29" s="114">
        <v>30221</v>
      </c>
      <c r="H29" s="114">
        <v>30567</v>
      </c>
      <c r="I29" s="114">
        <v>30252</v>
      </c>
      <c r="J29" s="140">
        <v>30151</v>
      </c>
      <c r="K29" s="114">
        <v>-104</v>
      </c>
      <c r="L29" s="116">
        <v>-0.34493051640078271</v>
      </c>
    </row>
    <row r="30" spans="1:12" s="110" customFormat="1" ht="15" customHeight="1" x14ac:dyDescent="0.2">
      <c r="A30" s="120"/>
      <c r="B30" s="119"/>
      <c r="C30" s="258" t="s">
        <v>106</v>
      </c>
      <c r="E30" s="113">
        <v>54.893999400938533</v>
      </c>
      <c r="F30" s="115">
        <v>16494</v>
      </c>
      <c r="G30" s="114">
        <v>16551</v>
      </c>
      <c r="H30" s="114">
        <v>16830</v>
      </c>
      <c r="I30" s="114">
        <v>16619</v>
      </c>
      <c r="J30" s="140">
        <v>16560</v>
      </c>
      <c r="K30" s="114">
        <v>-66</v>
      </c>
      <c r="L30" s="116">
        <v>-0.39855072463768115</v>
      </c>
    </row>
    <row r="31" spans="1:12" s="110" customFormat="1" ht="15" customHeight="1" x14ac:dyDescent="0.2">
      <c r="A31" s="120"/>
      <c r="B31" s="119"/>
      <c r="C31" s="258" t="s">
        <v>107</v>
      </c>
      <c r="E31" s="113">
        <v>45.106000599061467</v>
      </c>
      <c r="F31" s="115">
        <v>13553</v>
      </c>
      <c r="G31" s="114">
        <v>13670</v>
      </c>
      <c r="H31" s="114">
        <v>13737</v>
      </c>
      <c r="I31" s="114">
        <v>13633</v>
      </c>
      <c r="J31" s="140">
        <v>13591</v>
      </c>
      <c r="K31" s="114">
        <v>-38</v>
      </c>
      <c r="L31" s="116">
        <v>-0.27959679199470239</v>
      </c>
    </row>
    <row r="32" spans="1:12" s="110" customFormat="1" ht="15" customHeight="1" x14ac:dyDescent="0.2">
      <c r="A32" s="120"/>
      <c r="B32" s="119" t="s">
        <v>117</v>
      </c>
      <c r="C32" s="258"/>
      <c r="E32" s="113">
        <v>11.938461538461539</v>
      </c>
      <c r="F32" s="115">
        <v>4074</v>
      </c>
      <c r="G32" s="114">
        <v>3802</v>
      </c>
      <c r="H32" s="114">
        <v>4024</v>
      </c>
      <c r="I32" s="114">
        <v>3870</v>
      </c>
      <c r="J32" s="140">
        <v>3699</v>
      </c>
      <c r="K32" s="114">
        <v>375</v>
      </c>
      <c r="L32" s="116">
        <v>10.137875101378752</v>
      </c>
    </row>
    <row r="33" spans="1:12" s="110" customFormat="1" ht="15" customHeight="1" x14ac:dyDescent="0.2">
      <c r="A33" s="120"/>
      <c r="B33" s="119"/>
      <c r="C33" s="258" t="s">
        <v>106</v>
      </c>
      <c r="E33" s="113">
        <v>66.273932253313703</v>
      </c>
      <c r="F33" s="115">
        <v>2700</v>
      </c>
      <c r="G33" s="114">
        <v>2496</v>
      </c>
      <c r="H33" s="114">
        <v>2658</v>
      </c>
      <c r="I33" s="114">
        <v>2552</v>
      </c>
      <c r="J33" s="140">
        <v>2445</v>
      </c>
      <c r="K33" s="114">
        <v>255</v>
      </c>
      <c r="L33" s="116">
        <v>10.429447852760736</v>
      </c>
    </row>
    <row r="34" spans="1:12" s="110" customFormat="1" ht="15" customHeight="1" x14ac:dyDescent="0.2">
      <c r="A34" s="120"/>
      <c r="B34" s="119"/>
      <c r="C34" s="258" t="s">
        <v>107</v>
      </c>
      <c r="E34" s="113">
        <v>33.726067746686304</v>
      </c>
      <c r="F34" s="115">
        <v>1374</v>
      </c>
      <c r="G34" s="114">
        <v>1306</v>
      </c>
      <c r="H34" s="114">
        <v>1366</v>
      </c>
      <c r="I34" s="114">
        <v>1318</v>
      </c>
      <c r="J34" s="140">
        <v>1254</v>
      </c>
      <c r="K34" s="114">
        <v>120</v>
      </c>
      <c r="L34" s="116">
        <v>9.5693779904306222</v>
      </c>
    </row>
    <row r="35" spans="1:12" s="110" customFormat="1" ht="24.95" customHeight="1" x14ac:dyDescent="0.2">
      <c r="A35" s="604" t="s">
        <v>190</v>
      </c>
      <c r="B35" s="605"/>
      <c r="C35" s="605"/>
      <c r="D35" s="606"/>
      <c r="E35" s="113">
        <v>70.906959706959711</v>
      </c>
      <c r="F35" s="115">
        <v>24197</v>
      </c>
      <c r="G35" s="114">
        <v>24119</v>
      </c>
      <c r="H35" s="114">
        <v>24768</v>
      </c>
      <c r="I35" s="114">
        <v>24380</v>
      </c>
      <c r="J35" s="140">
        <v>24200</v>
      </c>
      <c r="K35" s="114">
        <v>-3</v>
      </c>
      <c r="L35" s="116">
        <v>-1.2396694214876033E-2</v>
      </c>
    </row>
    <row r="36" spans="1:12" s="110" customFormat="1" ht="15" customHeight="1" x14ac:dyDescent="0.2">
      <c r="A36" s="120"/>
      <c r="B36" s="119"/>
      <c r="C36" s="258" t="s">
        <v>106</v>
      </c>
      <c r="E36" s="113">
        <v>71.471670041740708</v>
      </c>
      <c r="F36" s="115">
        <v>17294</v>
      </c>
      <c r="G36" s="114">
        <v>17184</v>
      </c>
      <c r="H36" s="114">
        <v>17658</v>
      </c>
      <c r="I36" s="114">
        <v>17358</v>
      </c>
      <c r="J36" s="140">
        <v>17237</v>
      </c>
      <c r="K36" s="114">
        <v>57</v>
      </c>
      <c r="L36" s="116">
        <v>0.33068399373440854</v>
      </c>
    </row>
    <row r="37" spans="1:12" s="110" customFormat="1" ht="15" customHeight="1" x14ac:dyDescent="0.2">
      <c r="A37" s="120"/>
      <c r="B37" s="119"/>
      <c r="C37" s="258" t="s">
        <v>107</v>
      </c>
      <c r="E37" s="113">
        <v>28.528329958259288</v>
      </c>
      <c r="F37" s="115">
        <v>6903</v>
      </c>
      <c r="G37" s="114">
        <v>6935</v>
      </c>
      <c r="H37" s="114">
        <v>7110</v>
      </c>
      <c r="I37" s="114">
        <v>7022</v>
      </c>
      <c r="J37" s="140">
        <v>6963</v>
      </c>
      <c r="K37" s="114">
        <v>-60</v>
      </c>
      <c r="L37" s="116">
        <v>-0.86169754416199917</v>
      </c>
    </row>
    <row r="38" spans="1:12" s="110" customFormat="1" ht="15" customHeight="1" x14ac:dyDescent="0.2">
      <c r="A38" s="120"/>
      <c r="B38" s="119" t="s">
        <v>182</v>
      </c>
      <c r="C38" s="258"/>
      <c r="E38" s="113">
        <v>29.093040293040293</v>
      </c>
      <c r="F38" s="115">
        <v>9928</v>
      </c>
      <c r="G38" s="114">
        <v>9908</v>
      </c>
      <c r="H38" s="114">
        <v>9829</v>
      </c>
      <c r="I38" s="114">
        <v>9748</v>
      </c>
      <c r="J38" s="140">
        <v>9655</v>
      </c>
      <c r="K38" s="114">
        <v>273</v>
      </c>
      <c r="L38" s="116">
        <v>2.8275504919730707</v>
      </c>
    </row>
    <row r="39" spans="1:12" s="110" customFormat="1" ht="15" customHeight="1" x14ac:dyDescent="0.2">
      <c r="A39" s="120"/>
      <c r="B39" s="119"/>
      <c r="C39" s="258" t="s">
        <v>106</v>
      </c>
      <c r="E39" s="113">
        <v>19.17808219178082</v>
      </c>
      <c r="F39" s="115">
        <v>1904</v>
      </c>
      <c r="G39" s="114">
        <v>1867</v>
      </c>
      <c r="H39" s="114">
        <v>1834</v>
      </c>
      <c r="I39" s="114">
        <v>1818</v>
      </c>
      <c r="J39" s="140">
        <v>1772</v>
      </c>
      <c r="K39" s="114">
        <v>132</v>
      </c>
      <c r="L39" s="116">
        <v>7.4492099322799099</v>
      </c>
    </row>
    <row r="40" spans="1:12" s="110" customFormat="1" ht="15" customHeight="1" x14ac:dyDescent="0.2">
      <c r="A40" s="120"/>
      <c r="B40" s="119"/>
      <c r="C40" s="258" t="s">
        <v>107</v>
      </c>
      <c r="E40" s="113">
        <v>80.821917808219183</v>
      </c>
      <c r="F40" s="115">
        <v>8024</v>
      </c>
      <c r="G40" s="114">
        <v>8041</v>
      </c>
      <c r="H40" s="114">
        <v>7995</v>
      </c>
      <c r="I40" s="114">
        <v>7930</v>
      </c>
      <c r="J40" s="140">
        <v>7883</v>
      </c>
      <c r="K40" s="114">
        <v>141</v>
      </c>
      <c r="L40" s="116">
        <v>1.7886591399213498</v>
      </c>
    </row>
    <row r="41" spans="1:12" s="110" customFormat="1" ht="24.75" customHeight="1" x14ac:dyDescent="0.2">
      <c r="A41" s="604" t="s">
        <v>518</v>
      </c>
      <c r="B41" s="605"/>
      <c r="C41" s="605"/>
      <c r="D41" s="606"/>
      <c r="E41" s="113">
        <v>4.3311355311355308</v>
      </c>
      <c r="F41" s="115">
        <v>1478</v>
      </c>
      <c r="G41" s="114">
        <v>1666</v>
      </c>
      <c r="H41" s="114">
        <v>1706</v>
      </c>
      <c r="I41" s="114">
        <v>1446</v>
      </c>
      <c r="J41" s="140">
        <v>1492</v>
      </c>
      <c r="K41" s="114">
        <v>-14</v>
      </c>
      <c r="L41" s="116">
        <v>-0.93833780160857905</v>
      </c>
    </row>
    <row r="42" spans="1:12" s="110" customFormat="1" ht="15" customHeight="1" x14ac:dyDescent="0.2">
      <c r="A42" s="120"/>
      <c r="B42" s="119"/>
      <c r="C42" s="258" t="s">
        <v>106</v>
      </c>
      <c r="E42" s="113">
        <v>63.261163734776723</v>
      </c>
      <c r="F42" s="115">
        <v>935</v>
      </c>
      <c r="G42" s="114">
        <v>1072</v>
      </c>
      <c r="H42" s="114">
        <v>1100</v>
      </c>
      <c r="I42" s="114">
        <v>901</v>
      </c>
      <c r="J42" s="140">
        <v>929</v>
      </c>
      <c r="K42" s="114">
        <v>6</v>
      </c>
      <c r="L42" s="116">
        <v>0.64585575888051672</v>
      </c>
    </row>
    <row r="43" spans="1:12" s="110" customFormat="1" ht="15" customHeight="1" x14ac:dyDescent="0.2">
      <c r="A43" s="123"/>
      <c r="B43" s="124"/>
      <c r="C43" s="260" t="s">
        <v>107</v>
      </c>
      <c r="D43" s="261"/>
      <c r="E43" s="125">
        <v>36.738836265223277</v>
      </c>
      <c r="F43" s="143">
        <v>543</v>
      </c>
      <c r="G43" s="144">
        <v>594</v>
      </c>
      <c r="H43" s="144">
        <v>606</v>
      </c>
      <c r="I43" s="144">
        <v>545</v>
      </c>
      <c r="J43" s="145">
        <v>563</v>
      </c>
      <c r="K43" s="144">
        <v>-20</v>
      </c>
      <c r="L43" s="146">
        <v>-3.5523978685612789</v>
      </c>
    </row>
    <row r="44" spans="1:12" s="110" customFormat="1" ht="45.75" customHeight="1" x14ac:dyDescent="0.2">
      <c r="A44" s="604" t="s">
        <v>191</v>
      </c>
      <c r="B44" s="605"/>
      <c r="C44" s="605"/>
      <c r="D44" s="606"/>
      <c r="E44" s="113">
        <v>0.70622710622710627</v>
      </c>
      <c r="F44" s="115">
        <v>241</v>
      </c>
      <c r="G44" s="114">
        <v>243</v>
      </c>
      <c r="H44" s="114">
        <v>244</v>
      </c>
      <c r="I44" s="114">
        <v>239</v>
      </c>
      <c r="J44" s="140">
        <v>241</v>
      </c>
      <c r="K44" s="114">
        <v>0</v>
      </c>
      <c r="L44" s="116">
        <v>0</v>
      </c>
    </row>
    <row r="45" spans="1:12" s="110" customFormat="1" ht="15" customHeight="1" x14ac:dyDescent="0.2">
      <c r="A45" s="120"/>
      <c r="B45" s="119"/>
      <c r="C45" s="258" t="s">
        <v>106</v>
      </c>
      <c r="E45" s="113">
        <v>57.261410788381745</v>
      </c>
      <c r="F45" s="115">
        <v>138</v>
      </c>
      <c r="G45" s="114">
        <v>138</v>
      </c>
      <c r="H45" s="114">
        <v>134</v>
      </c>
      <c r="I45" s="114">
        <v>130</v>
      </c>
      <c r="J45" s="140">
        <v>131</v>
      </c>
      <c r="K45" s="114">
        <v>7</v>
      </c>
      <c r="L45" s="116">
        <v>5.343511450381679</v>
      </c>
    </row>
    <row r="46" spans="1:12" s="110" customFormat="1" ht="15" customHeight="1" x14ac:dyDescent="0.2">
      <c r="A46" s="123"/>
      <c r="B46" s="124"/>
      <c r="C46" s="260" t="s">
        <v>107</v>
      </c>
      <c r="D46" s="261"/>
      <c r="E46" s="125">
        <v>42.738589211618255</v>
      </c>
      <c r="F46" s="143">
        <v>103</v>
      </c>
      <c r="G46" s="144">
        <v>105</v>
      </c>
      <c r="H46" s="144">
        <v>110</v>
      </c>
      <c r="I46" s="144">
        <v>109</v>
      </c>
      <c r="J46" s="145">
        <v>110</v>
      </c>
      <c r="K46" s="144">
        <v>-7</v>
      </c>
      <c r="L46" s="146">
        <v>-6.3636363636363633</v>
      </c>
    </row>
    <row r="47" spans="1:12" s="110" customFormat="1" ht="39" customHeight="1" x14ac:dyDescent="0.2">
      <c r="A47" s="604" t="s">
        <v>519</v>
      </c>
      <c r="B47" s="607"/>
      <c r="C47" s="607"/>
      <c r="D47" s="608"/>
      <c r="E47" s="113">
        <v>0.10256410256410256</v>
      </c>
      <c r="F47" s="115">
        <v>35</v>
      </c>
      <c r="G47" s="114">
        <v>36</v>
      </c>
      <c r="H47" s="114">
        <v>32</v>
      </c>
      <c r="I47" s="114">
        <v>33</v>
      </c>
      <c r="J47" s="140">
        <v>36</v>
      </c>
      <c r="K47" s="114">
        <v>-1</v>
      </c>
      <c r="L47" s="116">
        <v>-2.7777777777777777</v>
      </c>
    </row>
    <row r="48" spans="1:12" s="110" customFormat="1" ht="15" customHeight="1" x14ac:dyDescent="0.2">
      <c r="A48" s="120"/>
      <c r="B48" s="119"/>
      <c r="C48" s="258" t="s">
        <v>106</v>
      </c>
      <c r="E48" s="113">
        <v>37.142857142857146</v>
      </c>
      <c r="F48" s="115">
        <v>13</v>
      </c>
      <c r="G48" s="114">
        <v>14</v>
      </c>
      <c r="H48" s="114">
        <v>11</v>
      </c>
      <c r="I48" s="114">
        <v>19</v>
      </c>
      <c r="J48" s="140">
        <v>21</v>
      </c>
      <c r="K48" s="114">
        <v>-8</v>
      </c>
      <c r="L48" s="116">
        <v>-38.095238095238095</v>
      </c>
    </row>
    <row r="49" spans="1:12" s="110" customFormat="1" ht="15" customHeight="1" x14ac:dyDescent="0.2">
      <c r="A49" s="123"/>
      <c r="B49" s="124"/>
      <c r="C49" s="260" t="s">
        <v>107</v>
      </c>
      <c r="D49" s="261"/>
      <c r="E49" s="125">
        <v>62.857142857142854</v>
      </c>
      <c r="F49" s="143">
        <v>22</v>
      </c>
      <c r="G49" s="144">
        <v>22</v>
      </c>
      <c r="H49" s="144">
        <v>21</v>
      </c>
      <c r="I49" s="144">
        <v>14</v>
      </c>
      <c r="J49" s="145">
        <v>15</v>
      </c>
      <c r="K49" s="144">
        <v>7</v>
      </c>
      <c r="L49" s="146">
        <v>46.666666666666664</v>
      </c>
    </row>
    <row r="50" spans="1:12" s="110" customFormat="1" ht="24.95" customHeight="1" x14ac:dyDescent="0.2">
      <c r="A50" s="609" t="s">
        <v>192</v>
      </c>
      <c r="B50" s="610"/>
      <c r="C50" s="610"/>
      <c r="D50" s="611"/>
      <c r="E50" s="262">
        <v>11.803663003663004</v>
      </c>
      <c r="F50" s="263">
        <v>4028</v>
      </c>
      <c r="G50" s="264">
        <v>4053</v>
      </c>
      <c r="H50" s="264">
        <v>4172</v>
      </c>
      <c r="I50" s="264">
        <v>3940</v>
      </c>
      <c r="J50" s="265">
        <v>3995</v>
      </c>
      <c r="K50" s="263">
        <v>33</v>
      </c>
      <c r="L50" s="266">
        <v>0.82603254067584475</v>
      </c>
    </row>
    <row r="51" spans="1:12" s="110" customFormat="1" ht="15" customHeight="1" x14ac:dyDescent="0.2">
      <c r="A51" s="120"/>
      <c r="B51" s="119"/>
      <c r="C51" s="258" t="s">
        <v>106</v>
      </c>
      <c r="E51" s="113">
        <v>58.043694141012907</v>
      </c>
      <c r="F51" s="115">
        <v>2338</v>
      </c>
      <c r="G51" s="114">
        <v>2348</v>
      </c>
      <c r="H51" s="114">
        <v>2429</v>
      </c>
      <c r="I51" s="114">
        <v>2242</v>
      </c>
      <c r="J51" s="140">
        <v>2252</v>
      </c>
      <c r="K51" s="114">
        <v>86</v>
      </c>
      <c r="L51" s="116">
        <v>3.8188277087033748</v>
      </c>
    </row>
    <row r="52" spans="1:12" s="110" customFormat="1" ht="15" customHeight="1" x14ac:dyDescent="0.2">
      <c r="A52" s="120"/>
      <c r="B52" s="119"/>
      <c r="C52" s="258" t="s">
        <v>107</v>
      </c>
      <c r="E52" s="113">
        <v>41.956305858987093</v>
      </c>
      <c r="F52" s="115">
        <v>1690</v>
      </c>
      <c r="G52" s="114">
        <v>1705</v>
      </c>
      <c r="H52" s="114">
        <v>1743</v>
      </c>
      <c r="I52" s="114">
        <v>1698</v>
      </c>
      <c r="J52" s="140">
        <v>1743</v>
      </c>
      <c r="K52" s="114">
        <v>-53</v>
      </c>
      <c r="L52" s="116">
        <v>-3.0407343660355708</v>
      </c>
    </row>
    <row r="53" spans="1:12" s="110" customFormat="1" ht="15" customHeight="1" x14ac:dyDescent="0.2">
      <c r="A53" s="120"/>
      <c r="B53" s="119"/>
      <c r="C53" s="258" t="s">
        <v>187</v>
      </c>
      <c r="D53" s="110" t="s">
        <v>193</v>
      </c>
      <c r="E53" s="113">
        <v>26.489572989076464</v>
      </c>
      <c r="F53" s="115">
        <v>1067</v>
      </c>
      <c r="G53" s="114">
        <v>1198</v>
      </c>
      <c r="H53" s="114">
        <v>1258</v>
      </c>
      <c r="I53" s="114">
        <v>970</v>
      </c>
      <c r="J53" s="140">
        <v>1076</v>
      </c>
      <c r="K53" s="114">
        <v>-9</v>
      </c>
      <c r="L53" s="116">
        <v>-0.83643122676579928</v>
      </c>
    </row>
    <row r="54" spans="1:12" s="110" customFormat="1" ht="15" customHeight="1" x14ac:dyDescent="0.2">
      <c r="A54" s="120"/>
      <c r="B54" s="119"/>
      <c r="D54" s="267" t="s">
        <v>194</v>
      </c>
      <c r="E54" s="113">
        <v>65.979381443298962</v>
      </c>
      <c r="F54" s="115">
        <v>704</v>
      </c>
      <c r="G54" s="114">
        <v>787</v>
      </c>
      <c r="H54" s="114">
        <v>834</v>
      </c>
      <c r="I54" s="114">
        <v>624</v>
      </c>
      <c r="J54" s="140">
        <v>677</v>
      </c>
      <c r="K54" s="114">
        <v>27</v>
      </c>
      <c r="L54" s="116">
        <v>3.9881831610044314</v>
      </c>
    </row>
    <row r="55" spans="1:12" s="110" customFormat="1" ht="15" customHeight="1" x14ac:dyDescent="0.2">
      <c r="A55" s="120"/>
      <c r="B55" s="119"/>
      <c r="D55" s="267" t="s">
        <v>195</v>
      </c>
      <c r="E55" s="113">
        <v>34.020618556701031</v>
      </c>
      <c r="F55" s="115">
        <v>363</v>
      </c>
      <c r="G55" s="114">
        <v>411</v>
      </c>
      <c r="H55" s="114">
        <v>424</v>
      </c>
      <c r="I55" s="114">
        <v>346</v>
      </c>
      <c r="J55" s="140">
        <v>399</v>
      </c>
      <c r="K55" s="114">
        <v>-36</v>
      </c>
      <c r="L55" s="116">
        <v>-9.022556390977444</v>
      </c>
    </row>
    <row r="56" spans="1:12" s="110" customFormat="1" ht="15" customHeight="1" x14ac:dyDescent="0.2">
      <c r="A56" s="120"/>
      <c r="B56" s="119" t="s">
        <v>196</v>
      </c>
      <c r="C56" s="258"/>
      <c r="E56" s="113">
        <v>68.041025641025641</v>
      </c>
      <c r="F56" s="115">
        <v>23219</v>
      </c>
      <c r="G56" s="114">
        <v>23230</v>
      </c>
      <c r="H56" s="114">
        <v>23496</v>
      </c>
      <c r="I56" s="114">
        <v>23349</v>
      </c>
      <c r="J56" s="140">
        <v>23162</v>
      </c>
      <c r="K56" s="114">
        <v>57</v>
      </c>
      <c r="L56" s="116">
        <v>0.24609273810551766</v>
      </c>
    </row>
    <row r="57" spans="1:12" s="110" customFormat="1" ht="15" customHeight="1" x14ac:dyDescent="0.2">
      <c r="A57" s="120"/>
      <c r="B57" s="119"/>
      <c r="C57" s="258" t="s">
        <v>106</v>
      </c>
      <c r="E57" s="113">
        <v>55.00667556742323</v>
      </c>
      <c r="F57" s="115">
        <v>12772</v>
      </c>
      <c r="G57" s="114">
        <v>12754</v>
      </c>
      <c r="H57" s="114">
        <v>12961</v>
      </c>
      <c r="I57" s="114">
        <v>12902</v>
      </c>
      <c r="J57" s="140">
        <v>12796</v>
      </c>
      <c r="K57" s="114">
        <v>-24</v>
      </c>
      <c r="L57" s="116">
        <v>-0.1875586120662707</v>
      </c>
    </row>
    <row r="58" spans="1:12" s="110" customFormat="1" ht="15" customHeight="1" x14ac:dyDescent="0.2">
      <c r="A58" s="120"/>
      <c r="B58" s="119"/>
      <c r="C58" s="258" t="s">
        <v>107</v>
      </c>
      <c r="E58" s="113">
        <v>44.99332443257677</v>
      </c>
      <c r="F58" s="115">
        <v>10447</v>
      </c>
      <c r="G58" s="114">
        <v>10476</v>
      </c>
      <c r="H58" s="114">
        <v>10535</v>
      </c>
      <c r="I58" s="114">
        <v>10447</v>
      </c>
      <c r="J58" s="140">
        <v>10366</v>
      </c>
      <c r="K58" s="114">
        <v>81</v>
      </c>
      <c r="L58" s="116">
        <v>0.78140073316612002</v>
      </c>
    </row>
    <row r="59" spans="1:12" s="110" customFormat="1" ht="15" customHeight="1" x14ac:dyDescent="0.2">
      <c r="A59" s="120"/>
      <c r="B59" s="119"/>
      <c r="C59" s="258" t="s">
        <v>105</v>
      </c>
      <c r="D59" s="110" t="s">
        <v>197</v>
      </c>
      <c r="E59" s="113">
        <v>89.034842155131571</v>
      </c>
      <c r="F59" s="115">
        <v>20673</v>
      </c>
      <c r="G59" s="114">
        <v>20688</v>
      </c>
      <c r="H59" s="114">
        <v>20927</v>
      </c>
      <c r="I59" s="114">
        <v>20814</v>
      </c>
      <c r="J59" s="140">
        <v>20670</v>
      </c>
      <c r="K59" s="114">
        <v>3</v>
      </c>
      <c r="L59" s="116">
        <v>1.4513788098693759E-2</v>
      </c>
    </row>
    <row r="60" spans="1:12" s="110" customFormat="1" ht="15" customHeight="1" x14ac:dyDescent="0.2">
      <c r="A60" s="120"/>
      <c r="B60" s="119"/>
      <c r="C60" s="258"/>
      <c r="D60" s="267" t="s">
        <v>198</v>
      </c>
      <c r="E60" s="113">
        <v>52.367822763991683</v>
      </c>
      <c r="F60" s="115">
        <v>10826</v>
      </c>
      <c r="G60" s="114">
        <v>10804</v>
      </c>
      <c r="H60" s="114">
        <v>10983</v>
      </c>
      <c r="I60" s="114">
        <v>10951</v>
      </c>
      <c r="J60" s="140">
        <v>10879</v>
      </c>
      <c r="K60" s="114">
        <v>-53</v>
      </c>
      <c r="L60" s="116">
        <v>-0.48717713025094217</v>
      </c>
    </row>
    <row r="61" spans="1:12" s="110" customFormat="1" ht="15" customHeight="1" x14ac:dyDescent="0.2">
      <c r="A61" s="120"/>
      <c r="B61" s="119"/>
      <c r="C61" s="258"/>
      <c r="D61" s="267" t="s">
        <v>199</v>
      </c>
      <c r="E61" s="113">
        <v>47.632177236008317</v>
      </c>
      <c r="F61" s="115">
        <v>9847</v>
      </c>
      <c r="G61" s="114">
        <v>9884</v>
      </c>
      <c r="H61" s="114">
        <v>9944</v>
      </c>
      <c r="I61" s="114">
        <v>9863</v>
      </c>
      <c r="J61" s="140">
        <v>9791</v>
      </c>
      <c r="K61" s="114">
        <v>56</v>
      </c>
      <c r="L61" s="116">
        <v>0.57195383515473397</v>
      </c>
    </row>
    <row r="62" spans="1:12" s="110" customFormat="1" ht="15" customHeight="1" x14ac:dyDescent="0.2">
      <c r="A62" s="120"/>
      <c r="B62" s="119"/>
      <c r="C62" s="258"/>
      <c r="D62" s="258" t="s">
        <v>200</v>
      </c>
      <c r="E62" s="113">
        <v>10.965157844868427</v>
      </c>
      <c r="F62" s="115">
        <v>2546</v>
      </c>
      <c r="G62" s="114">
        <v>2542</v>
      </c>
      <c r="H62" s="114">
        <v>2569</v>
      </c>
      <c r="I62" s="114">
        <v>2535</v>
      </c>
      <c r="J62" s="140">
        <v>2492</v>
      </c>
      <c r="K62" s="114">
        <v>54</v>
      </c>
      <c r="L62" s="116">
        <v>2.1669341894060996</v>
      </c>
    </row>
    <row r="63" spans="1:12" s="110" customFormat="1" ht="15" customHeight="1" x14ac:dyDescent="0.2">
      <c r="A63" s="120"/>
      <c r="B63" s="119"/>
      <c r="C63" s="258"/>
      <c r="D63" s="267" t="s">
        <v>198</v>
      </c>
      <c r="E63" s="113">
        <v>76.433621366849962</v>
      </c>
      <c r="F63" s="115">
        <v>1946</v>
      </c>
      <c r="G63" s="114">
        <v>1950</v>
      </c>
      <c r="H63" s="114">
        <v>1978</v>
      </c>
      <c r="I63" s="114">
        <v>1951</v>
      </c>
      <c r="J63" s="140">
        <v>1917</v>
      </c>
      <c r="K63" s="114">
        <v>29</v>
      </c>
      <c r="L63" s="116">
        <v>1.5127803860198226</v>
      </c>
    </row>
    <row r="64" spans="1:12" s="110" customFormat="1" ht="15" customHeight="1" x14ac:dyDescent="0.2">
      <c r="A64" s="120"/>
      <c r="B64" s="119"/>
      <c r="C64" s="258"/>
      <c r="D64" s="267" t="s">
        <v>199</v>
      </c>
      <c r="E64" s="113">
        <v>23.566378633150038</v>
      </c>
      <c r="F64" s="115">
        <v>600</v>
      </c>
      <c r="G64" s="114">
        <v>592</v>
      </c>
      <c r="H64" s="114">
        <v>591</v>
      </c>
      <c r="I64" s="114">
        <v>584</v>
      </c>
      <c r="J64" s="140">
        <v>575</v>
      </c>
      <c r="K64" s="114">
        <v>25</v>
      </c>
      <c r="L64" s="116">
        <v>4.3478260869565215</v>
      </c>
    </row>
    <row r="65" spans="1:12" s="110" customFormat="1" ht="15" customHeight="1" x14ac:dyDescent="0.2">
      <c r="A65" s="120"/>
      <c r="B65" s="119" t="s">
        <v>201</v>
      </c>
      <c r="C65" s="258"/>
      <c r="E65" s="113">
        <v>11.258608058608059</v>
      </c>
      <c r="F65" s="115">
        <v>3842</v>
      </c>
      <c r="G65" s="114">
        <v>3851</v>
      </c>
      <c r="H65" s="114">
        <v>3811</v>
      </c>
      <c r="I65" s="114">
        <v>3797</v>
      </c>
      <c r="J65" s="140">
        <v>3718</v>
      </c>
      <c r="K65" s="114">
        <v>124</v>
      </c>
      <c r="L65" s="116">
        <v>3.335126412049489</v>
      </c>
    </row>
    <row r="66" spans="1:12" s="110" customFormat="1" ht="15" customHeight="1" x14ac:dyDescent="0.2">
      <c r="A66" s="120"/>
      <c r="B66" s="119"/>
      <c r="C66" s="258" t="s">
        <v>106</v>
      </c>
      <c r="E66" s="113">
        <v>57.860489328474756</v>
      </c>
      <c r="F66" s="115">
        <v>2223</v>
      </c>
      <c r="G66" s="114">
        <v>2226</v>
      </c>
      <c r="H66" s="114">
        <v>2236</v>
      </c>
      <c r="I66" s="114">
        <v>2237</v>
      </c>
      <c r="J66" s="140">
        <v>2191</v>
      </c>
      <c r="K66" s="114">
        <v>32</v>
      </c>
      <c r="L66" s="116">
        <v>1.460520310360566</v>
      </c>
    </row>
    <row r="67" spans="1:12" s="110" customFormat="1" ht="15" customHeight="1" x14ac:dyDescent="0.2">
      <c r="A67" s="120"/>
      <c r="B67" s="119"/>
      <c r="C67" s="258" t="s">
        <v>107</v>
      </c>
      <c r="E67" s="113">
        <v>42.139510671525244</v>
      </c>
      <c r="F67" s="115">
        <v>1619</v>
      </c>
      <c r="G67" s="114">
        <v>1625</v>
      </c>
      <c r="H67" s="114">
        <v>1575</v>
      </c>
      <c r="I67" s="114">
        <v>1560</v>
      </c>
      <c r="J67" s="140">
        <v>1527</v>
      </c>
      <c r="K67" s="114">
        <v>92</v>
      </c>
      <c r="L67" s="116">
        <v>6.0248853962017028</v>
      </c>
    </row>
    <row r="68" spans="1:12" s="110" customFormat="1" ht="15" customHeight="1" x14ac:dyDescent="0.2">
      <c r="A68" s="120"/>
      <c r="B68" s="119"/>
      <c r="C68" s="258" t="s">
        <v>105</v>
      </c>
      <c r="D68" s="110" t="s">
        <v>202</v>
      </c>
      <c r="E68" s="113">
        <v>21.577303487766788</v>
      </c>
      <c r="F68" s="115">
        <v>829</v>
      </c>
      <c r="G68" s="114">
        <v>837</v>
      </c>
      <c r="H68" s="114">
        <v>829</v>
      </c>
      <c r="I68" s="114">
        <v>794</v>
      </c>
      <c r="J68" s="140">
        <v>763</v>
      </c>
      <c r="K68" s="114">
        <v>66</v>
      </c>
      <c r="L68" s="116">
        <v>8.6500655307994752</v>
      </c>
    </row>
    <row r="69" spans="1:12" s="110" customFormat="1" ht="15" customHeight="1" x14ac:dyDescent="0.2">
      <c r="A69" s="120"/>
      <c r="B69" s="119"/>
      <c r="C69" s="258"/>
      <c r="D69" s="267" t="s">
        <v>198</v>
      </c>
      <c r="E69" s="113">
        <v>54.402895054282268</v>
      </c>
      <c r="F69" s="115">
        <v>451</v>
      </c>
      <c r="G69" s="114">
        <v>453</v>
      </c>
      <c r="H69" s="114">
        <v>455</v>
      </c>
      <c r="I69" s="114">
        <v>443</v>
      </c>
      <c r="J69" s="140">
        <v>423</v>
      </c>
      <c r="K69" s="114">
        <v>28</v>
      </c>
      <c r="L69" s="116">
        <v>6.6193853427895979</v>
      </c>
    </row>
    <row r="70" spans="1:12" s="110" customFormat="1" ht="15" customHeight="1" x14ac:dyDescent="0.2">
      <c r="A70" s="120"/>
      <c r="B70" s="119"/>
      <c r="C70" s="258"/>
      <c r="D70" s="267" t="s">
        <v>199</v>
      </c>
      <c r="E70" s="113">
        <v>45.597104945717732</v>
      </c>
      <c r="F70" s="115">
        <v>378</v>
      </c>
      <c r="G70" s="114">
        <v>384</v>
      </c>
      <c r="H70" s="114">
        <v>374</v>
      </c>
      <c r="I70" s="114">
        <v>351</v>
      </c>
      <c r="J70" s="140">
        <v>340</v>
      </c>
      <c r="K70" s="114">
        <v>38</v>
      </c>
      <c r="L70" s="116">
        <v>11.176470588235293</v>
      </c>
    </row>
    <row r="71" spans="1:12" s="110" customFormat="1" ht="15" customHeight="1" x14ac:dyDescent="0.2">
      <c r="A71" s="120"/>
      <c r="B71" s="119"/>
      <c r="C71" s="258"/>
      <c r="D71" s="110" t="s">
        <v>203</v>
      </c>
      <c r="E71" s="113">
        <v>72.436231129619983</v>
      </c>
      <c r="F71" s="115">
        <v>2783</v>
      </c>
      <c r="G71" s="114">
        <v>2785</v>
      </c>
      <c r="H71" s="114">
        <v>2769</v>
      </c>
      <c r="I71" s="114">
        <v>2786</v>
      </c>
      <c r="J71" s="140">
        <v>2738</v>
      </c>
      <c r="K71" s="114">
        <v>45</v>
      </c>
      <c r="L71" s="116">
        <v>1.6435354273192111</v>
      </c>
    </row>
    <row r="72" spans="1:12" s="110" customFormat="1" ht="15" customHeight="1" x14ac:dyDescent="0.2">
      <c r="A72" s="120"/>
      <c r="B72" s="119"/>
      <c r="C72" s="258"/>
      <c r="D72" s="267" t="s">
        <v>198</v>
      </c>
      <c r="E72" s="113">
        <v>58.605821056413944</v>
      </c>
      <c r="F72" s="115">
        <v>1631</v>
      </c>
      <c r="G72" s="114">
        <v>1639</v>
      </c>
      <c r="H72" s="114">
        <v>1650</v>
      </c>
      <c r="I72" s="114">
        <v>1657</v>
      </c>
      <c r="J72" s="140">
        <v>1630</v>
      </c>
      <c r="K72" s="114">
        <v>1</v>
      </c>
      <c r="L72" s="116">
        <v>6.1349693251533742E-2</v>
      </c>
    </row>
    <row r="73" spans="1:12" s="110" customFormat="1" ht="15" customHeight="1" x14ac:dyDescent="0.2">
      <c r="A73" s="120"/>
      <c r="B73" s="119"/>
      <c r="C73" s="258"/>
      <c r="D73" s="267" t="s">
        <v>199</v>
      </c>
      <c r="E73" s="113">
        <v>41.394178943586056</v>
      </c>
      <c r="F73" s="115">
        <v>1152</v>
      </c>
      <c r="G73" s="114">
        <v>1146</v>
      </c>
      <c r="H73" s="114">
        <v>1119</v>
      </c>
      <c r="I73" s="114">
        <v>1129</v>
      </c>
      <c r="J73" s="140">
        <v>1108</v>
      </c>
      <c r="K73" s="114">
        <v>44</v>
      </c>
      <c r="L73" s="116">
        <v>3.9711191335740073</v>
      </c>
    </row>
    <row r="74" spans="1:12" s="110" customFormat="1" ht="15" customHeight="1" x14ac:dyDescent="0.2">
      <c r="A74" s="120"/>
      <c r="B74" s="119"/>
      <c r="C74" s="258"/>
      <c r="D74" s="110" t="s">
        <v>204</v>
      </c>
      <c r="E74" s="113">
        <v>5.9864653826132219</v>
      </c>
      <c r="F74" s="115">
        <v>230</v>
      </c>
      <c r="G74" s="114">
        <v>229</v>
      </c>
      <c r="H74" s="114">
        <v>213</v>
      </c>
      <c r="I74" s="114">
        <v>217</v>
      </c>
      <c r="J74" s="140">
        <v>217</v>
      </c>
      <c r="K74" s="114">
        <v>13</v>
      </c>
      <c r="L74" s="116">
        <v>5.9907834101382491</v>
      </c>
    </row>
    <row r="75" spans="1:12" s="110" customFormat="1" ht="15" customHeight="1" x14ac:dyDescent="0.2">
      <c r="A75" s="120"/>
      <c r="B75" s="119"/>
      <c r="C75" s="258"/>
      <c r="D75" s="267" t="s">
        <v>198</v>
      </c>
      <c r="E75" s="113">
        <v>61.304347826086953</v>
      </c>
      <c r="F75" s="115">
        <v>141</v>
      </c>
      <c r="G75" s="114">
        <v>134</v>
      </c>
      <c r="H75" s="114">
        <v>131</v>
      </c>
      <c r="I75" s="114">
        <v>137</v>
      </c>
      <c r="J75" s="140">
        <v>138</v>
      </c>
      <c r="K75" s="114">
        <v>3</v>
      </c>
      <c r="L75" s="116">
        <v>2.1739130434782608</v>
      </c>
    </row>
    <row r="76" spans="1:12" s="110" customFormat="1" ht="15" customHeight="1" x14ac:dyDescent="0.2">
      <c r="A76" s="120"/>
      <c r="B76" s="119"/>
      <c r="C76" s="258"/>
      <c r="D76" s="267" t="s">
        <v>199</v>
      </c>
      <c r="E76" s="113">
        <v>38.695652173913047</v>
      </c>
      <c r="F76" s="115">
        <v>89</v>
      </c>
      <c r="G76" s="114">
        <v>95</v>
      </c>
      <c r="H76" s="114">
        <v>82</v>
      </c>
      <c r="I76" s="114">
        <v>80</v>
      </c>
      <c r="J76" s="140">
        <v>79</v>
      </c>
      <c r="K76" s="114">
        <v>10</v>
      </c>
      <c r="L76" s="116">
        <v>12.658227848101266</v>
      </c>
    </row>
    <row r="77" spans="1:12" s="110" customFormat="1" ht="15" customHeight="1" x14ac:dyDescent="0.2">
      <c r="A77" s="534"/>
      <c r="B77" s="119" t="s">
        <v>205</v>
      </c>
      <c r="C77" s="268"/>
      <c r="D77" s="182"/>
      <c r="E77" s="113">
        <v>8.8967032967032971</v>
      </c>
      <c r="F77" s="115">
        <v>3036</v>
      </c>
      <c r="G77" s="114">
        <v>2893</v>
      </c>
      <c r="H77" s="114">
        <v>3118</v>
      </c>
      <c r="I77" s="114">
        <v>3042</v>
      </c>
      <c r="J77" s="140">
        <v>2980</v>
      </c>
      <c r="K77" s="114">
        <v>56</v>
      </c>
      <c r="L77" s="116">
        <v>1.8791946308724832</v>
      </c>
    </row>
    <row r="78" spans="1:12" s="110" customFormat="1" ht="15" customHeight="1" x14ac:dyDescent="0.2">
      <c r="A78" s="120"/>
      <c r="B78" s="119"/>
      <c r="C78" s="268" t="s">
        <v>106</v>
      </c>
      <c r="D78" s="182"/>
      <c r="E78" s="113">
        <v>61.429512516469039</v>
      </c>
      <c r="F78" s="115">
        <v>1865</v>
      </c>
      <c r="G78" s="114">
        <v>1723</v>
      </c>
      <c r="H78" s="114">
        <v>1866</v>
      </c>
      <c r="I78" s="114">
        <v>1795</v>
      </c>
      <c r="J78" s="140">
        <v>1770</v>
      </c>
      <c r="K78" s="114">
        <v>95</v>
      </c>
      <c r="L78" s="116">
        <v>5.3672316384180787</v>
      </c>
    </row>
    <row r="79" spans="1:12" s="110" customFormat="1" ht="15" customHeight="1" x14ac:dyDescent="0.2">
      <c r="A79" s="123"/>
      <c r="B79" s="124"/>
      <c r="C79" s="260" t="s">
        <v>107</v>
      </c>
      <c r="D79" s="261"/>
      <c r="E79" s="125">
        <v>38.570487483530961</v>
      </c>
      <c r="F79" s="143">
        <v>1171</v>
      </c>
      <c r="G79" s="144">
        <v>1170</v>
      </c>
      <c r="H79" s="144">
        <v>1252</v>
      </c>
      <c r="I79" s="144">
        <v>1247</v>
      </c>
      <c r="J79" s="145">
        <v>1210</v>
      </c>
      <c r="K79" s="144">
        <v>-39</v>
      </c>
      <c r="L79" s="146">
        <v>-3.2231404958677685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34125</v>
      </c>
      <c r="E11" s="114">
        <v>34027</v>
      </c>
      <c r="F11" s="114">
        <v>34597</v>
      </c>
      <c r="G11" s="114">
        <v>34128</v>
      </c>
      <c r="H11" s="140">
        <v>33855</v>
      </c>
      <c r="I11" s="115">
        <v>270</v>
      </c>
      <c r="J11" s="116">
        <v>0.79751883030571558</v>
      </c>
    </row>
    <row r="12" spans="1:15" s="110" customFormat="1" ht="24.95" customHeight="1" x14ac:dyDescent="0.2">
      <c r="A12" s="193" t="s">
        <v>132</v>
      </c>
      <c r="B12" s="194" t="s">
        <v>133</v>
      </c>
      <c r="C12" s="113">
        <v>2.44981684981685</v>
      </c>
      <c r="D12" s="115">
        <v>836</v>
      </c>
      <c r="E12" s="114">
        <v>661</v>
      </c>
      <c r="F12" s="114">
        <v>906</v>
      </c>
      <c r="G12" s="114">
        <v>907</v>
      </c>
      <c r="H12" s="140">
        <v>796</v>
      </c>
      <c r="I12" s="115">
        <v>40</v>
      </c>
      <c r="J12" s="116">
        <v>5.025125628140704</v>
      </c>
    </row>
    <row r="13" spans="1:15" s="110" customFormat="1" ht="24.95" customHeight="1" x14ac:dyDescent="0.2">
      <c r="A13" s="193" t="s">
        <v>134</v>
      </c>
      <c r="B13" s="199" t="s">
        <v>214</v>
      </c>
      <c r="C13" s="113" t="s">
        <v>513</v>
      </c>
      <c r="D13" s="115" t="s">
        <v>513</v>
      </c>
      <c r="E13" s="114" t="s">
        <v>513</v>
      </c>
      <c r="F13" s="114" t="s">
        <v>513</v>
      </c>
      <c r="G13" s="114">
        <v>382</v>
      </c>
      <c r="H13" s="140">
        <v>376</v>
      </c>
      <c r="I13" s="115" t="s">
        <v>513</v>
      </c>
      <c r="J13" s="116" t="s">
        <v>513</v>
      </c>
    </row>
    <row r="14" spans="1:15" s="287" customFormat="1" ht="24" customHeight="1" x14ac:dyDescent="0.2">
      <c r="A14" s="193" t="s">
        <v>215</v>
      </c>
      <c r="B14" s="199" t="s">
        <v>137</v>
      </c>
      <c r="C14" s="113">
        <v>32.257875457875457</v>
      </c>
      <c r="D14" s="115">
        <v>11008</v>
      </c>
      <c r="E14" s="114">
        <v>10966</v>
      </c>
      <c r="F14" s="114">
        <v>11246</v>
      </c>
      <c r="G14" s="114">
        <v>11260</v>
      </c>
      <c r="H14" s="140">
        <v>11318</v>
      </c>
      <c r="I14" s="115">
        <v>-310</v>
      </c>
      <c r="J14" s="116">
        <v>-2.7389998232903339</v>
      </c>
      <c r="K14" s="110"/>
      <c r="L14" s="110"/>
      <c r="M14" s="110"/>
      <c r="N14" s="110"/>
      <c r="O14" s="110"/>
    </row>
    <row r="15" spans="1:15" s="110" customFormat="1" ht="24.75" customHeight="1" x14ac:dyDescent="0.2">
      <c r="A15" s="193" t="s">
        <v>216</v>
      </c>
      <c r="B15" s="199" t="s">
        <v>217</v>
      </c>
      <c r="C15" s="113">
        <v>4.720879120879121</v>
      </c>
      <c r="D15" s="115">
        <v>1611</v>
      </c>
      <c r="E15" s="114">
        <v>1467</v>
      </c>
      <c r="F15" s="114">
        <v>1520</v>
      </c>
      <c r="G15" s="114">
        <v>1521</v>
      </c>
      <c r="H15" s="140">
        <v>1525</v>
      </c>
      <c r="I15" s="115">
        <v>86</v>
      </c>
      <c r="J15" s="116">
        <v>5.639344262295082</v>
      </c>
    </row>
    <row r="16" spans="1:15" s="287" customFormat="1" ht="24.95" customHeight="1" x14ac:dyDescent="0.2">
      <c r="A16" s="193" t="s">
        <v>218</v>
      </c>
      <c r="B16" s="199" t="s">
        <v>141</v>
      </c>
      <c r="C16" s="113">
        <v>18.775091575091576</v>
      </c>
      <c r="D16" s="115">
        <v>6407</v>
      </c>
      <c r="E16" s="114">
        <v>6491</v>
      </c>
      <c r="F16" s="114">
        <v>6672</v>
      </c>
      <c r="G16" s="114">
        <v>6649</v>
      </c>
      <c r="H16" s="140">
        <v>6674</v>
      </c>
      <c r="I16" s="115">
        <v>-267</v>
      </c>
      <c r="J16" s="116">
        <v>-4.0005993407252021</v>
      </c>
      <c r="K16" s="110"/>
      <c r="L16" s="110"/>
      <c r="M16" s="110"/>
      <c r="N16" s="110"/>
      <c r="O16" s="110"/>
    </row>
    <row r="17" spans="1:15" s="110" customFormat="1" ht="24.95" customHeight="1" x14ac:dyDescent="0.2">
      <c r="A17" s="193" t="s">
        <v>219</v>
      </c>
      <c r="B17" s="199" t="s">
        <v>220</v>
      </c>
      <c r="C17" s="113">
        <v>8.7619047619047628</v>
      </c>
      <c r="D17" s="115">
        <v>2990</v>
      </c>
      <c r="E17" s="114">
        <v>3008</v>
      </c>
      <c r="F17" s="114">
        <v>3054</v>
      </c>
      <c r="G17" s="114">
        <v>3090</v>
      </c>
      <c r="H17" s="140">
        <v>3119</v>
      </c>
      <c r="I17" s="115">
        <v>-129</v>
      </c>
      <c r="J17" s="116">
        <v>-4.135941006732927</v>
      </c>
    </row>
    <row r="18" spans="1:15" s="287" customFormat="1" ht="24.95" customHeight="1" x14ac:dyDescent="0.2">
      <c r="A18" s="201" t="s">
        <v>144</v>
      </c>
      <c r="B18" s="202" t="s">
        <v>145</v>
      </c>
      <c r="C18" s="113" t="s">
        <v>513</v>
      </c>
      <c r="D18" s="115" t="s">
        <v>513</v>
      </c>
      <c r="E18" s="114" t="s">
        <v>513</v>
      </c>
      <c r="F18" s="114" t="s">
        <v>513</v>
      </c>
      <c r="G18" s="114">
        <v>1996</v>
      </c>
      <c r="H18" s="140">
        <v>1952</v>
      </c>
      <c r="I18" s="115" t="s">
        <v>513</v>
      </c>
      <c r="J18" s="116" t="s">
        <v>513</v>
      </c>
      <c r="K18" s="110"/>
      <c r="L18" s="110"/>
      <c r="M18" s="110"/>
      <c r="N18" s="110"/>
      <c r="O18" s="110"/>
    </row>
    <row r="19" spans="1:15" s="110" customFormat="1" ht="24.95" customHeight="1" x14ac:dyDescent="0.2">
      <c r="A19" s="193" t="s">
        <v>146</v>
      </c>
      <c r="B19" s="199" t="s">
        <v>147</v>
      </c>
      <c r="C19" s="113">
        <v>14.555311355311355</v>
      </c>
      <c r="D19" s="115">
        <v>4967</v>
      </c>
      <c r="E19" s="114">
        <v>5102</v>
      </c>
      <c r="F19" s="114">
        <v>5174</v>
      </c>
      <c r="G19" s="114">
        <v>5077</v>
      </c>
      <c r="H19" s="140">
        <v>5098</v>
      </c>
      <c r="I19" s="115">
        <v>-131</v>
      </c>
      <c r="J19" s="116">
        <v>-2.5696351510396234</v>
      </c>
    </row>
    <row r="20" spans="1:15" s="287" customFormat="1" ht="24.95" customHeight="1" x14ac:dyDescent="0.2">
      <c r="A20" s="193" t="s">
        <v>148</v>
      </c>
      <c r="B20" s="199" t="s">
        <v>149</v>
      </c>
      <c r="C20" s="113">
        <v>6.8366300366300363</v>
      </c>
      <c r="D20" s="115">
        <v>2333</v>
      </c>
      <c r="E20" s="114">
        <v>2253</v>
      </c>
      <c r="F20" s="114">
        <v>2233</v>
      </c>
      <c r="G20" s="114">
        <v>2213</v>
      </c>
      <c r="H20" s="140">
        <v>2185</v>
      </c>
      <c r="I20" s="115">
        <v>148</v>
      </c>
      <c r="J20" s="116">
        <v>6.7734553775743711</v>
      </c>
      <c r="K20" s="110"/>
      <c r="L20" s="110"/>
      <c r="M20" s="110"/>
      <c r="N20" s="110"/>
      <c r="O20" s="110"/>
    </row>
    <row r="21" spans="1:15" s="110" customFormat="1" ht="24.95" customHeight="1" x14ac:dyDescent="0.2">
      <c r="A21" s="201" t="s">
        <v>150</v>
      </c>
      <c r="B21" s="202" t="s">
        <v>151</v>
      </c>
      <c r="C21" s="113">
        <v>4.0703296703296701</v>
      </c>
      <c r="D21" s="115">
        <v>1389</v>
      </c>
      <c r="E21" s="114">
        <v>1360</v>
      </c>
      <c r="F21" s="114">
        <v>1451</v>
      </c>
      <c r="G21" s="114">
        <v>1426</v>
      </c>
      <c r="H21" s="140">
        <v>1363</v>
      </c>
      <c r="I21" s="115">
        <v>26</v>
      </c>
      <c r="J21" s="116">
        <v>1.9075568598679384</v>
      </c>
    </row>
    <row r="22" spans="1:15" s="110" customFormat="1" ht="24.95" customHeight="1" x14ac:dyDescent="0.2">
      <c r="A22" s="201" t="s">
        <v>152</v>
      </c>
      <c r="B22" s="199" t="s">
        <v>153</v>
      </c>
      <c r="C22" s="113" t="s">
        <v>513</v>
      </c>
      <c r="D22" s="115" t="s">
        <v>513</v>
      </c>
      <c r="E22" s="114" t="s">
        <v>513</v>
      </c>
      <c r="F22" s="114" t="s">
        <v>513</v>
      </c>
      <c r="G22" s="114" t="s">
        <v>513</v>
      </c>
      <c r="H22" s="140">
        <v>311</v>
      </c>
      <c r="I22" s="115" t="s">
        <v>513</v>
      </c>
      <c r="J22" s="116" t="s">
        <v>513</v>
      </c>
    </row>
    <row r="23" spans="1:15" s="110" customFormat="1" ht="24.95" customHeight="1" x14ac:dyDescent="0.2">
      <c r="A23" s="193" t="s">
        <v>154</v>
      </c>
      <c r="B23" s="199" t="s">
        <v>155</v>
      </c>
      <c r="C23" s="113">
        <v>1.7142857142857142</v>
      </c>
      <c r="D23" s="115">
        <v>585</v>
      </c>
      <c r="E23" s="114">
        <v>588</v>
      </c>
      <c r="F23" s="114">
        <v>591</v>
      </c>
      <c r="G23" s="114">
        <v>596</v>
      </c>
      <c r="H23" s="140">
        <v>602</v>
      </c>
      <c r="I23" s="115">
        <v>-17</v>
      </c>
      <c r="J23" s="116">
        <v>-2.823920265780731</v>
      </c>
    </row>
    <row r="24" spans="1:15" s="110" customFormat="1" ht="24.95" customHeight="1" x14ac:dyDescent="0.2">
      <c r="A24" s="193" t="s">
        <v>156</v>
      </c>
      <c r="B24" s="199" t="s">
        <v>221</v>
      </c>
      <c r="C24" s="113">
        <v>4.8468864468864465</v>
      </c>
      <c r="D24" s="115">
        <v>1654</v>
      </c>
      <c r="E24" s="114">
        <v>1773</v>
      </c>
      <c r="F24" s="114">
        <v>1697</v>
      </c>
      <c r="G24" s="114">
        <v>1682</v>
      </c>
      <c r="H24" s="140">
        <v>1676</v>
      </c>
      <c r="I24" s="115">
        <v>-22</v>
      </c>
      <c r="J24" s="116">
        <v>-1.3126491646778042</v>
      </c>
    </row>
    <row r="25" spans="1:15" s="110" customFormat="1" ht="24.95" customHeight="1" x14ac:dyDescent="0.2">
      <c r="A25" s="193" t="s">
        <v>222</v>
      </c>
      <c r="B25" s="204" t="s">
        <v>159</v>
      </c>
      <c r="C25" s="113">
        <v>2.106959706959707</v>
      </c>
      <c r="D25" s="115">
        <v>719</v>
      </c>
      <c r="E25" s="114">
        <v>698</v>
      </c>
      <c r="F25" s="114">
        <v>628</v>
      </c>
      <c r="G25" s="114">
        <v>624</v>
      </c>
      <c r="H25" s="140">
        <v>626</v>
      </c>
      <c r="I25" s="115">
        <v>93</v>
      </c>
      <c r="J25" s="116">
        <v>14.856230031948881</v>
      </c>
    </row>
    <row r="26" spans="1:15" s="110" customFormat="1" ht="24.95" customHeight="1" x14ac:dyDescent="0.2">
      <c r="A26" s="201">
        <v>782.78300000000002</v>
      </c>
      <c r="B26" s="203" t="s">
        <v>160</v>
      </c>
      <c r="C26" s="113" t="s">
        <v>513</v>
      </c>
      <c r="D26" s="115" t="s">
        <v>513</v>
      </c>
      <c r="E26" s="114" t="s">
        <v>513</v>
      </c>
      <c r="F26" s="114" t="s">
        <v>513</v>
      </c>
      <c r="G26" s="114" t="s">
        <v>513</v>
      </c>
      <c r="H26" s="140">
        <v>178</v>
      </c>
      <c r="I26" s="115" t="s">
        <v>513</v>
      </c>
      <c r="J26" s="116" t="s">
        <v>513</v>
      </c>
    </row>
    <row r="27" spans="1:15" s="110" customFormat="1" ht="24.95" customHeight="1" x14ac:dyDescent="0.2">
      <c r="A27" s="193" t="s">
        <v>161</v>
      </c>
      <c r="B27" s="199" t="s">
        <v>223</v>
      </c>
      <c r="C27" s="113">
        <v>4.9553113553113555</v>
      </c>
      <c r="D27" s="115">
        <v>1691</v>
      </c>
      <c r="E27" s="114">
        <v>1705</v>
      </c>
      <c r="F27" s="114">
        <v>1691</v>
      </c>
      <c r="G27" s="114">
        <v>1651</v>
      </c>
      <c r="H27" s="140">
        <v>1627</v>
      </c>
      <c r="I27" s="115">
        <v>64</v>
      </c>
      <c r="J27" s="116">
        <v>3.9336201598033189</v>
      </c>
    </row>
    <row r="28" spans="1:15" s="110" customFormat="1" ht="24.95" customHeight="1" x14ac:dyDescent="0.2">
      <c r="A28" s="193" t="s">
        <v>163</v>
      </c>
      <c r="B28" s="199" t="s">
        <v>164</v>
      </c>
      <c r="C28" s="113">
        <v>4.178754578754579</v>
      </c>
      <c r="D28" s="115">
        <v>1426</v>
      </c>
      <c r="E28" s="114">
        <v>1493</v>
      </c>
      <c r="F28" s="114">
        <v>1473</v>
      </c>
      <c r="G28" s="114">
        <v>1461</v>
      </c>
      <c r="H28" s="140">
        <v>1466</v>
      </c>
      <c r="I28" s="115">
        <v>-40</v>
      </c>
      <c r="J28" s="116">
        <v>-2.7285129604365621</v>
      </c>
    </row>
    <row r="29" spans="1:15" s="110" customFormat="1" ht="24.95" customHeight="1" x14ac:dyDescent="0.2">
      <c r="A29" s="193">
        <v>86</v>
      </c>
      <c r="B29" s="199" t="s">
        <v>165</v>
      </c>
      <c r="C29" s="113">
        <v>5.2483516483516484</v>
      </c>
      <c r="D29" s="115">
        <v>1791</v>
      </c>
      <c r="E29" s="114">
        <v>1777</v>
      </c>
      <c r="F29" s="114">
        <v>1767</v>
      </c>
      <c r="G29" s="114">
        <v>1722</v>
      </c>
      <c r="H29" s="140">
        <v>1718</v>
      </c>
      <c r="I29" s="115">
        <v>73</v>
      </c>
      <c r="J29" s="116">
        <v>4.2491268917345755</v>
      </c>
    </row>
    <row r="30" spans="1:15" s="110" customFormat="1" ht="24.95" customHeight="1" x14ac:dyDescent="0.2">
      <c r="A30" s="193">
        <v>87.88</v>
      </c>
      <c r="B30" s="204" t="s">
        <v>166</v>
      </c>
      <c r="C30" s="113">
        <v>4.8556776556776553</v>
      </c>
      <c r="D30" s="115">
        <v>1657</v>
      </c>
      <c r="E30" s="114">
        <v>1682</v>
      </c>
      <c r="F30" s="114">
        <v>1669</v>
      </c>
      <c r="G30" s="114">
        <v>1611</v>
      </c>
      <c r="H30" s="140">
        <v>1597</v>
      </c>
      <c r="I30" s="115">
        <v>60</v>
      </c>
      <c r="J30" s="116">
        <v>3.7570444583594238</v>
      </c>
    </row>
    <row r="31" spans="1:15" s="110" customFormat="1" ht="24.95" customHeight="1" x14ac:dyDescent="0.2">
      <c r="A31" s="193" t="s">
        <v>167</v>
      </c>
      <c r="B31" s="199" t="s">
        <v>168</v>
      </c>
      <c r="C31" s="113">
        <v>2.8424908424908426</v>
      </c>
      <c r="D31" s="115">
        <v>970</v>
      </c>
      <c r="E31" s="114">
        <v>931</v>
      </c>
      <c r="F31" s="114">
        <v>993</v>
      </c>
      <c r="G31" s="114">
        <v>993</v>
      </c>
      <c r="H31" s="140">
        <v>966</v>
      </c>
      <c r="I31" s="115">
        <v>4</v>
      </c>
      <c r="J31" s="116">
        <v>0.41407867494824019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2.44981684981685</v>
      </c>
      <c r="D34" s="115">
        <v>836</v>
      </c>
      <c r="E34" s="114">
        <v>661</v>
      </c>
      <c r="F34" s="114">
        <v>906</v>
      </c>
      <c r="G34" s="114">
        <v>907</v>
      </c>
      <c r="H34" s="140">
        <v>796</v>
      </c>
      <c r="I34" s="115">
        <v>40</v>
      </c>
      <c r="J34" s="116">
        <v>5.025125628140704</v>
      </c>
    </row>
    <row r="35" spans="1:10" s="110" customFormat="1" ht="24.95" customHeight="1" x14ac:dyDescent="0.2">
      <c r="A35" s="292" t="s">
        <v>171</v>
      </c>
      <c r="B35" s="293" t="s">
        <v>172</v>
      </c>
      <c r="C35" s="113">
        <v>39.355311355311358</v>
      </c>
      <c r="D35" s="115">
        <v>13430</v>
      </c>
      <c r="E35" s="114">
        <v>13334</v>
      </c>
      <c r="F35" s="114">
        <v>13692</v>
      </c>
      <c r="G35" s="114">
        <v>13638</v>
      </c>
      <c r="H35" s="140">
        <v>13646</v>
      </c>
      <c r="I35" s="115">
        <v>-216</v>
      </c>
      <c r="J35" s="116">
        <v>-1.5828814304558112</v>
      </c>
    </row>
    <row r="36" spans="1:10" s="110" customFormat="1" ht="24.95" customHeight="1" x14ac:dyDescent="0.2">
      <c r="A36" s="294" t="s">
        <v>173</v>
      </c>
      <c r="B36" s="295" t="s">
        <v>174</v>
      </c>
      <c r="C36" s="125">
        <v>58.194871794871794</v>
      </c>
      <c r="D36" s="143">
        <v>19859</v>
      </c>
      <c r="E36" s="144">
        <v>20032</v>
      </c>
      <c r="F36" s="144">
        <v>19999</v>
      </c>
      <c r="G36" s="144">
        <v>19583</v>
      </c>
      <c r="H36" s="145">
        <v>19413</v>
      </c>
      <c r="I36" s="143">
        <v>446</v>
      </c>
      <c r="J36" s="146">
        <v>2.2974295575130066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2020-09-25T12:01:09Z</dcterms:created>
  <dcterms:modified xsi:type="dcterms:W3CDTF">2020-09-28T08:12:06Z</dcterms:modified>
</cp:coreProperties>
</file>