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C27" i="24"/>
  <c r="C26" i="24"/>
  <c r="L26" i="24" s="1"/>
  <c r="C25" i="24"/>
  <c r="C24" i="24"/>
  <c r="C23" i="24"/>
  <c r="C22" i="24"/>
  <c r="C21" i="24"/>
  <c r="C20" i="24"/>
  <c r="C19" i="24"/>
  <c r="C18" i="24"/>
  <c r="C17" i="24"/>
  <c r="C16" i="24"/>
  <c r="C15" i="24"/>
  <c r="C9" i="24"/>
  <c r="C8" i="24"/>
  <c r="C7" i="24"/>
  <c r="B38" i="24"/>
  <c r="B37" i="24"/>
  <c r="B35" i="24"/>
  <c r="B34" i="24"/>
  <c r="B33" i="24"/>
  <c r="B32" i="24"/>
  <c r="D32" i="24" s="1"/>
  <c r="B31" i="24"/>
  <c r="B30" i="24"/>
  <c r="B29" i="24"/>
  <c r="H29" i="24" s="1"/>
  <c r="B28" i="24"/>
  <c r="B27" i="24"/>
  <c r="B26" i="24"/>
  <c r="B25" i="24"/>
  <c r="B24" i="24"/>
  <c r="D24" i="24" s="1"/>
  <c r="B23" i="24"/>
  <c r="B22" i="24"/>
  <c r="B21" i="24"/>
  <c r="B20" i="24"/>
  <c r="B19" i="24"/>
  <c r="B18" i="24"/>
  <c r="B17" i="24"/>
  <c r="B16" i="24"/>
  <c r="D16" i="24" s="1"/>
  <c r="B15" i="24"/>
  <c r="B9" i="24"/>
  <c r="B8" i="24"/>
  <c r="B7" i="24"/>
  <c r="K34" i="24" l="1"/>
  <c r="J34" i="24"/>
  <c r="H34" i="24"/>
  <c r="F34" i="24"/>
  <c r="D34" i="24"/>
  <c r="K18" i="24"/>
  <c r="J18" i="24"/>
  <c r="H18" i="24"/>
  <c r="F18" i="24"/>
  <c r="D18" i="24"/>
  <c r="F9" i="24"/>
  <c r="D9" i="24"/>
  <c r="J9" i="24"/>
  <c r="K9" i="24"/>
  <c r="H9" i="24"/>
  <c r="F7" i="24"/>
  <c r="D7" i="24"/>
  <c r="J7" i="24"/>
  <c r="K7" i="24"/>
  <c r="H7" i="24"/>
  <c r="K26" i="24"/>
  <c r="J26" i="24"/>
  <c r="H26" i="24"/>
  <c r="F26" i="24"/>
  <c r="D26" i="24"/>
  <c r="K20" i="24"/>
  <c r="J20" i="24"/>
  <c r="H20" i="24"/>
  <c r="F20" i="24"/>
  <c r="D20" i="24"/>
  <c r="G17" i="24"/>
  <c r="M17" i="24"/>
  <c r="E17" i="24"/>
  <c r="L17" i="24"/>
  <c r="I17" i="24"/>
  <c r="C14" i="24"/>
  <c r="C6" i="24"/>
  <c r="I24" i="24"/>
  <c r="M24" i="24"/>
  <c r="E24" i="24"/>
  <c r="L24" i="24"/>
  <c r="G24" i="24"/>
  <c r="D38" i="24"/>
  <c r="K38" i="24"/>
  <c r="J38" i="24"/>
  <c r="H38" i="24"/>
  <c r="F38" i="24"/>
  <c r="I18" i="24"/>
  <c r="M18" i="24"/>
  <c r="E18" i="24"/>
  <c r="G18" i="24"/>
  <c r="G21" i="24"/>
  <c r="M21" i="24"/>
  <c r="E21" i="24"/>
  <c r="L21" i="24"/>
  <c r="I21" i="24"/>
  <c r="G31" i="24"/>
  <c r="M31" i="24"/>
  <c r="E31" i="24"/>
  <c r="L31" i="24"/>
  <c r="I31" i="24"/>
  <c r="C45" i="24"/>
  <c r="C39" i="24"/>
  <c r="K58" i="24"/>
  <c r="J58" i="24"/>
  <c r="I58" i="24"/>
  <c r="K30" i="24"/>
  <c r="J30" i="24"/>
  <c r="H30" i="24"/>
  <c r="F30" i="24"/>
  <c r="D30" i="24"/>
  <c r="I34" i="24"/>
  <c r="M34" i="24"/>
  <c r="E34" i="24"/>
  <c r="G34" i="24"/>
  <c r="K8" i="24"/>
  <c r="J8" i="24"/>
  <c r="H8" i="24"/>
  <c r="F8" i="24"/>
  <c r="D8" i="24"/>
  <c r="F27" i="24"/>
  <c r="D27" i="24"/>
  <c r="J27" i="24"/>
  <c r="K27" i="24"/>
  <c r="H27" i="24"/>
  <c r="F15" i="24"/>
  <c r="D15" i="24"/>
  <c r="J15" i="24"/>
  <c r="H15" i="24"/>
  <c r="K15" i="24"/>
  <c r="F31" i="24"/>
  <c r="D31" i="24"/>
  <c r="J31" i="24"/>
  <c r="H31" i="24"/>
  <c r="K31" i="24"/>
  <c r="G25" i="24"/>
  <c r="M25" i="24"/>
  <c r="E25" i="24"/>
  <c r="L25" i="24"/>
  <c r="I25" i="24"/>
  <c r="G35" i="24"/>
  <c r="M35" i="24"/>
  <c r="E35" i="24"/>
  <c r="L35" i="24"/>
  <c r="I35" i="24"/>
  <c r="K74" i="24"/>
  <c r="J74" i="24"/>
  <c r="I74" i="24"/>
  <c r="F17" i="24"/>
  <c r="D17" i="24"/>
  <c r="J17" i="24"/>
  <c r="K17" i="24"/>
  <c r="H17" i="24"/>
  <c r="M38" i="24"/>
  <c r="E38" i="24"/>
  <c r="L38" i="24"/>
  <c r="G38" i="24"/>
  <c r="I38" i="24"/>
  <c r="F21" i="24"/>
  <c r="D21" i="24"/>
  <c r="J21" i="24"/>
  <c r="K21" i="24"/>
  <c r="K22" i="24"/>
  <c r="J22" i="24"/>
  <c r="H22" i="24"/>
  <c r="F22" i="24"/>
  <c r="D22" i="24"/>
  <c r="F25" i="24"/>
  <c r="D25" i="24"/>
  <c r="J25" i="24"/>
  <c r="K25" i="24"/>
  <c r="H25" i="24"/>
  <c r="K28" i="24"/>
  <c r="J28" i="24"/>
  <c r="H28" i="24"/>
  <c r="F28" i="24"/>
  <c r="D28" i="24"/>
  <c r="B39" i="24"/>
  <c r="B45" i="24"/>
  <c r="G15" i="24"/>
  <c r="M15" i="24"/>
  <c r="E15" i="24"/>
  <c r="L15" i="24"/>
  <c r="I15" i="24"/>
  <c r="I22" i="24"/>
  <c r="M22" i="24"/>
  <c r="E22" i="24"/>
  <c r="L22" i="24"/>
  <c r="G22" i="24"/>
  <c r="I32" i="24"/>
  <c r="M32" i="24"/>
  <c r="E32" i="24"/>
  <c r="L32" i="24"/>
  <c r="G32" i="24"/>
  <c r="L34" i="24"/>
  <c r="B14" i="24"/>
  <c r="B6" i="24"/>
  <c r="F33" i="24"/>
  <c r="D33" i="24"/>
  <c r="J33" i="24"/>
  <c r="K33" i="24"/>
  <c r="H33" i="24"/>
  <c r="G27" i="24"/>
  <c r="M27" i="24"/>
  <c r="E27" i="24"/>
  <c r="L27" i="24"/>
  <c r="I27" i="24"/>
  <c r="K24" i="24"/>
  <c r="J24" i="24"/>
  <c r="H24" i="24"/>
  <c r="F24" i="24"/>
  <c r="G19" i="24"/>
  <c r="M19" i="24"/>
  <c r="E19" i="24"/>
  <c r="L19" i="24"/>
  <c r="I19" i="24"/>
  <c r="I26" i="24"/>
  <c r="M26" i="24"/>
  <c r="E26" i="24"/>
  <c r="G26" i="24"/>
  <c r="G29" i="24"/>
  <c r="M29" i="24"/>
  <c r="E29" i="24"/>
  <c r="L29" i="24"/>
  <c r="I29" i="24"/>
  <c r="K16" i="24"/>
  <c r="J16" i="24"/>
  <c r="H16" i="24"/>
  <c r="F16" i="24"/>
  <c r="F19" i="24"/>
  <c r="D19" i="24"/>
  <c r="J19" i="24"/>
  <c r="K19" i="24"/>
  <c r="H19" i="24"/>
  <c r="F29" i="24"/>
  <c r="D29" i="24"/>
  <c r="J29" i="24"/>
  <c r="K29" i="24"/>
  <c r="K32" i="24"/>
  <c r="J32" i="24"/>
  <c r="H32" i="24"/>
  <c r="F32" i="24"/>
  <c r="F35" i="24"/>
  <c r="D35" i="24"/>
  <c r="J35" i="24"/>
  <c r="K35" i="24"/>
  <c r="H35" i="24"/>
  <c r="G7" i="24"/>
  <c r="M7" i="24"/>
  <c r="E7" i="24"/>
  <c r="L7" i="24"/>
  <c r="I7" i="24"/>
  <c r="I8" i="24"/>
  <c r="M8" i="24"/>
  <c r="E8" i="24"/>
  <c r="L8" i="24"/>
  <c r="G8" i="24"/>
  <c r="G9" i="24"/>
  <c r="M9" i="24"/>
  <c r="E9" i="24"/>
  <c r="L9" i="24"/>
  <c r="I9" i="24"/>
  <c r="I16" i="24"/>
  <c r="M16" i="24"/>
  <c r="E16" i="24"/>
  <c r="L16" i="24"/>
  <c r="G16" i="24"/>
  <c r="G33" i="24"/>
  <c r="M33" i="24"/>
  <c r="E33" i="24"/>
  <c r="L33" i="24"/>
  <c r="I33" i="24"/>
  <c r="L18" i="24"/>
  <c r="K66" i="24"/>
  <c r="J66" i="24"/>
  <c r="I66" i="24"/>
  <c r="H37" i="24"/>
  <c r="F37" i="24"/>
  <c r="D37" i="24"/>
  <c r="K37" i="24"/>
  <c r="F23" i="24"/>
  <c r="D23" i="24"/>
  <c r="J23" i="24"/>
  <c r="H23" i="24"/>
  <c r="K23" i="24"/>
  <c r="G23" i="24"/>
  <c r="M23" i="24"/>
  <c r="E23" i="24"/>
  <c r="L23" i="24"/>
  <c r="I23" i="24"/>
  <c r="I30" i="24"/>
  <c r="M30" i="24"/>
  <c r="E30" i="24"/>
  <c r="L30" i="24"/>
  <c r="G30" i="24"/>
  <c r="H21" i="24"/>
  <c r="J37" i="24"/>
  <c r="I77" i="24"/>
  <c r="E37" i="24"/>
  <c r="H41" i="24"/>
  <c r="F41" i="24"/>
  <c r="D41" i="24"/>
  <c r="K41" i="24"/>
  <c r="K53" i="24"/>
  <c r="J53" i="24"/>
  <c r="K61" i="24"/>
  <c r="J61" i="24"/>
  <c r="K69" i="24"/>
  <c r="J69"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K54" i="24"/>
  <c r="J54" i="24"/>
  <c r="K62" i="24"/>
  <c r="J62" i="24"/>
  <c r="K70" i="24"/>
  <c r="J70" i="24"/>
  <c r="G20" i="24"/>
  <c r="G28" i="24"/>
  <c r="K51" i="24"/>
  <c r="J51" i="24"/>
  <c r="K59" i="24"/>
  <c r="J59" i="24"/>
  <c r="K67" i="24"/>
  <c r="J67" i="24"/>
  <c r="K75" i="24"/>
  <c r="K77" i="24" s="1"/>
  <c r="J75" i="24"/>
  <c r="J77" i="24" s="1"/>
  <c r="L20" i="24"/>
  <c r="L28" i="24"/>
  <c r="K56" i="24"/>
  <c r="J56" i="24"/>
  <c r="K64" i="24"/>
  <c r="J64" i="24"/>
  <c r="K72" i="24"/>
  <c r="J72" i="24"/>
  <c r="G40" i="24"/>
  <c r="G42" i="24"/>
  <c r="G44" i="24"/>
  <c r="H40" i="24"/>
  <c r="L41" i="24"/>
  <c r="H42" i="24"/>
  <c r="L43" i="24"/>
  <c r="H44" i="24"/>
  <c r="J42" i="24"/>
  <c r="J44" i="24"/>
  <c r="E40" i="24"/>
  <c r="E42" i="24"/>
  <c r="E44" i="24"/>
  <c r="I45" i="24" l="1"/>
  <c r="G45" i="24"/>
  <c r="M45" i="24"/>
  <c r="E45" i="24"/>
  <c r="L45" i="24"/>
  <c r="I39" i="24"/>
  <c r="G39" i="24"/>
  <c r="L39" i="24"/>
  <c r="E39" i="24"/>
  <c r="M39" i="24"/>
  <c r="K6" i="24"/>
  <c r="J6" i="24"/>
  <c r="H6" i="24"/>
  <c r="F6" i="24"/>
  <c r="D6" i="24"/>
  <c r="I6" i="24"/>
  <c r="M6" i="24"/>
  <c r="E6" i="24"/>
  <c r="G6" i="24"/>
  <c r="L6" i="24"/>
  <c r="J79" i="24"/>
  <c r="J78" i="24"/>
  <c r="K14" i="24"/>
  <c r="J14" i="24"/>
  <c r="H14" i="24"/>
  <c r="F14" i="24"/>
  <c r="D14" i="24"/>
  <c r="I14" i="24"/>
  <c r="M14" i="24"/>
  <c r="E14" i="24"/>
  <c r="L14" i="24"/>
  <c r="G14" i="24"/>
  <c r="K79" i="24"/>
  <c r="K78" i="24"/>
  <c r="H45" i="24"/>
  <c r="F45" i="24"/>
  <c r="D45" i="24"/>
  <c r="K45" i="24"/>
  <c r="J45" i="24"/>
  <c r="I78" i="24"/>
  <c r="I79" i="24"/>
  <c r="H39" i="24"/>
  <c r="F39" i="24"/>
  <c r="D39" i="24"/>
  <c r="K39" i="24"/>
  <c r="J39" i="24"/>
  <c r="I83" i="24" l="1"/>
  <c r="I82" i="24"/>
  <c r="I81" i="24"/>
</calcChain>
</file>

<file path=xl/sharedStrings.xml><?xml version="1.0" encoding="utf-8"?>
<sst xmlns="http://schemas.openxmlformats.org/spreadsheetml/2006/main" count="1726" uniqueCount="521">
  <si>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</si>
  <si>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</si>
  <si>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</si>
  <si>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</si>
  <si>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</si>
  <si>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</si>
  <si>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</si>
  <si>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</si>
  <si>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</si>
  <si>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</si>
  <si>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</si>
  <si>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</si>
  <si>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</si>
  <si>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Miltenberg (09676)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</si>
  <si>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</si>
  <si>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</si>
  <si>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</si>
  <si>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</si>
  <si>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</si>
  <si>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</si>
  <si>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</si>
  <si>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</si>
  <si>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</si>
  <si>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</si>
  <si>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</si>
  <si>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</si>
  <si>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</si>
  <si>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</si>
  <si>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</si>
  <si>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</si>
  <si>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</si>
  <si>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</si>
  <si>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</si>
  <si>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</si>
  <si>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</si>
  <si>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</si>
  <si>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</si>
  <si>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</si>
  <si>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</si>
  <si>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</si>
  <si>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</si>
  <si>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</si>
  <si>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</si>
  <si>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</si>
  <si>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</si>
  <si>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</si>
  <si>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</si>
  <si>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</si>
  <si>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</si>
  <si>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</si>
  <si>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</si>
  <si>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</si>
  <si>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</si>
  <si>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</si>
  <si>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</si>
  <si>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</si>
  <si>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</si>
  <si>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</si>
  <si>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</si>
  <si>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</si>
  <si>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</si>
  <si>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</si>
  <si>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</si>
  <si>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</si>
  <si>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</si>
  <si>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</si>
  <si>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</si>
  <si>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</si>
  <si>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</si>
  <si>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</si>
  <si>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</si>
  <si>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</si>
  <si>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</si>
  <si>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</si>
  <si>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</si>
  <si>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</si>
  <si>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</si>
  <si>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</si>
  <si>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</si>
  <si>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</si>
  <si>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</si>
  <si>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</si>
  <si>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</si>
  <si>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</si>
  <si>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</si>
  <si>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</si>
  <si>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</si>
  <si>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</si>
  <si>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</si>
  <si>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</si>
  <si>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</si>
  <si>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</si>
  <si>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Miltenberg (09676);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</si>
  <si>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</si>
  <si>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</si>
  <si>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</si>
  <si>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</si>
  <si>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</si>
  <si>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</si>
  <si>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</si>
  <si>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</si>
  <si>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</si>
  <si>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</si>
  <si>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</si>
  <si>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</si>
  <si>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</si>
  <si>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</si>
  <si>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</si>
  <si>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</si>
  <si>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</si>
  <si>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</si>
  <si>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</si>
  <si>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</si>
  <si>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</si>
  <si>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</si>
  <si>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</si>
  <si>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</si>
  <si>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</si>
  <si>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</si>
  <si>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</si>
  <si>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</si>
  <si>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</si>
  <si>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</si>
  <si>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</si>
  <si>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</si>
  <si>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</si>
  <si>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</si>
  <si>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</si>
  <si>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</si>
  <si>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</si>
  <si>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</si>
  <si>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</si>
  <si>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</si>
  <si>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</si>
  <si>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</si>
  <si>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</si>
  <si>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</si>
  <si>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</si>
  <si>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</si>
  <si>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</si>
  <si>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</si>
  <si>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</si>
  <si>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</si>
  <si>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</si>
  <si>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</si>
  <si>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</si>
  <si>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</si>
  <si>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</si>
  <si>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</si>
  <si>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</si>
  <si>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</si>
  <si>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</si>
  <si>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</si>
  <si>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</si>
  <si>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</si>
  <si>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</si>
  <si>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</si>
  <si>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</si>
  <si>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</si>
  <si>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</si>
  <si>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</si>
  <si>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</si>
  <si>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</si>
  <si>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</si>
  <si>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</si>
  <si>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</si>
  <si>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</si>
  <si>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</si>
  <si>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</si>
  <si>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</si>
  <si>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</si>
  <si>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</si>
  <si>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</si>
  <si>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</si>
  <si>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</si>
  <si>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</si>
  <si>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</si>
  <si>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</si>
  <si>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</si>
  <si>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</si>
  <si>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</si>
  <si>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</si>
  <si>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</si>
  <si>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Miltenberg (09676)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</si>
  <si>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</si>
  <si>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</si>
  <si>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</si>
  <si>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</si>
  <si>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</si>
  <si>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</si>
  <si>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</si>
  <si>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</si>
  <si>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</si>
  <si>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</si>
  <si>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</si>
  <si>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</si>
  <si>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</si>
  <si>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</si>
  <si>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</si>
  <si>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</si>
  <si>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</si>
  <si>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</si>
  <si>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</si>
  <si>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</si>
  <si>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</si>
  <si>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</si>
  <si>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</si>
  <si>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</si>
  <si>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</si>
  <si>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</si>
  <si>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</si>
  <si>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</si>
  <si>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</si>
  <si>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</si>
  <si>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</si>
  <si>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</si>
  <si>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</si>
  <si>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</si>
  <si>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</si>
  <si>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</si>
  <si>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</si>
  <si>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</si>
  <si>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</si>
  <si>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</si>
  <si>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</si>
  <si>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</si>
  <si>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</si>
  <si>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</si>
  <si>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</si>
  <si>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</si>
  <si>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</si>
  <si>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</si>
  <si>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</si>
  <si>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</si>
  <si>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</si>
  <si>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</si>
  <si>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</si>
  <si>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</si>
  <si>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</si>
  <si>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</si>
  <si>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</si>
  <si>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</si>
  <si>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</si>
  <si>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</si>
  <si>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</si>
  <si>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</si>
  <si>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</si>
  <si>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</si>
  <si>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</si>
  <si>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</si>
  <si>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</si>
  <si>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</si>
  <si>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</si>
  <si>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</si>
  <si>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</si>
  <si>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</si>
  <si>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</si>
  <si>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</si>
  <si>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</si>
  <si>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</si>
  <si>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</si>
  <si>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</si>
  <si>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</si>
  <si>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</si>
  <si>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</si>
  <si>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</si>
  <si>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</si>
  <si>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</si>
  <si>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</si>
  <si>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</si>
  <si>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</si>
  <si>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</si>
  <si>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</si>
  <si>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</si>
  <si>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</si>
  <si>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</si>
  <si>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</si>
  <si>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</si>
  <si>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</si>
  <si>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</si>
  <si>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</si>
  <si>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</si>
  <si>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</si>
  <si>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</si>
  <si>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</si>
  <si>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</si>
  <si>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</si>
  <si>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</si>
  <si>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</si>
  <si>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</si>
  <si>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</si>
  <si>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</si>
  <si>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</si>
  <si>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</si>
  <si>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</si>
  <si>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</si>
  <si>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</si>
  <si>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</si>
  <si>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</si>
  <si>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</si>
  <si>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</si>
  <si>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</si>
  <si>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</si>
  <si>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</si>
  <si>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</si>
  <si>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</si>
  <si>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</si>
  <si>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</si>
  <si>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</si>
  <si>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</si>
  <si>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</si>
  <si>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</si>
  <si>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</si>
  <si>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</si>
  <si>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</si>
  <si>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</si>
  <si>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</si>
  <si>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</si>
  <si>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</si>
  <si>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</si>
  <si>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</si>
  <si>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</si>
  <si>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</si>
  <si>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</si>
  <si>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</si>
  <si>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</si>
  <si>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</si>
  <si>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</si>
  <si>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</si>
  <si>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</si>
  <si>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</si>
  <si>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</si>
  <si>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</si>
  <si>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</si>
  <si>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</si>
  <si>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</si>
  <si>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</si>
  <si>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</si>
  <si>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</si>
  <si>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</si>
  <si>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</si>
  <si>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</si>
  <si>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</si>
  <si>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</si>
  <si>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</si>
  <si>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</si>
  <si>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</si>
  <si>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</si>
  <si>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</si>
  <si>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</si>
  <si>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</si>
  <si>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</si>
  <si>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</si>
  <si>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</si>
  <si>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</si>
  <si>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</si>
  <si>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</si>
  <si>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</si>
  <si>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</si>
  <si>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</si>
  <si>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</si>
  <si>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</si>
  <si>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</si>
  <si>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</si>
  <si>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</si>
  <si>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</si>
  <si>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</si>
  <si>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</si>
  <si>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</si>
  <si>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</si>
  <si>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</si>
  <si>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</si>
  <si>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</si>
  <si>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Miltenberg (09676);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</si>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</sst>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{2E62112F-C732-44CD-A498-C1D0B039CD9F}</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3408-42A3-8390-81AA106B120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{31C4D447-FD19-48A0-AA9E-FFCC3A6F9E42}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3408-42A3-8390-81AA106B120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{FA1904C7-4B70-473E-B793-9449D5567952}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408-42A3-8390-81AA106B120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{480D11C0-E1EF-4009-9D11-B3BF52745774}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408-42A3-8390-81AA106B120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0.1651098093320969</c:v>
                </c:pt>
                <c:pt idx="1">
                  <c:v>1.0013227114154917</c:v>
                </c:pt>
                <c:pt idx="2">
                  <c:v>1.1186464311118853</c:v>
                </c:pt>
                <c:pt idx="3">
                  <c:v>1.0875687030768</c:v>
                </c:pt>
              </c:numCache>
            </c:numRef>
          </c:val>
          <c:extLst>
            <c:ext xmlns:c16="http://schemas.microsoft.com/office/drawing/2014/chart" uri="{C3380CC4-5D6E-409C-BE32-E72D297353CC}">
              <c16:uniqueId val="{00000004-3408-42A3-8390-81AA106B120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{68BD78DB-7535-4A4A-AEB2-DC134F2F3680}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408-42A3-8390-81AA106B120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{A8EB646C-0D52-4B0B-8DA8-2369CE745E3B}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408-42A3-8390-81AA106B120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{DEE8D3DA-4861-4C69-9AF1-F814E9A5165B}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408-42A3-8390-81AA106B120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{B852385B-257F-47DC-8240-26E223BFD101}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408-42A3-8390-81AA106B12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08-42A3-8390-81AA106B120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08-42A3-8390-81AA106B120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{318DFFCB-5337-444E-B702-3824BD8B561E}</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CEEC-410A-A3F2-E1630C2812B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{FD37BC96-EEFE-4F20-97A6-C608FF9293BA}</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EEC-410A-A3F2-E1630C2812B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{EDF07F6B-7C51-417B-B747-90508778B384}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EEC-410A-A3F2-E1630C2812B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{AF270AEE-7F9E-4E45-AF78-50807D891398}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EEC-410A-A3F2-E1630C2812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-2.5802158805263935</c:v>
                </c:pt>
                <c:pt idx="1">
                  <c:v>-1.8915068707011207</c:v>
                </c:pt>
                <c:pt idx="2">
                  <c:v>-2.7637010795899166</c:v>
                </c:pt>
                <c:pt idx="3">
                  <c:v>-2.8655893304673015</c:v>
                </c:pt>
              </c:numCache>
            </c:numRef>
          </c:val>
          <c:extLst>
            <c:ext xmlns:c16="http://schemas.microsoft.com/office/drawing/2014/chart" uri="{C3380CC4-5D6E-409C-BE32-E72D297353CC}">
              <c16:uniqueId val="{00000004-CEEC-410A-A3F2-E1630C2812B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{1FBF7CDB-6945-449E-9103-25736A04F205}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EEC-410A-A3F2-E1630C2812B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{325FC309-E56F-471A-9C28-BC69BD212911}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EEC-410A-A3F2-E1630C2812B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{9D14564E-EF08-4EA5-96B8-3E7AF1589A0D}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EEC-410A-A3F2-E1630C2812B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{1E49C75B-8675-4B7A-A669-0DDD0A04CFA5}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EEC-410A-A3F2-E1630C2812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EEC-410A-A3F2-E1630C2812B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EEC-410A-A3F2-E1630C2812B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{0E0BAF69-4B7A-4716-B9BD-1461CB32787E}</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22A6-49C1-8E6B-E6482F8CA896}"/>
                </c:ext>
              </c:extLst>
            </c:dLbl>
            <c:dLbl>
              <c:idx val="1"/>
              <c:tx>
                <c:strRef>
                  <c:f>Daten_Diagramme!$D$15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{11EE8F89-D471-4BB2-A990-BB200336B318}</c15:txfldGUID>
                      <c15:f>Daten_Diagramme!$D$15</c15:f>
                      <c15:dlblFieldTableCache>
                        <c:ptCount val="1"/>
                        <c:pt idx="0">
                          <c:v>5.7</c:v>
                        </c:pt>
                      </c15:dlblFieldTableCache>
                    </c15:dlblFTEntry>
                  </c15:dlblFieldTable>
                  <c15:showDataLabelsRange val="0"/>
                </c:ext>
                <c:ext xmlns:c16="http://schemas.microsoft.com/office/drawing/2014/chart" uri="{C3380CC4-5D6E-409C-BE32-E72D297353CC}">
                  <c16:uniqueId val="{00000001-22A6-49C1-8E6B-E6482F8CA896}"/>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{A715BCE4-7CDC-4CB9-884B-792915F1444E}</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22A6-49C1-8E6B-E6482F8CA896}"/>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{92FCE1A9-F55D-4AEE-8F92-F11F96AFCFB6}</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22A6-49C1-8E6B-E6482F8CA896}"/>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{A136A561-D107-451D-9EA0-2F07B65131F6}</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22A6-49C1-8E6B-E6482F8CA896}"/>
                </c:ext>
              </c:extLst>
            </c:dLbl>
            <c:dLbl>
              <c:idx val="5"/>
              <c:tx>
                <c:strRef>
                  <c:f>Daten_Diagramme!$D$19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{4CBE158B-29AE-4BBD-9F5E-8541AB5F21FD}</c15:txfldGUID>
                      <c15:f>Daten_Diagramme!$D$19</c15:f>
                      <c15:dlblFieldTableCache>
                        <c:ptCount val="1"/>
                        <c:pt idx="0">
                          <c:v>-3.9</c:v>
                        </c:pt>
                      </c15:dlblFieldTableCache>
                    </c15:dlblFTEntry>
                  </c15:dlblFieldTable>
                  <c15:showDataLabelsRange val="0"/>
                </c:ext>
                <c:ext xmlns:c16="http://schemas.microsoft.com/office/drawing/2014/chart" uri="{C3380CC4-5D6E-409C-BE32-E72D297353CC}">
                  <c16:uniqueId val="{00000005-22A6-49C1-8E6B-E6482F8CA896}"/>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{75F93FB0-ADAD-4D65-9E33-5F746CE0919D}</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22A6-49C1-8E6B-E6482F8CA896}"/>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{B5791E0D-0E3E-40FA-A526-4F4613FAE46D}</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22A6-49C1-8E6B-E6482F8CA896}"/>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{550795A8-DCC1-4EBC-8839-85AF01106626}</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22A6-49C1-8E6B-E6482F8CA896}"/>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{BCE76808-4E26-4650-8F3E-6EDEA31F51BF}</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22A6-49C1-8E6B-E6482F8CA896}"/>
                </c:ext>
              </c:extLst>
            </c:dLbl>
            <c:dLbl>
              <c:idx val="10"/>
              <c:tx>
                <c:strRef>
                  <c:f>Daten_Diagramme!$D$24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{23090843-3A21-4F82-8307-8A470CCCE2AB}</c15:txfldGUID>
                      <c15:f>Daten_Diagramme!$D$24</c15:f>
                      <c15:dlblFieldTableCache>
                        <c:ptCount val="1"/>
                        <c:pt idx="0">
                          <c:v>-3.9</c:v>
                        </c:pt>
                      </c15:dlblFieldTableCache>
                    </c15:dlblFTEntry>
                  </c15:dlblFieldTable>
                  <c15:showDataLabelsRange val="0"/>
                </c:ext>
                <c:ext xmlns:c16="http://schemas.microsoft.com/office/drawing/2014/chart" uri="{C3380CC4-5D6E-409C-BE32-E72D297353CC}">
                  <c16:uniqueId val="{0000000A-22A6-49C1-8E6B-E6482F8CA896}"/>
                </c:ext>
              </c:extLst>
            </c:dLbl>
            <c:dLbl>
              <c:idx val="11"/>
              <c:tx>
                <c:strRef>
                  <c:f>Daten_Diagramme!$D$25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{892B0DA6-C013-4C0A-A824-DAED93290D42}</c15:txfldGUID>
                      <c15:f>Daten_Diagramme!$D$25</c15:f>
                      <c15:dlblFieldTableCache>
                        <c:ptCount val="1"/>
                        <c:pt idx="0">
                          <c:v>2.3</c:v>
                        </c:pt>
                      </c15:dlblFieldTableCache>
                    </c15:dlblFTEntry>
                  </c15:dlblFieldTable>
                  <c15:showDataLabelsRange val="0"/>
                </c:ext>
                <c:ext xmlns:c16="http://schemas.microsoft.com/office/drawing/2014/chart" uri="{C3380CC4-5D6E-409C-BE32-E72D297353CC}">
                  <c16:uniqueId val="{0000000B-22A6-49C1-8E6B-E6482F8CA896}"/>
                </c:ext>
              </c:extLst>
            </c:dLbl>
            <c:dLbl>
              <c:idx val="12"/>
              <c:tx>
                <c:strRef>
                  <c:f>Daten_Diagramme!$D$26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{4E9B0F33-528E-405C-8A4A-A090989924A4}</c15:txfldGUID>
                      <c15:f>Daten_Diagramme!$D$26</c15:f>
                      <c15:dlblFieldTableCache>
                        <c:ptCount val="1"/>
                        <c:pt idx="0">
                          <c:v>10.0</c:v>
                        </c:pt>
                      </c15:dlblFieldTableCache>
                    </c15:dlblFTEntry>
                  </c15:dlblFieldTable>
                  <c15:showDataLabelsRange val="0"/>
                </c:ext>
                <c:ext xmlns:c16="http://schemas.microsoft.com/office/drawing/2014/chart" uri="{C3380CC4-5D6E-409C-BE32-E72D297353CC}">
                  <c16:uniqueId val="{0000000C-22A6-49C1-8E6B-E6482F8CA896}"/>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{E7A7FB41-4ABC-433E-8CED-41CFB3FBD65B}</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22A6-49C1-8E6B-E6482F8CA896}"/>
                </c:ext>
              </c:extLst>
            </c:dLbl>
            <c:dLbl>
              <c:idx val="14"/>
              <c:tx>
                <c:strRef>
                  <c:f>Daten_Diagramme!$D$28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{FF1C290A-BF38-44EF-B454-ECC0BE3795EF}</c15:txfldGUID>
                      <c15:f>Daten_Diagramme!$D$28</c15:f>
                      <c15:dlblFieldTableCache>
                        <c:ptCount val="1"/>
                        <c:pt idx="0">
                          <c:v>6.5</c:v>
                        </c:pt>
                      </c15:dlblFieldTableCache>
                    </c15:dlblFTEntry>
                  </c15:dlblFieldTable>
                  <c15:showDataLabelsRange val="0"/>
                </c:ext>
                <c:ext xmlns:c16="http://schemas.microsoft.com/office/drawing/2014/chart" uri="{C3380CC4-5D6E-409C-BE32-E72D297353CC}">
                  <c16:uniqueId val="{0000000E-22A6-49C1-8E6B-E6482F8CA896}"/>
                </c:ext>
              </c:extLst>
            </c:dLbl>
            <c:dLbl>
              <c:idx val="15"/>
              <c:tx>
                <c:strRef>
                  <c:f>Daten_Diagramme!$D$29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{940D3261-D4BD-4BDC-A0B9-F31A3EBAF2C6}</c15:txfldGUID>
                      <c15:f>Daten_Diagramme!$D$29</c15:f>
                      <c15:dlblFieldTableCache>
                        <c:ptCount val="1"/>
                        <c:pt idx="0">
                          <c:v>-2.2</c:v>
                        </c:pt>
                      </c15:dlblFieldTableCache>
                    </c15:dlblFTEntry>
                  </c15:dlblFieldTable>
                  <c15:showDataLabelsRange val="0"/>
                </c:ext>
                <c:ext xmlns:c16="http://schemas.microsoft.com/office/drawing/2014/chart" uri="{C3380CC4-5D6E-409C-BE32-E72D297353CC}">
                  <c16:uniqueId val="{0000000F-22A6-49C1-8E6B-E6482F8CA896}"/>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{B69D0C55-40A2-4183-BF28-24754D145FFB}</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22A6-49C1-8E6B-E6482F8CA896}"/>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{4717432C-9A77-42F8-8BF5-6BD34A2FA56B}</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22A6-49C1-8E6B-E6482F8CA896}"/>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{2F83342E-576F-42BD-BBA3-E5E5D5A210EE}</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22A6-49C1-8E6B-E6482F8CA896}"/>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{55522B30-4A2F-48C2-B0FC-E66B683D3C0E}</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22A6-49C1-8E6B-E6482F8CA896}"/>
                </c:ext>
              </c:extLst>
            </c:dLbl>
            <c:dLbl>
              <c:idx val="20"/>
              <c:tx>
                <c:strRef>
                  <c:f>Daten_Diagramme!$D$34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{2ACBDF3A-9318-4148-875C-8DEF3AAFF816}</c15:txfldGUID>
                      <c15:f>Daten_Diagramme!$D$34</c15:f>
                      <c15:dlblFieldTableCache>
                        <c:ptCount val="1"/>
                        <c:pt idx="0">
                          <c:v>5.5</c:v>
                        </c:pt>
                      </c15:dlblFieldTableCache>
                    </c15:dlblFTEntry>
                  </c15:dlblFieldTable>
                  <c15:showDataLabelsRange val="0"/>
                </c:ext>
                <c:ext xmlns:c16="http://schemas.microsoft.com/office/drawing/2014/chart" uri="{C3380CC4-5D6E-409C-BE32-E72D297353CC}">
                  <c16:uniqueId val="{00000014-22A6-49C1-8E6B-E6482F8CA89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{CF957319-D9F0-4E7C-A50E-91A39FDE94D8}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2A6-49C1-8E6B-E6482F8CA89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{394E5BF4-C440-4430-9C18-CA422BC24480}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2A6-49C1-8E6B-E6482F8CA896}"/>
                </c:ext>
              </c:extLst>
            </c:dLbl>
            <c:dLbl>
              <c:idx val="23"/>
              <c:tx>
                <c:strRef>
                  <c:f>Daten_Diagramme!$D$37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{1FC40917-4A22-4833-AD3D-3B9669DCE360}</c15:txfldGUID>
                      <c15:f>Daten_Diagramme!$D$37</c15:f>
                      <c15:dlblFieldTableCache>
                        <c:ptCount val="1"/>
                        <c:pt idx="0">
                          <c:v>5.7</c:v>
                        </c:pt>
                      </c15:dlblFieldTableCache>
                    </c15:dlblFTEntry>
                  </c15:dlblFieldTable>
                  <c15:showDataLabelsRange val="0"/>
                </c:ext>
                <c:ext xmlns:c16="http://schemas.microsoft.com/office/drawing/2014/chart" uri="{C3380CC4-5D6E-409C-BE32-E72D297353CC}">
                  <c16:uniqueId val="{00000017-22A6-49C1-8E6B-E6482F8CA896}"/>
                </c:ext>
              </c:extLst>
            </c:dLbl>
            <c:dLbl>
              <c:idx val="24"/>
              <c:layout>
                <c:manualLayout>
                  <c:x val="4.7769028871392123E-3"/>
                  <c:y val="-4.6876052205785108E-5"/>
                </c:manualLayout>
              </c:layout>
              <c:tx>
                <c:strRef>
                  <c:f>Daten_Diagramme!$D$38</c:f>
                  <c:strCache>
                    <c:ptCount val="1"/>
                    <c:pt idx="0">
                      <c:v>-2.6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{E7882A57-FCB8-4D3B-95F6-8BAC6246D96F}</c15:txfldGUID>
                      <c15:f>Daten_Diagramme!$D$38</c15:f>
                      <c15:dlblFieldTableCache>
                        <c:ptCount val="1"/>
                        <c:pt idx="0">
                          <c:v>-2.6</c:v>
                        </c:pt>
                      </c15:dlblFieldTableCache>
                    </c15:dlblFTEntry>
                  </c15:dlblFieldTable>
                  <c15:showDataLabelsRange val="0"/>
                </c:ext>
                <c:ext xmlns:c16="http://schemas.microsoft.com/office/drawing/2014/chart" uri="{C3380CC4-5D6E-409C-BE32-E72D297353CC}">
                  <c16:uniqueId val="{00000018-22A6-49C1-8E6B-E6482F8CA896}"/>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{B8E014EC-E8FA-4000-B565-78E1B20BF46B}</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22A6-49C1-8E6B-E6482F8CA89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{DC271C0B-365E-41EC-A515-B1F3A1AB2F25}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2A6-49C1-8E6B-E6482F8CA89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{02591F2C-DE01-4BE2-B12A-FF8E6C6F522B}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2A6-49C1-8E6B-E6482F8CA89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{3D7F9E79-7067-402F-A820-03BAF7D5D67D}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2A6-49C1-8E6B-E6482F8CA89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{93537B5C-6D23-4A4D-99BD-2F2EC0108595}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2A6-49C1-8E6B-E6482F8CA89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{5B202D77-B1D1-422B-A7BC-C1142C46C627}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2A6-49C1-8E6B-E6482F8CA896}"/>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{E3F876D3-DD67-43E8-BEB5-50452D832A06}</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22A6-49C1-8E6B-E6482F8CA8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0.1651098093320969</c:v>
                </c:pt>
                <c:pt idx="1">
                  <c:v>5.7268722466960353</c:v>
                </c:pt>
                <c:pt idx="2">
                  <c:v>0.50761421319796951</c:v>
                </c:pt>
                <c:pt idx="3">
                  <c:v>-3.1702544031311155</c:v>
                </c:pt>
                <c:pt idx="4">
                  <c:v>-1.8615284128020901</c:v>
                </c:pt>
                <c:pt idx="5">
                  <c:v>-3.9322033898305087</c:v>
                </c:pt>
                <c:pt idx="6">
                  <c:v>-2.3121387283236996</c:v>
                </c:pt>
                <c:pt idx="7">
                  <c:v>0.79255685733976566</c:v>
                </c:pt>
                <c:pt idx="8">
                  <c:v>2.1360399939403121</c:v>
                </c:pt>
                <c:pt idx="9">
                  <c:v>-0.23852116875372689</c:v>
                </c:pt>
                <c:pt idx="10">
                  <c:v>-3.9094650205761319</c:v>
                </c:pt>
                <c:pt idx="11">
                  <c:v>2.2658610271903323</c:v>
                </c:pt>
                <c:pt idx="12">
                  <c:v>10.01410437235543</c:v>
                </c:pt>
                <c:pt idx="13">
                  <c:v>4.7598442232799654</c:v>
                </c:pt>
                <c:pt idx="14">
                  <c:v>6.4577397910731245</c:v>
                </c:pt>
                <c:pt idx="15">
                  <c:v>-2.2020725388601035</c:v>
                </c:pt>
                <c:pt idx="16">
                  <c:v>2.4889380530973453</c:v>
                </c:pt>
                <c:pt idx="17">
                  <c:v>-7.5018754688672168E-2</c:v>
                </c:pt>
                <c:pt idx="18">
                  <c:v>3.7383177570093458</c:v>
                </c:pt>
                <c:pt idx="19">
                  <c:v>4.2084168336673349</c:v>
                </c:pt>
                <c:pt idx="20">
                  <c:v>5.4945054945054945</c:v>
                </c:pt>
                <c:pt idx="21">
                  <c:v>0</c:v>
                </c:pt>
                <c:pt idx="23">
                  <c:v>5.7268722466960353</c:v>
                </c:pt>
                <c:pt idx="24">
                  <c:v>-2.5588971247816441</c:v>
                </c:pt>
                <c:pt idx="25">
                  <c:v>2.6397719798289847</c:v>
                </c:pt>
              </c:numCache>
            </c:numRef>
          </c:val>
          <c:extLst>
            <c:ext xmlns:c16="http://schemas.microsoft.com/office/drawing/2014/chart" uri="{C3380CC4-5D6E-409C-BE32-E72D297353CC}">
              <c16:uniqueId val="{00000020-22A6-49C1-8E6B-E6482F8CA89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{12866457-25F8-4BC3-8776-90A87239EF55}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2A6-49C1-8E6B-E6482F8CA89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{CA378065-8946-453A-A45A-E8E0055B47E7}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2A6-49C1-8E6B-E6482F8CA89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{0AAFAD3E-9042-406C-A094-D4A244EF7232}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2A6-49C1-8E6B-E6482F8CA89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{2009F519-D705-490D-AE8D-743F48612433}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2A6-49C1-8E6B-E6482F8CA89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{CDDBE460-DC9C-4D19-8EA0-BD5B24C67F97}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2A6-49C1-8E6B-E6482F8CA89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{FA434309-DA44-44EA-A08B-584AE0588A68}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2A6-49C1-8E6B-E6482F8CA89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{90790FEC-1A54-4232-9277-8DE5711286CA}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2A6-49C1-8E6B-E6482F8CA89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{D54E4E8B-5F71-4942-BE1D-2C2BEE7FB92B}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2A6-49C1-8E6B-E6482F8CA89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{D168BCA7-8578-419D-BC93-BF824293590A}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2A6-49C1-8E6B-E6482F8CA89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{1F50670F-E237-4CC7-B32E-D6A96F1205BD}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2A6-49C1-8E6B-E6482F8CA89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{AA89692B-EDEB-4538-8F0E-5CB4B70E051E}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2A6-49C1-8E6B-E6482F8CA89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{F8EFF631-64EC-4A2C-936B-737F17BD6803}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2A6-49C1-8E6B-E6482F8CA89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{9CC88B87-7E72-4A68-A6CC-EC90118BAF48}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2A6-49C1-8E6B-E6482F8CA89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{02CF4B7A-D333-4635-B0E5-07EC274C2E8F}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2A6-49C1-8E6B-E6482F8CA89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{225D3827-6BA0-4169-A142-673281DA7E68}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2A6-49C1-8E6B-E6482F8CA89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{EC310DC4-BF44-40C9-AE2D-F38E513CA304}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2A6-49C1-8E6B-E6482F8CA89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{A7421F52-67BC-4256-93BC-DBC41D57A8A4}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2A6-49C1-8E6B-E6482F8CA89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{D1164048-92BE-42F3-8CBC-DDEFA2EB5CEB}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2A6-49C1-8E6B-E6482F8CA89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{47CA09D3-F2B4-451A-9AE2-4D37F5B26DCE}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2A6-49C1-8E6B-E6482F8CA89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{A7CC1069-1CFB-41C7-88E1-1708B133351B}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2A6-49C1-8E6B-E6482F8CA89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{D8B0ED95-39FD-4731-BAC4-E57F293FACC7}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2A6-49C1-8E6B-E6482F8CA89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{DF651609-3759-4708-B37D-E9CF450C614A}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2A6-49C1-8E6B-E6482F8CA89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{D6E4F8FD-3635-46A1-8D51-88BF64A914E1}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2A6-49C1-8E6B-E6482F8CA89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{542C194A-12D2-4B8E-A6F0-60D7CE909983}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2A6-49C1-8E6B-E6482F8CA89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{342A3A06-40DC-4C3B-986F-6407A61D0070}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2A6-49C1-8E6B-E6482F8CA89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{E45DEDBC-B226-4057-823B-4242FFDDB4F1}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2A6-49C1-8E6B-E6482F8CA89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{FD7AC3C5-32B3-42C1-BF1D-D5154B96B68D}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2A6-49C1-8E6B-E6482F8CA89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{15B32D98-2680-4A14-A2F7-68BA3C8E6D4C}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2A6-49C1-8E6B-E6482F8CA89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{086C3C5C-8343-4BB2-8186-3A147AA919BA}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2A6-49C1-8E6B-E6482F8CA89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{FBEF8A56-F81F-426B-808F-1C962B40FEFE}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2A6-49C1-8E6B-E6482F8CA89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{F2D668E2-8304-4088-A5C4-A09558197430}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2A6-49C1-8E6B-E6482F8CA89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{1CF8F558-FEB1-4F50-8762-B498FB352412}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2A6-49C1-8E6B-E6482F8CA89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2A6-49C1-8E6B-E6482F8CA89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2A6-49C1-8E6B-E6482F8CA89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{9ED3930E-B1A1-4AF4-919C-9C25222B77D4}</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21EA-4282-B640-87731A5A2956}"/>
                </c:ext>
              </c:extLst>
            </c:dLbl>
            <c:dLbl>
              <c:idx val="1"/>
              <c:tx>
                <c:strRef>
                  <c:f>Daten_Diagramme!$E$15</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{EF04FE41-0EED-46FA-A4E8-AC16A1F9DFE4}</c15:txfldGUID>
                      <c15:f>Daten_Diagramme!$E$15</c15:f>
                      <c15:dlblFieldTableCache>
                        <c:ptCount val="1"/>
                        <c:pt idx="0">
                          <c:v>15.8</c:v>
                        </c:pt>
                      </c15:dlblFieldTableCache>
                    </c15:dlblFTEntry>
                  </c15:dlblFieldTable>
                  <c15:showDataLabelsRange val="0"/>
                </c:ext>
                <c:ext xmlns:c16="http://schemas.microsoft.com/office/drawing/2014/chart" uri="{C3380CC4-5D6E-409C-BE32-E72D297353CC}">
                  <c16:uniqueId val="{00000001-21EA-4282-B640-87731A5A2956}"/>
                </c:ext>
              </c:extLst>
            </c:dLbl>
            <c:dLbl>
              <c:idx val="2"/>
              <c:tx>
                <c:strRef>
                  <c:f>Daten_Diagramme!$E$16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{63722A4E-7D33-4576-B350-96FE1A734B50}</c15:txfldGUID>
                      <c15:f>Daten_Diagramme!$E$16</c15:f>
                      <c15:dlblFieldTableCache>
                        <c:ptCount val="1"/>
                        <c:pt idx="0">
                          <c:v>-1.3</c:v>
                        </c:pt>
                      </c15:dlblFieldTableCache>
                    </c15:dlblFTEntry>
                  </c15:dlblFieldTable>
                  <c15:showDataLabelsRange val="0"/>
                </c:ext>
                <c:ext xmlns:c16="http://schemas.microsoft.com/office/drawing/2014/chart" uri="{C3380CC4-5D6E-409C-BE32-E72D297353CC}">
                  <c16:uniqueId val="{00000002-21EA-4282-B640-87731A5A2956}"/>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{77F127C2-6974-4BB4-8B18-92067DDB187A}</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21EA-4282-B640-87731A5A2956}"/>
                </c:ext>
              </c:extLst>
            </c:dLbl>
            <c:dLbl>
              <c:idx val="4"/>
              <c:tx>
                <c:strRef>
                  <c:f>Daten_Diagramme!$E$18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{BBB7B0E9-E5FB-45EE-8A73-2D80A37E135B}</c15:txfldGUID>
                      <c15:f>Daten_Diagramme!$E$18</c15:f>
                      <c15:dlblFieldTableCache>
                        <c:ptCount val="1"/>
                        <c:pt idx="0">
                          <c:v>-2.0</c:v>
                        </c:pt>
                      </c15:dlblFieldTableCache>
                    </c15:dlblFTEntry>
                  </c15:dlblFieldTable>
                  <c15:showDataLabelsRange val="0"/>
                </c:ext>
                <c:ext xmlns:c16="http://schemas.microsoft.com/office/drawing/2014/chart" uri="{C3380CC4-5D6E-409C-BE32-E72D297353CC}">
                  <c16:uniqueId val="{00000004-21EA-4282-B640-87731A5A2956}"/>
                </c:ext>
              </c:extLst>
            </c:dLbl>
            <c:dLbl>
              <c:idx val="5"/>
              <c:tx>
                <c:strRef>
                  <c:f>Daten_Diagramme!$E$19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{F5549FAA-A6A5-4D85-BE8E-3D660911AD80}</c15:txfldGUID>
                      <c15:f>Daten_Diagramme!$E$19</c15:f>
                      <c15:dlblFieldTableCache>
                        <c:ptCount val="1"/>
                        <c:pt idx="0">
                          <c:v>-6.5</c:v>
                        </c:pt>
                      </c15:dlblFieldTableCache>
                    </c15:dlblFTEntry>
                  </c15:dlblFieldTable>
                  <c15:showDataLabelsRange val="0"/>
                </c:ext>
                <c:ext xmlns:c16="http://schemas.microsoft.com/office/drawing/2014/chart" uri="{C3380CC4-5D6E-409C-BE32-E72D297353CC}">
                  <c16:uniqueId val="{00000005-21EA-4282-B640-87731A5A2956}"/>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{7BC82733-A2BF-49C2-9D4C-19C6731C25E6}</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21EA-4282-B640-87731A5A2956}"/>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{6E25DD0A-AB40-4DF7-AF91-E7A9508DB14E}</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21EA-4282-B640-87731A5A2956}"/>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{8BD19443-C434-4802-89D6-DF3A843A95A0}</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21EA-4282-B640-87731A5A2956}"/>
                </c:ext>
              </c:extLst>
            </c:dLbl>
            <c:dLbl>
              <c:idx val="9"/>
              <c:tx>
                <c:strRef>
                  <c:f>Daten_Diagramme!$E$23</c:f>
                  <c:strCache>
                    <c:ptCount val="1"/>
                    <c:pt idx="0">
                      <c:v>-28.1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{ED7B7223-D211-42A9-850D-FFEAEFC2C05D}</c15:txfldGUID>
                      <c15:f>Daten_Diagramme!$E$23</c15:f>
                      <c15:dlblFieldTableCache>
                        <c:ptCount val="1"/>
                        <c:pt idx="0">
                          <c:v>-28.1</c:v>
                        </c:pt>
                      </c15:dlblFieldTableCache>
                    </c15:dlblFTEntry>
                  </c15:dlblFieldTable>
                  <c15:showDataLabelsRange val="0"/>
                </c:ext>
                <c:ext xmlns:c16="http://schemas.microsoft.com/office/drawing/2014/chart" uri="{C3380CC4-5D6E-409C-BE32-E72D297353CC}">
                  <c16:uniqueId val="{00000009-21EA-4282-B640-87731A5A2956}"/>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{4439B575-57EA-42DA-A8C5-AC49C076ACB7}</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21EA-4282-B640-87731A5A2956}"/>
                </c:ext>
              </c:extLst>
            </c:dLbl>
            <c:dLbl>
              <c:idx val="11"/>
              <c:tx>
                <c:strRef>
                  <c:f>Daten_Diagramme!$E$25</c:f>
                  <c:strCache>
                    <c:ptCount val="1"/>
                    <c:pt idx="0">
                      <c:v>24.2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{82384714-DC02-4928-B687-B81BA0AC6CCB}</c15:txfldGUID>
                      <c15:f>Daten_Diagramme!$E$25</c15:f>
                      <c15:dlblFieldTableCache>
                        <c:ptCount val="1"/>
                        <c:pt idx="0">
                          <c:v>24.2</c:v>
                        </c:pt>
                      </c15:dlblFieldTableCache>
                    </c15:dlblFTEntry>
                  </c15:dlblFieldTable>
                  <c15:showDataLabelsRange val="0"/>
                </c:ext>
                <c:ext xmlns:c16="http://schemas.microsoft.com/office/drawing/2014/chart" uri="{C3380CC4-5D6E-409C-BE32-E72D297353CC}">
                  <c16:uniqueId val="{0000000B-21EA-4282-B640-87731A5A2956}"/>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{EFA64915-C4CC-471D-A740-16F8FF7AFA72}</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21EA-4282-B640-87731A5A2956}"/>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{276C9BF7-D79B-4DDC-9F1C-87462CCB4EE4}</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21EA-4282-B640-87731A5A2956}"/>
                </c:ext>
              </c:extLst>
            </c:dLbl>
            <c:dLbl>
              <c:idx val="14"/>
              <c:tx>
                <c:strRef>
                  <c:f>Daten_Diagramme!$E$28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{ADD48913-08DF-41EE-A682-67F31C249151}</c15:txfldGUID>
                      <c15:f>Daten_Diagramme!$E$28</c15:f>
                      <c15:dlblFieldTableCache>
                        <c:ptCount val="1"/>
                        <c:pt idx="0">
                          <c:v>7.0</c:v>
                        </c:pt>
                      </c15:dlblFieldTableCache>
                    </c15:dlblFTEntry>
                  </c15:dlblFieldTable>
                  <c15:showDataLabelsRange val="0"/>
                </c:ext>
                <c:ext xmlns:c16="http://schemas.microsoft.com/office/drawing/2014/chart" uri="{C3380CC4-5D6E-409C-BE32-E72D297353CC}">
                  <c16:uniqueId val="{0000000E-21EA-4282-B640-87731A5A2956}"/>
                </c:ext>
              </c:extLst>
            </c:dLbl>
            <c:dLbl>
              <c:idx val="15"/>
              <c:tx>
                <c:strRef>
                  <c:f>Daten_Diagramme!$E$29</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{FD1DF8AE-73D4-4FC3-A8D3-157FA3DA3267}</c15:txfldGUID>
                      <c15:f>Daten_Diagramme!$E$29</c15:f>
                      <c15:dlblFieldTableCache>
                        <c:ptCount val="1"/>
                        <c:pt idx="0">
                          <c:v>13.2</c:v>
                        </c:pt>
                      </c15:dlblFieldTableCache>
                    </c15:dlblFTEntry>
                  </c15:dlblFieldTable>
                  <c15:showDataLabelsRange val="0"/>
                </c:ext>
                <c:ext xmlns:c16="http://schemas.microsoft.com/office/drawing/2014/chart" uri="{C3380CC4-5D6E-409C-BE32-E72D297353CC}">
                  <c16:uniqueId val="{0000000F-21EA-4282-B640-87731A5A2956}"/>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{B1618DB1-5E39-4963-B588-A618AAA3143F}</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21EA-4282-B640-87731A5A2956}"/>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{AEEB1A11-812F-41D6-BCAC-6B64A96B4620}</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21EA-4282-B640-87731A5A2956}"/>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{30132DB2-768E-4C75-BF34-51D93D3AA617}</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21EA-4282-B640-87731A5A2956}"/>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{0DE9D5A8-3597-4703-A8F9-50020D72E565}</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21EA-4282-B640-87731A5A2956}"/>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{5E6A1E7B-1C94-4C60-922C-325E51812C0A}</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21EA-4282-B640-87731A5A2956}"/>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{938E74EF-C427-4445-83A4-33DB8DBA4DF8}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1EA-4282-B640-87731A5A295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{1956C99D-7EFB-4123-8497-2A8B125DB4F6}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1EA-4282-B640-87731A5A2956}"/>
                </c:ext>
              </c:extLst>
            </c:dLbl>
            <c:dLbl>
              <c:idx val="23"/>
              <c:tx>
                <c:strRef>
                  <c:f>Daten_Diagramme!$E$37</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{C9B9C15C-5857-4854-931E-32AB99CFFF69}</c15:txfldGUID>
                      <c15:f>Daten_Diagramme!$E$37</c15:f>
                      <c15:dlblFieldTableCache>
                        <c:ptCount val="1"/>
                        <c:pt idx="0">
                          <c:v>15.8</c:v>
                        </c:pt>
                      </c15:dlblFieldTableCache>
                    </c15:dlblFTEntry>
                  </c15:dlblFieldTable>
                  <c15:showDataLabelsRange val="0"/>
                </c:ext>
                <c:ext xmlns:c16="http://schemas.microsoft.com/office/drawing/2014/chart" uri="{C3380CC4-5D6E-409C-BE32-E72D297353CC}">
                  <c16:uniqueId val="{00000017-21EA-4282-B640-87731A5A2956}"/>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{E15ABEA0-60AC-468E-B42D-02151CEFC4CC}</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21EA-4282-B640-87731A5A2956}"/>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{BEA5D454-B0AE-46AC-9215-FD3B70AD88D4}</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21EA-4282-B640-87731A5A295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{4A368F8F-6355-4A4D-8625-59C877CB3E1F}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1EA-4282-B640-87731A5A295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{039F5B48-FB31-4C93-BE75-8BBEE09137C0}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1EA-4282-B640-87731A5A295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{F4658920-C9E3-441B-9FD7-7ACD545A9419}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1EA-4282-B640-87731A5A295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{E781A4B3-AD18-4FB1-8686-45A09AE79A9D}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1EA-4282-B640-87731A5A295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{605EF635-6F45-45E4-9D43-B429817B1988}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1EA-4282-B640-87731A5A2956}"/>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{55AF1D04-22B7-423F-8FF6-11BC79D8D646}</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21EA-4282-B640-87731A5A29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-2.5802158805263935</c:v>
                </c:pt>
                <c:pt idx="1">
                  <c:v>15.757575757575758</c:v>
                </c:pt>
                <c:pt idx="2">
                  <c:v>-1.3333333333333333</c:v>
                </c:pt>
                <c:pt idx="3">
                  <c:v>-4.8199152542372881</c:v>
                </c:pt>
                <c:pt idx="4">
                  <c:v>-2.0293122886133035</c:v>
                </c:pt>
                <c:pt idx="5">
                  <c:v>-6.5081351689612017</c:v>
                </c:pt>
                <c:pt idx="6">
                  <c:v>-10.396039603960396</c:v>
                </c:pt>
                <c:pt idx="7">
                  <c:v>-1.9631901840490797</c:v>
                </c:pt>
                <c:pt idx="8">
                  <c:v>-3.2350532350532348</c:v>
                </c:pt>
                <c:pt idx="9">
                  <c:v>-28.121484814398201</c:v>
                </c:pt>
                <c:pt idx="10">
                  <c:v>-5.7649667405764964</c:v>
                </c:pt>
                <c:pt idx="11">
                  <c:v>24.210526315789473</c:v>
                </c:pt>
                <c:pt idx="12">
                  <c:v>-1.3888888888888888</c:v>
                </c:pt>
                <c:pt idx="13">
                  <c:v>-1.7070979335130279</c:v>
                </c:pt>
                <c:pt idx="14">
                  <c:v>6.9767441860465116</c:v>
                </c:pt>
                <c:pt idx="15">
                  <c:v>13.157894736842104</c:v>
                </c:pt>
                <c:pt idx="16">
                  <c:v>0.26178010471204188</c:v>
                </c:pt>
                <c:pt idx="17">
                  <c:v>0.42918454935622319</c:v>
                </c:pt>
                <c:pt idx="18">
                  <c:v>-2.5559105431309903</c:v>
                </c:pt>
                <c:pt idx="19">
                  <c:v>1.4705882352941178</c:v>
                </c:pt>
                <c:pt idx="20">
                  <c:v>1.4744145706851692</c:v>
                </c:pt>
                <c:pt idx="21">
                  <c:v>0</c:v>
                </c:pt>
                <c:pt idx="23">
                  <c:v>15.757575757575758</c:v>
                </c:pt>
                <c:pt idx="24">
                  <c:v>-3.8876889848812093</c:v>
                </c:pt>
                <c:pt idx="25">
                  <c:v>-2.522914107530946</c:v>
                </c:pt>
              </c:numCache>
            </c:numRef>
          </c:val>
          <c:extLst>
            <c:ext xmlns:c16="http://schemas.microsoft.com/office/drawing/2014/chart" uri="{C3380CC4-5D6E-409C-BE32-E72D297353CC}">
              <c16:uniqueId val="{00000020-21EA-4282-B640-87731A5A295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{82F85C73-64FA-43F9-9D15-4EF5257C5055}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1EA-4282-B640-87731A5A295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{8C82D1E8-361F-4F7F-8882-16621172A38E}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1EA-4282-B640-87731A5A295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{9A133B7A-7811-4CA9-AD95-D7F0650A790D}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1EA-4282-B640-87731A5A295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{2BF5BA93-E6B7-48E9-941C-5595317D4D98}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1EA-4282-B640-87731A5A295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{1CEA1F79-8D50-43C8-8844-3C470106A932}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1EA-4282-B640-87731A5A295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{98D9B50A-0139-4CCC-82C6-6E9EB95BE6CC}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1EA-4282-B640-87731A5A295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{9B3EE82C-102C-4AA8-A6F2-12D06D0FAD09}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1EA-4282-B640-87731A5A295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{0B73E563-C550-48F9-82DC-BC7DF9F01AA9}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1EA-4282-B640-87731A5A295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{B44393E6-10A3-4E44-B8FB-8FEF0A36D5D5}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1EA-4282-B640-87731A5A295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{5D0D989E-3FC7-4BCE-9AB0-79FB48B21AD4}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1EA-4282-B640-87731A5A295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{5388FAC8-E79F-4A3D-8C62-8377FB9F2D4C}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1EA-4282-B640-87731A5A295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{C4046E70-3ADA-45FB-9839-0C2EC25D2B2E}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1EA-4282-B640-87731A5A295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{69497B48-FD5F-46CF-9C7C-A2EC44C63709}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1EA-4282-B640-87731A5A295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{1BB845C5-998E-4022-8999-D85DA4CE8DFC}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1EA-4282-B640-87731A5A295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{8DEFCDA6-458A-4FAF-9ED9-FF1811D1C9F7}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1EA-4282-B640-87731A5A295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{75162DEC-299D-4109-B61A-A1057D8744B8}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1EA-4282-B640-87731A5A295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{1F813719-D6C9-4F11-810B-B74CC082863B}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1EA-4282-B640-87731A5A295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{3ACE61A7-0D21-48A8-B344-231C834A5A5E}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1EA-4282-B640-87731A5A295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{C04F1A90-0B3B-433D-BF33-BDEACD8B102C}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1EA-4282-B640-87731A5A295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{D4E0C7DC-3AC2-41ED-8408-B8B25F8938A0}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1EA-4282-B640-87731A5A295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{66931C53-91B7-4C17-86CA-14AE2B8014D2}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1EA-4282-B640-87731A5A295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{6533AEA6-A60A-42DA-A33C-C3527ECCC50F}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1EA-4282-B640-87731A5A295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{0D50DFCD-B2DC-4CA4-9319-4F1D00F74D7C}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1EA-4282-B640-87731A5A295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{23EBD0E9-4A2D-4E22-B8A6-53680146B7E3}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1EA-4282-B640-87731A5A295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{88ADB1EA-D69F-45CF-978C-C7326094D07E}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1EA-4282-B640-87731A5A295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{E8611C85-A70C-45D9-8F05-2B21ED53E433}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1EA-4282-B640-87731A5A295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{BBD7FBD4-24D5-4549-831C-CE77B0197069}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1EA-4282-B640-87731A5A295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{D700E504-7BF4-4481-9432-89B806064518}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1EA-4282-B640-87731A5A295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{CA60E344-C296-4B2F-9291-5F1F6FA9C73A}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1EA-4282-B640-87731A5A295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{FCD26C19-DB86-41FF-9389-B3DB32FCB345}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1EA-4282-B640-87731A5A295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{98F70AB4-3727-44E0-AABD-083BCDE6D347}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1EA-4282-B640-87731A5A295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{1D9FD16E-BC26-4809-8845-5A2F11411A75}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1EA-4282-B640-87731A5A29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1EA-4282-B640-87731A5A295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1EA-4282-B640-87731A5A295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{C958CE34-8E9D-4888-8186-664B30521AE7}</c15:txfldGUID>
                      <c15:f>Diagramm!$I$46</c15:f>
                      <c15:dlblFieldTableCache>
                        <c:ptCount val="1"/>
                      </c15:dlblFieldTableCache>
                    </c15:dlblFTEntry>
                  </c15:dlblFieldTable>
                  <c15:showDataLabelsRange val="0"/>
                </c:ext>
                <c:ext xmlns:c16="http://schemas.microsoft.com/office/drawing/2014/chart" uri="{C3380CC4-5D6E-409C-BE32-E72D297353CC}">
                  <c16:uniqueId val="{00000000-FA35-4165-9938-DD73747A361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{C233E481-BE46-441D-ADEF-AF0417D65625}</c15:txfldGUID>
                      <c15:f>Diagramm!$I$47</c15:f>
                      <c15:dlblFieldTableCache>
                        <c:ptCount val="1"/>
                      </c15:dlblFieldTableCache>
                    </c15:dlblFTEntry>
                  </c15:dlblFieldTable>
                  <c15:showDataLabelsRange val="0"/>
                </c:ext>
                <c:ext xmlns:c16="http://schemas.microsoft.com/office/drawing/2014/chart" uri="{C3380CC4-5D6E-409C-BE32-E72D297353CC}">
                  <c16:uniqueId val="{00000001-FA35-4165-9938-DD73747A361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{A130E8F5-D467-4688-AE02-7557DB293D15}</c15:txfldGUID>
                      <c15:f>Diagramm!$I$48</c15:f>
                      <c15:dlblFieldTableCache>
                        <c:ptCount val="1"/>
                      </c15:dlblFieldTableCache>
                    </c15:dlblFTEntry>
                  </c15:dlblFieldTable>
                  <c15:showDataLabelsRange val="0"/>
                </c:ext>
                <c:ext xmlns:c16="http://schemas.microsoft.com/office/drawing/2014/chart" uri="{C3380CC4-5D6E-409C-BE32-E72D297353CC}">
                  <c16:uniqueId val="{00000002-FA35-4165-9938-DD73747A361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{9D4B2A9E-AD63-4AC2-BECF-D70CDF6C0CBE}</c15:txfldGUID>
                      <c15:f>Diagramm!$I$49</c15:f>
                      <c15:dlblFieldTableCache>
                        <c:ptCount val="1"/>
                      </c15:dlblFieldTableCache>
                    </c15:dlblFTEntry>
                  </c15:dlblFieldTable>
                  <c15:showDataLabelsRange val="0"/>
                </c:ext>
                <c:ext xmlns:c16="http://schemas.microsoft.com/office/drawing/2014/chart" uri="{C3380CC4-5D6E-409C-BE32-E72D297353CC}">
                  <c16:uniqueId val="{00000003-FA35-4165-9938-DD73747A361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{08F84477-111F-4411-BC44-484E8B3974C5}</c15:txfldGUID>
                      <c15:f>Diagramm!$I$50</c15:f>
                      <c15:dlblFieldTableCache>
                        <c:ptCount val="1"/>
                      </c15:dlblFieldTableCache>
                    </c15:dlblFTEntry>
                  </c15:dlblFieldTable>
                  <c15:showDataLabelsRange val="0"/>
                </c:ext>
                <c:ext xmlns:c16="http://schemas.microsoft.com/office/drawing/2014/chart" uri="{C3380CC4-5D6E-409C-BE32-E72D297353CC}">
                  <c16:uniqueId val="{00000004-FA35-4165-9938-DD73747A361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{C1B8EDD5-CC57-4D98-BCEB-982D36A2299C}</c15:txfldGUID>
                      <c15:f>Diagramm!$I$51</c15:f>
                      <c15:dlblFieldTableCache>
                        <c:ptCount val="1"/>
                      </c15:dlblFieldTableCache>
                    </c15:dlblFTEntry>
                  </c15:dlblFieldTable>
                  <c15:showDataLabelsRange val="0"/>
                </c:ext>
                <c:ext xmlns:c16="http://schemas.microsoft.com/office/drawing/2014/chart" uri="{C3380CC4-5D6E-409C-BE32-E72D297353CC}">
                  <c16:uniqueId val="{00000005-FA35-4165-9938-DD73747A361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{2609D520-8C4D-4F0D-A56C-DDF34FB4C098}</c15:txfldGUID>
                      <c15:f>Diagramm!$I$52</c15:f>
                      <c15:dlblFieldTableCache>
                        <c:ptCount val="1"/>
                      </c15:dlblFieldTableCache>
                    </c15:dlblFTEntry>
                  </c15:dlblFieldTable>
                  <c15:showDataLabelsRange val="0"/>
                </c:ext>
                <c:ext xmlns:c16="http://schemas.microsoft.com/office/drawing/2014/chart" uri="{C3380CC4-5D6E-409C-BE32-E72D297353CC}">
                  <c16:uniqueId val="{00000006-FA35-4165-9938-DD73747A361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{1AC8249A-D01E-4241-ABB5-81213A640E00}</c15:txfldGUID>
                      <c15:f>Diagramm!$I$53</c15:f>
                      <c15:dlblFieldTableCache>
                        <c:ptCount val="1"/>
                      </c15:dlblFieldTableCache>
                    </c15:dlblFTEntry>
                  </c15:dlblFieldTable>
                  <c15:showDataLabelsRange val="0"/>
                </c:ext>
                <c:ext xmlns:c16="http://schemas.microsoft.com/office/drawing/2014/chart" uri="{C3380CC4-5D6E-409C-BE32-E72D297353CC}">
                  <c16:uniqueId val="{00000007-FA35-4165-9938-DD73747A361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{B3EBAA7C-A3CE-40CF-96B8-4C19C9FC0B65}</c15:txfldGUID>
                      <c15:f>Diagramm!$I$54</c15:f>
                      <c15:dlblFieldTableCache>
                        <c:ptCount val="1"/>
                      </c15:dlblFieldTableCache>
                    </c15:dlblFTEntry>
                  </c15:dlblFieldTable>
                  <c15:showDataLabelsRange val="0"/>
                </c:ext>
                <c:ext xmlns:c16="http://schemas.microsoft.com/office/drawing/2014/chart" uri="{C3380CC4-5D6E-409C-BE32-E72D297353CC}">
                  <c16:uniqueId val="{00000008-FA35-4165-9938-DD73747A361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{B504DA35-96F7-4E74-8A96-BB0B87B6498F}</c15:txfldGUID>
                      <c15:f>Diagramm!$I$55</c15:f>
                      <c15:dlblFieldTableCache>
                        <c:ptCount val="1"/>
                      </c15:dlblFieldTableCache>
                    </c15:dlblFTEntry>
                  </c15:dlblFieldTable>
                  <c15:showDataLabelsRange val="0"/>
                </c:ext>
                <c:ext xmlns:c16="http://schemas.microsoft.com/office/drawing/2014/chart" uri="{C3380CC4-5D6E-409C-BE32-E72D297353CC}">
                  <c16:uniqueId val="{00000009-FA35-4165-9938-DD73747A361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{52732D70-A402-4563-97D2-542F40C88EE6}</c15:txfldGUID>
                      <c15:f>Diagramm!$I$56</c15:f>
                      <c15:dlblFieldTableCache>
                        <c:ptCount val="1"/>
                      </c15:dlblFieldTableCache>
                    </c15:dlblFTEntry>
                  </c15:dlblFieldTable>
                  <c15:showDataLabelsRange val="0"/>
                </c:ext>
                <c:ext xmlns:c16="http://schemas.microsoft.com/office/drawing/2014/chart" uri="{C3380CC4-5D6E-409C-BE32-E72D297353CC}">
                  <c16:uniqueId val="{0000000A-FA35-4165-9938-DD73747A361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{21C8F257-1BB6-45C5-BEDC-772CC47129BB}</c15:txfldGUID>
                      <c15:f>Diagramm!$I$57</c15:f>
                      <c15:dlblFieldTableCache>
                        <c:ptCount val="1"/>
                      </c15:dlblFieldTableCache>
                    </c15:dlblFTEntry>
                  </c15:dlblFieldTable>
                  <c15:showDataLabelsRange val="0"/>
                </c:ext>
                <c:ext xmlns:c16="http://schemas.microsoft.com/office/drawing/2014/chart" uri="{C3380CC4-5D6E-409C-BE32-E72D297353CC}">
                  <c16:uniqueId val="{0000000B-FA35-4165-9938-DD73747A361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{9E735509-39BC-4F17-B44A-D6FE271BE1F5}</c15:txfldGUID>
                      <c15:f>Diagramm!$I$58</c15:f>
                      <c15:dlblFieldTableCache>
                        <c:ptCount val="1"/>
                      </c15:dlblFieldTableCache>
                    </c15:dlblFTEntry>
                  </c15:dlblFieldTable>
                  <c15:showDataLabelsRange val="0"/>
                </c:ext>
                <c:ext xmlns:c16="http://schemas.microsoft.com/office/drawing/2014/chart" uri="{C3380CC4-5D6E-409C-BE32-E72D297353CC}">
                  <c16:uniqueId val="{0000000C-FA35-4165-9938-DD73747A361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{A6212C23-21D7-4826-B4D8-7DF015D2B827}</c15:txfldGUID>
                      <c15:f>Diagramm!$I$59</c15:f>
                      <c15:dlblFieldTableCache>
                        <c:ptCount val="1"/>
                      </c15:dlblFieldTableCache>
                    </c15:dlblFTEntry>
                  </c15:dlblFieldTable>
                  <c15:showDataLabelsRange val="0"/>
                </c:ext>
                <c:ext xmlns:c16="http://schemas.microsoft.com/office/drawing/2014/chart" uri="{C3380CC4-5D6E-409C-BE32-E72D297353CC}">
                  <c16:uniqueId val="{0000000D-FA35-4165-9938-DD73747A361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{CF89E8F6-431C-4343-849C-D83E7715525C}</c15:txfldGUID>
                      <c15:f>Diagramm!$I$60</c15:f>
                      <c15:dlblFieldTableCache>
                        <c:ptCount val="1"/>
                      </c15:dlblFieldTableCache>
                    </c15:dlblFTEntry>
                  </c15:dlblFieldTable>
                  <c15:showDataLabelsRange val="0"/>
                </c:ext>
                <c:ext xmlns:c16="http://schemas.microsoft.com/office/drawing/2014/chart" uri="{C3380CC4-5D6E-409C-BE32-E72D297353CC}">
                  <c16:uniqueId val="{0000000E-FA35-4165-9938-DD73747A361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{3D876579-E02C-4E81-8BF8-5388D4487004}</c15:txfldGUID>
                      <c15:f>Diagramm!$I$61</c15:f>
                      <c15:dlblFieldTableCache>
                        <c:ptCount val="1"/>
                      </c15:dlblFieldTableCache>
                    </c15:dlblFTEntry>
                  </c15:dlblFieldTable>
                  <c15:showDataLabelsRange val="0"/>
                </c:ext>
                <c:ext xmlns:c16="http://schemas.microsoft.com/office/drawing/2014/chart" uri="{C3380CC4-5D6E-409C-BE32-E72D297353CC}">
                  <c16:uniqueId val="{0000000F-FA35-4165-9938-DD73747A361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{C98B0ADE-56A6-4AF9-94B4-FFDE0E601ADE}</c15:txfldGUID>
                      <c15:f>Diagramm!$I$62</c15:f>
                      <c15:dlblFieldTableCache>
                        <c:ptCount val="1"/>
                      </c15:dlblFieldTableCache>
                    </c15:dlblFTEntry>
                  </c15:dlblFieldTable>
                  <c15:showDataLabelsRange val="0"/>
                </c:ext>
                <c:ext xmlns:c16="http://schemas.microsoft.com/office/drawing/2014/chart" uri="{C3380CC4-5D6E-409C-BE32-E72D297353CC}">
                  <c16:uniqueId val="{00000010-FA35-4165-9938-DD73747A361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{4CD50C2C-471E-4B40-9AF8-67353E2AC6F2}</c15:txfldGUID>
                      <c15:f>Diagramm!$I$63</c15:f>
                      <c15:dlblFieldTableCache>
                        <c:ptCount val="1"/>
                      </c15:dlblFieldTableCache>
                    </c15:dlblFTEntry>
                  </c15:dlblFieldTable>
                  <c15:showDataLabelsRange val="0"/>
                </c:ext>
                <c:ext xmlns:c16="http://schemas.microsoft.com/office/drawing/2014/chart" uri="{C3380CC4-5D6E-409C-BE32-E72D297353CC}">
                  <c16:uniqueId val="{00000011-FA35-4165-9938-DD73747A361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{FB39024C-D982-420B-ABE1-C77F10C8DC0B}</c15:txfldGUID>
                      <c15:f>Diagramm!$I$64</c15:f>
                      <c15:dlblFieldTableCache>
                        <c:ptCount val="1"/>
                      </c15:dlblFieldTableCache>
                    </c15:dlblFTEntry>
                  </c15:dlblFieldTable>
                  <c15:showDataLabelsRange val="0"/>
                </c:ext>
                <c:ext xmlns:c16="http://schemas.microsoft.com/office/drawing/2014/chart" uri="{C3380CC4-5D6E-409C-BE32-E72D297353CC}">
                  <c16:uniqueId val="{00000012-FA35-4165-9938-DD73747A361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{73E5BE09-D7DA-454B-92A2-A22E5353DF14}</c15:txfldGUID>
                      <c15:f>Diagramm!$I$65</c15:f>
                      <c15:dlblFieldTableCache>
                        <c:ptCount val="1"/>
                      </c15:dlblFieldTableCache>
                    </c15:dlblFTEntry>
                  </c15:dlblFieldTable>
                  <c15:showDataLabelsRange val="0"/>
                </c:ext>
                <c:ext xmlns:c16="http://schemas.microsoft.com/office/drawing/2014/chart" uri="{C3380CC4-5D6E-409C-BE32-E72D297353CC}">
                  <c16:uniqueId val="{00000013-FA35-4165-9938-DD73747A361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{9225CB38-D854-4663-9DBD-EF1493DD3FE7}</c15:txfldGUID>
                      <c15:f>Diagramm!$I$66</c15:f>
                      <c15:dlblFieldTableCache>
                        <c:ptCount val="1"/>
                      </c15:dlblFieldTableCache>
                    </c15:dlblFTEntry>
                  </c15:dlblFieldTable>
                  <c15:showDataLabelsRange val="0"/>
                </c:ext>
                <c:ext xmlns:c16="http://schemas.microsoft.com/office/drawing/2014/chart" uri="{C3380CC4-5D6E-409C-BE32-E72D297353CC}">
                  <c16:uniqueId val="{00000014-FA35-4165-9938-DD73747A361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{095E438B-B274-4D21-8E7B-C5C09FFBF1A5}</c15:txfldGUID>
                      <c15:f>Diagramm!$I$67</c15:f>
                      <c15:dlblFieldTableCache>
                        <c:ptCount val="1"/>
                      </c15:dlblFieldTableCache>
                    </c15:dlblFTEntry>
                  </c15:dlblFieldTable>
                  <c15:showDataLabelsRange val="0"/>
                </c:ext>
                <c:ext xmlns:c16="http://schemas.microsoft.com/office/drawing/2014/chart" uri="{C3380CC4-5D6E-409C-BE32-E72D297353CC}">
                  <c16:uniqueId val="{00000015-FA35-4165-9938-DD73747A36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A35-4165-9938-DD73747A361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{7612FDFC-BFBA-4594-894B-A8301EA5C4D8}</c15:txfldGUID>
                      <c15:f>Diagramm!$K$46</c15:f>
                      <c15:dlblFieldTableCache>
                        <c:ptCount val="1"/>
                      </c15:dlblFieldTableCache>
                    </c15:dlblFTEntry>
                  </c15:dlblFieldTable>
                  <c15:showDataLabelsRange val="0"/>
                </c:ext>
                <c:ext xmlns:c16="http://schemas.microsoft.com/office/drawing/2014/chart" uri="{C3380CC4-5D6E-409C-BE32-E72D297353CC}">
                  <c16:uniqueId val="{00000017-FA35-4165-9938-DD73747A361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{43F1283E-BAAF-48FC-93A4-CF03FBB1585F}</c15:txfldGUID>
                      <c15:f>Diagramm!$K$47</c15:f>
                      <c15:dlblFieldTableCache>
                        <c:ptCount val="1"/>
                      </c15:dlblFieldTableCache>
                    </c15:dlblFTEntry>
                  </c15:dlblFieldTable>
                  <c15:showDataLabelsRange val="0"/>
                </c:ext>
                <c:ext xmlns:c16="http://schemas.microsoft.com/office/drawing/2014/chart" uri="{C3380CC4-5D6E-409C-BE32-E72D297353CC}">
                  <c16:uniqueId val="{00000018-FA35-4165-9938-DD73747A361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{AE2FA38A-D7F9-4ACA-B631-81F4B36FD773}</c15:txfldGUID>
                      <c15:f>Diagramm!$K$48</c15:f>
                      <c15:dlblFieldTableCache>
                        <c:ptCount val="1"/>
                      </c15:dlblFieldTableCache>
                    </c15:dlblFTEntry>
                  </c15:dlblFieldTable>
                  <c15:showDataLabelsRange val="0"/>
                </c:ext>
                <c:ext xmlns:c16="http://schemas.microsoft.com/office/drawing/2014/chart" uri="{C3380CC4-5D6E-409C-BE32-E72D297353CC}">
                  <c16:uniqueId val="{00000019-FA35-4165-9938-DD73747A361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{008594FB-F6D6-4E12-8628-E74B41D3C677}</c15:txfldGUID>
                      <c15:f>Diagramm!$K$49</c15:f>
                      <c15:dlblFieldTableCache>
                        <c:ptCount val="1"/>
                      </c15:dlblFieldTableCache>
                    </c15:dlblFTEntry>
                  </c15:dlblFieldTable>
                  <c15:showDataLabelsRange val="0"/>
                </c:ext>
                <c:ext xmlns:c16="http://schemas.microsoft.com/office/drawing/2014/chart" uri="{C3380CC4-5D6E-409C-BE32-E72D297353CC}">
                  <c16:uniqueId val="{0000001A-FA35-4165-9938-DD73747A361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{5D6507B5-5C2C-4984-BB47-093DE3DDE3E7}</c15:txfldGUID>
                      <c15:f>Diagramm!$K$50</c15:f>
                      <c15:dlblFieldTableCache>
                        <c:ptCount val="1"/>
                      </c15:dlblFieldTableCache>
                    </c15:dlblFTEntry>
                  </c15:dlblFieldTable>
                  <c15:showDataLabelsRange val="0"/>
                </c:ext>
                <c:ext xmlns:c16="http://schemas.microsoft.com/office/drawing/2014/chart" uri="{C3380CC4-5D6E-409C-BE32-E72D297353CC}">
                  <c16:uniqueId val="{0000001B-FA35-4165-9938-DD73747A361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{A09B44A2-C582-491D-87C1-D525C2B8AEFE}</c15:txfldGUID>
                      <c15:f>Diagramm!$K$51</c15:f>
                      <c15:dlblFieldTableCache>
                        <c:ptCount val="1"/>
                      </c15:dlblFieldTableCache>
                    </c15:dlblFTEntry>
                  </c15:dlblFieldTable>
                  <c15:showDataLabelsRange val="0"/>
                </c:ext>
                <c:ext xmlns:c16="http://schemas.microsoft.com/office/drawing/2014/chart" uri="{C3380CC4-5D6E-409C-BE32-E72D297353CC}">
                  <c16:uniqueId val="{0000001C-FA35-4165-9938-DD73747A361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{642BC0F7-8304-49D7-B05F-3E6818832192}</c15:txfldGUID>
                      <c15:f>Diagramm!$K$52</c15:f>
                      <c15:dlblFieldTableCache>
                        <c:ptCount val="1"/>
                      </c15:dlblFieldTableCache>
                    </c15:dlblFTEntry>
                  </c15:dlblFieldTable>
                  <c15:showDataLabelsRange val="0"/>
                </c:ext>
                <c:ext xmlns:c16="http://schemas.microsoft.com/office/drawing/2014/chart" uri="{C3380CC4-5D6E-409C-BE32-E72D297353CC}">
                  <c16:uniqueId val="{0000001D-FA35-4165-9938-DD73747A361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{889CCE0A-5E54-4A96-BDD3-934B50A30C7B}</c15:txfldGUID>
                      <c15:f>Diagramm!$K$53</c15:f>
                      <c15:dlblFieldTableCache>
                        <c:ptCount val="1"/>
                      </c15:dlblFieldTableCache>
                    </c15:dlblFTEntry>
                  </c15:dlblFieldTable>
                  <c15:showDataLabelsRange val="0"/>
                </c:ext>
                <c:ext xmlns:c16="http://schemas.microsoft.com/office/drawing/2014/chart" uri="{C3380CC4-5D6E-409C-BE32-E72D297353CC}">
                  <c16:uniqueId val="{0000001E-FA35-4165-9938-DD73747A361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{D3231650-2CC0-44F9-A4F2-15DF15FA44D6}</c15:txfldGUID>
                      <c15:f>Diagramm!$K$54</c15:f>
                      <c15:dlblFieldTableCache>
                        <c:ptCount val="1"/>
                      </c15:dlblFieldTableCache>
                    </c15:dlblFTEntry>
                  </c15:dlblFieldTable>
                  <c15:showDataLabelsRange val="0"/>
                </c:ext>
                <c:ext xmlns:c16="http://schemas.microsoft.com/office/drawing/2014/chart" uri="{C3380CC4-5D6E-409C-BE32-E72D297353CC}">
                  <c16:uniqueId val="{0000001F-FA35-4165-9938-DD73747A361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{59E70501-EB94-4524-8C09-C2399D66476B}</c15:txfldGUID>
                      <c15:f>Diagramm!$K$55</c15:f>
                      <c15:dlblFieldTableCache>
                        <c:ptCount val="1"/>
                      </c15:dlblFieldTableCache>
                    </c15:dlblFTEntry>
                  </c15:dlblFieldTable>
                  <c15:showDataLabelsRange val="0"/>
                </c:ext>
                <c:ext xmlns:c16="http://schemas.microsoft.com/office/drawing/2014/chart" uri="{C3380CC4-5D6E-409C-BE32-E72D297353CC}">
                  <c16:uniqueId val="{00000020-FA35-4165-9938-DD73747A361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{59E20E99-F7E6-43EA-94CF-EC760DD6FCA8}</c15:txfldGUID>
                      <c15:f>Diagramm!$K$56</c15:f>
                      <c15:dlblFieldTableCache>
                        <c:ptCount val="1"/>
                      </c15:dlblFieldTableCache>
                    </c15:dlblFTEntry>
                  </c15:dlblFieldTable>
                  <c15:showDataLabelsRange val="0"/>
                </c:ext>
                <c:ext xmlns:c16="http://schemas.microsoft.com/office/drawing/2014/chart" uri="{C3380CC4-5D6E-409C-BE32-E72D297353CC}">
                  <c16:uniqueId val="{00000021-FA35-4165-9938-DD73747A361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{5F61BAD2-A6FE-49FE-A48D-0C81D228A2C4}</c15:txfldGUID>
                      <c15:f>Diagramm!$K$57</c15:f>
                      <c15:dlblFieldTableCache>
                        <c:ptCount val="1"/>
                      </c15:dlblFieldTableCache>
                    </c15:dlblFTEntry>
                  </c15:dlblFieldTable>
                  <c15:showDataLabelsRange val="0"/>
                </c:ext>
                <c:ext xmlns:c16="http://schemas.microsoft.com/office/drawing/2014/chart" uri="{C3380CC4-5D6E-409C-BE32-E72D297353CC}">
                  <c16:uniqueId val="{00000022-FA35-4165-9938-DD73747A361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{12C87D7D-E423-4CEF-814D-393800B35A86}</c15:txfldGUID>
                      <c15:f>Diagramm!$K$58</c15:f>
                      <c15:dlblFieldTableCache>
                        <c:ptCount val="1"/>
                      </c15:dlblFieldTableCache>
                    </c15:dlblFTEntry>
                  </c15:dlblFieldTable>
                  <c15:showDataLabelsRange val="0"/>
                </c:ext>
                <c:ext xmlns:c16="http://schemas.microsoft.com/office/drawing/2014/chart" uri="{C3380CC4-5D6E-409C-BE32-E72D297353CC}">
                  <c16:uniqueId val="{00000023-FA35-4165-9938-DD73747A361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{3EA57058-DCAB-405D-BCA8-F4F0CCA38661}</c15:txfldGUID>
                      <c15:f>Diagramm!$K$59</c15:f>
                      <c15:dlblFieldTableCache>
                        <c:ptCount val="1"/>
                      </c15:dlblFieldTableCache>
                    </c15:dlblFTEntry>
                  </c15:dlblFieldTable>
                  <c15:showDataLabelsRange val="0"/>
                </c:ext>
                <c:ext xmlns:c16="http://schemas.microsoft.com/office/drawing/2014/chart" uri="{C3380CC4-5D6E-409C-BE32-E72D297353CC}">
                  <c16:uniqueId val="{00000024-FA35-4165-9938-DD73747A361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{4FF41565-F712-4E47-8280-5B4662D59F52}</c15:txfldGUID>
                      <c15:f>Diagramm!$K$60</c15:f>
                      <c15:dlblFieldTableCache>
                        <c:ptCount val="1"/>
                      </c15:dlblFieldTableCache>
                    </c15:dlblFTEntry>
                  </c15:dlblFieldTable>
                  <c15:showDataLabelsRange val="0"/>
                </c:ext>
                <c:ext xmlns:c16="http://schemas.microsoft.com/office/drawing/2014/chart" uri="{C3380CC4-5D6E-409C-BE32-E72D297353CC}">
                  <c16:uniqueId val="{00000025-FA35-4165-9938-DD73747A361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{DC7BFF67-32D7-4C10-947F-2706DB78FAE1}</c15:txfldGUID>
                      <c15:f>Diagramm!$K$61</c15:f>
                      <c15:dlblFieldTableCache>
                        <c:ptCount val="1"/>
                      </c15:dlblFieldTableCache>
                    </c15:dlblFTEntry>
                  </c15:dlblFieldTable>
                  <c15:showDataLabelsRange val="0"/>
                </c:ext>
                <c:ext xmlns:c16="http://schemas.microsoft.com/office/drawing/2014/chart" uri="{C3380CC4-5D6E-409C-BE32-E72D297353CC}">
                  <c16:uniqueId val="{00000026-FA35-4165-9938-DD73747A361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{A9BBE887-7522-4F30-9756-5AF6F17484F3}</c15:txfldGUID>
                      <c15:f>Diagramm!$K$62</c15:f>
                      <c15:dlblFieldTableCache>
                        <c:ptCount val="1"/>
                      </c15:dlblFieldTableCache>
                    </c15:dlblFTEntry>
                  </c15:dlblFieldTable>
                  <c15:showDataLabelsRange val="0"/>
                </c:ext>
                <c:ext xmlns:c16="http://schemas.microsoft.com/office/drawing/2014/chart" uri="{C3380CC4-5D6E-409C-BE32-E72D297353CC}">
                  <c16:uniqueId val="{00000027-FA35-4165-9938-DD73747A361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{28419648-97AF-4ADA-91C2-BBB6710D5EAF}</c15:txfldGUID>
                      <c15:f>Diagramm!$K$63</c15:f>
                      <c15:dlblFieldTableCache>
                        <c:ptCount val="1"/>
                      </c15:dlblFieldTableCache>
                    </c15:dlblFTEntry>
                  </c15:dlblFieldTable>
                  <c15:showDataLabelsRange val="0"/>
                </c:ext>
                <c:ext xmlns:c16="http://schemas.microsoft.com/office/drawing/2014/chart" uri="{C3380CC4-5D6E-409C-BE32-E72D297353CC}">
                  <c16:uniqueId val="{00000028-FA35-4165-9938-DD73747A361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{D36C788D-D6F1-4037-B04D-7AA0D5732E70}</c15:txfldGUID>
                      <c15:f>Diagramm!$K$64</c15:f>
                      <c15:dlblFieldTableCache>
                        <c:ptCount val="1"/>
                      </c15:dlblFieldTableCache>
                    </c15:dlblFTEntry>
                  </c15:dlblFieldTable>
                  <c15:showDataLabelsRange val="0"/>
                </c:ext>
                <c:ext xmlns:c16="http://schemas.microsoft.com/office/drawing/2014/chart" uri="{C3380CC4-5D6E-409C-BE32-E72D297353CC}">
                  <c16:uniqueId val="{00000029-FA35-4165-9938-DD73747A361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{1D9DF3B6-7FBA-471A-AF15-38FAA56034D9}</c15:txfldGUID>
                      <c15:f>Diagramm!$K$65</c15:f>
                      <c15:dlblFieldTableCache>
                        <c:ptCount val="1"/>
                      </c15:dlblFieldTableCache>
                    </c15:dlblFTEntry>
                  </c15:dlblFieldTable>
                  <c15:showDataLabelsRange val="0"/>
                </c:ext>
                <c:ext xmlns:c16="http://schemas.microsoft.com/office/drawing/2014/chart" uri="{C3380CC4-5D6E-409C-BE32-E72D297353CC}">
                  <c16:uniqueId val="{0000002A-FA35-4165-9938-DD73747A361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{9A7B9E64-2D70-4B66-90CC-E45E6CAE8507}</c15:txfldGUID>
                      <c15:f>Diagramm!$K$66</c15:f>
                      <c15:dlblFieldTableCache>
                        <c:ptCount val="1"/>
                      </c15:dlblFieldTableCache>
                    </c15:dlblFTEntry>
                  </c15:dlblFieldTable>
                  <c15:showDataLabelsRange val="0"/>
                </c:ext>
                <c:ext xmlns:c16="http://schemas.microsoft.com/office/drawing/2014/chart" uri="{C3380CC4-5D6E-409C-BE32-E72D297353CC}">
                  <c16:uniqueId val="{0000002B-FA35-4165-9938-DD73747A361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{481B97A9-6DE0-4B2A-9070-F80197CC61C6}</c15:txfldGUID>
                      <c15:f>Diagramm!$K$67</c15:f>
                      <c15:dlblFieldTableCache>
                        <c:ptCount val="1"/>
                      </c15:dlblFieldTableCache>
                    </c15:dlblFTEntry>
                  </c15:dlblFieldTable>
                  <c15:showDataLabelsRange val="0"/>
                </c:ext>
                <c:ext xmlns:c16="http://schemas.microsoft.com/office/drawing/2014/chart" uri="{C3380CC4-5D6E-409C-BE32-E72D297353CC}">
                  <c16:uniqueId val="{0000002C-FA35-4165-9938-DD73747A361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A35-4165-9938-DD73747A361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{AD9A3E60-0275-4543-B1C5-68A9C684E227}</c15:txfldGUID>
                      <c15:f>Diagramm!$J$46</c15:f>
                      <c15:dlblFieldTableCache>
                        <c:ptCount val="1"/>
                      </c15:dlblFieldTableCache>
                    </c15:dlblFTEntry>
                  </c15:dlblFieldTable>
                  <c15:showDataLabelsRange val="0"/>
                </c:ext>
                <c:ext xmlns:c16="http://schemas.microsoft.com/office/drawing/2014/chart" uri="{C3380CC4-5D6E-409C-BE32-E72D297353CC}">
                  <c16:uniqueId val="{0000002E-FA35-4165-9938-DD73747A361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{01AB1886-47C4-436E-85CD-E10D763125F0}</c15:txfldGUID>
                      <c15:f>Diagramm!$J$47</c15:f>
                      <c15:dlblFieldTableCache>
                        <c:ptCount val="1"/>
                      </c15:dlblFieldTableCache>
                    </c15:dlblFTEntry>
                  </c15:dlblFieldTable>
                  <c15:showDataLabelsRange val="0"/>
                </c:ext>
                <c:ext xmlns:c16="http://schemas.microsoft.com/office/drawing/2014/chart" uri="{C3380CC4-5D6E-409C-BE32-E72D297353CC}">
                  <c16:uniqueId val="{0000002F-FA35-4165-9938-DD73747A361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{65E02A6C-461B-40C9-8AAC-76D344AF98F9}</c15:txfldGUID>
                      <c15:f>Diagramm!$J$48</c15:f>
                      <c15:dlblFieldTableCache>
                        <c:ptCount val="1"/>
                      </c15:dlblFieldTableCache>
                    </c15:dlblFTEntry>
                  </c15:dlblFieldTable>
                  <c15:showDataLabelsRange val="0"/>
                </c:ext>
                <c:ext xmlns:c16="http://schemas.microsoft.com/office/drawing/2014/chart" uri="{C3380CC4-5D6E-409C-BE32-E72D297353CC}">
                  <c16:uniqueId val="{00000030-FA35-4165-9938-DD73747A361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{27ED38ED-DC38-4B23-89AF-3CFAEF2578E3}</c15:txfldGUID>
                      <c15:f>Diagramm!$J$49</c15:f>
                      <c15:dlblFieldTableCache>
                        <c:ptCount val="1"/>
                      </c15:dlblFieldTableCache>
                    </c15:dlblFTEntry>
                  </c15:dlblFieldTable>
                  <c15:showDataLabelsRange val="0"/>
                </c:ext>
                <c:ext xmlns:c16="http://schemas.microsoft.com/office/drawing/2014/chart" uri="{C3380CC4-5D6E-409C-BE32-E72D297353CC}">
                  <c16:uniqueId val="{00000031-FA35-4165-9938-DD73747A361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{6816ADD7-05A2-4228-B4F2-93989E4600C5}</c15:txfldGUID>
                      <c15:f>Diagramm!$J$50</c15:f>
                      <c15:dlblFieldTableCache>
                        <c:ptCount val="1"/>
                      </c15:dlblFieldTableCache>
                    </c15:dlblFTEntry>
                  </c15:dlblFieldTable>
                  <c15:showDataLabelsRange val="0"/>
                </c:ext>
                <c:ext xmlns:c16="http://schemas.microsoft.com/office/drawing/2014/chart" uri="{C3380CC4-5D6E-409C-BE32-E72D297353CC}">
                  <c16:uniqueId val="{00000032-FA35-4165-9938-DD73747A361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{996D0B31-FF44-45E3-A8FB-C41657CB7C4F}</c15:txfldGUID>
                      <c15:f>Diagramm!$J$51</c15:f>
                      <c15:dlblFieldTableCache>
                        <c:ptCount val="1"/>
                      </c15:dlblFieldTableCache>
                    </c15:dlblFTEntry>
                  </c15:dlblFieldTable>
                  <c15:showDataLabelsRange val="0"/>
                </c:ext>
                <c:ext xmlns:c16="http://schemas.microsoft.com/office/drawing/2014/chart" uri="{C3380CC4-5D6E-409C-BE32-E72D297353CC}">
                  <c16:uniqueId val="{00000033-FA35-4165-9938-DD73747A361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{70CD1D8B-6D74-4E23-9861-9345911806C3}</c15:txfldGUID>
                      <c15:f>Diagramm!$J$52</c15:f>
                      <c15:dlblFieldTableCache>
                        <c:ptCount val="1"/>
                      </c15:dlblFieldTableCache>
                    </c15:dlblFTEntry>
                  </c15:dlblFieldTable>
                  <c15:showDataLabelsRange val="0"/>
                </c:ext>
                <c:ext xmlns:c16="http://schemas.microsoft.com/office/drawing/2014/chart" uri="{C3380CC4-5D6E-409C-BE32-E72D297353CC}">
                  <c16:uniqueId val="{00000034-FA35-4165-9938-DD73747A361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{6D06C4E7-1546-425D-B572-B2C91C3B3387}</c15:txfldGUID>
                      <c15:f>Diagramm!$J$53</c15:f>
                      <c15:dlblFieldTableCache>
                        <c:ptCount val="1"/>
                      </c15:dlblFieldTableCache>
                    </c15:dlblFTEntry>
                  </c15:dlblFieldTable>
                  <c15:showDataLabelsRange val="0"/>
                </c:ext>
                <c:ext xmlns:c16="http://schemas.microsoft.com/office/drawing/2014/chart" uri="{C3380CC4-5D6E-409C-BE32-E72D297353CC}">
                  <c16:uniqueId val="{00000035-FA35-4165-9938-DD73747A361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{7E12C6DF-A281-442A-8C37-3854F835EEA7}</c15:txfldGUID>
                      <c15:f>Diagramm!$J$54</c15:f>
                      <c15:dlblFieldTableCache>
                        <c:ptCount val="1"/>
                      </c15:dlblFieldTableCache>
                    </c15:dlblFTEntry>
                  </c15:dlblFieldTable>
                  <c15:showDataLabelsRange val="0"/>
                </c:ext>
                <c:ext xmlns:c16="http://schemas.microsoft.com/office/drawing/2014/chart" uri="{C3380CC4-5D6E-409C-BE32-E72D297353CC}">
                  <c16:uniqueId val="{00000036-FA35-4165-9938-DD73747A361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{831C65E5-3B9B-45C5-8510-0D1C8163A017}</c15:txfldGUID>
                      <c15:f>Diagramm!$J$55</c15:f>
                      <c15:dlblFieldTableCache>
                        <c:ptCount val="1"/>
                      </c15:dlblFieldTableCache>
                    </c15:dlblFTEntry>
                  </c15:dlblFieldTable>
                  <c15:showDataLabelsRange val="0"/>
                </c:ext>
                <c:ext xmlns:c16="http://schemas.microsoft.com/office/drawing/2014/chart" uri="{C3380CC4-5D6E-409C-BE32-E72D297353CC}">
                  <c16:uniqueId val="{00000037-FA35-4165-9938-DD73747A361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{DEDCDE3E-AAD4-497A-BCA4-5B0882086933}</c15:txfldGUID>
                      <c15:f>Diagramm!$J$56</c15:f>
                      <c15:dlblFieldTableCache>
                        <c:ptCount val="1"/>
                      </c15:dlblFieldTableCache>
                    </c15:dlblFTEntry>
                  </c15:dlblFieldTable>
                  <c15:showDataLabelsRange val="0"/>
                </c:ext>
                <c:ext xmlns:c16="http://schemas.microsoft.com/office/drawing/2014/chart" uri="{C3380CC4-5D6E-409C-BE32-E72D297353CC}">
                  <c16:uniqueId val="{00000038-FA35-4165-9938-DD73747A361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{AFB54D7F-E9B3-48C2-A989-16F22F5C5DE5}</c15:txfldGUID>
                      <c15:f>Diagramm!$J$57</c15:f>
                      <c15:dlblFieldTableCache>
                        <c:ptCount val="1"/>
                      </c15:dlblFieldTableCache>
                    </c15:dlblFTEntry>
                  </c15:dlblFieldTable>
                  <c15:showDataLabelsRange val="0"/>
                </c:ext>
                <c:ext xmlns:c16="http://schemas.microsoft.com/office/drawing/2014/chart" uri="{C3380CC4-5D6E-409C-BE32-E72D297353CC}">
                  <c16:uniqueId val="{00000039-FA35-4165-9938-DD73747A361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{7AB2BD8C-B6D8-4F97-BCD1-98425DB46000}</c15:txfldGUID>
                      <c15:f>Diagramm!$J$58</c15:f>
                      <c15:dlblFieldTableCache>
                        <c:ptCount val="1"/>
                      </c15:dlblFieldTableCache>
                    </c15:dlblFTEntry>
                  </c15:dlblFieldTable>
                  <c15:showDataLabelsRange val="0"/>
                </c:ext>
                <c:ext xmlns:c16="http://schemas.microsoft.com/office/drawing/2014/chart" uri="{C3380CC4-5D6E-409C-BE32-E72D297353CC}">
                  <c16:uniqueId val="{0000003A-FA35-4165-9938-DD73747A361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{4FFF7149-F35D-404B-ADF4-1E5F8EC7E448}</c15:txfldGUID>
                      <c15:f>Diagramm!$J$59</c15:f>
                      <c15:dlblFieldTableCache>
                        <c:ptCount val="1"/>
                      </c15:dlblFieldTableCache>
                    </c15:dlblFTEntry>
                  </c15:dlblFieldTable>
                  <c15:showDataLabelsRange val="0"/>
                </c:ext>
                <c:ext xmlns:c16="http://schemas.microsoft.com/office/drawing/2014/chart" uri="{C3380CC4-5D6E-409C-BE32-E72D297353CC}">
                  <c16:uniqueId val="{0000003B-FA35-4165-9938-DD73747A361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{C9E0BCF2-FA73-43FB-9864-126DA41E7A00}</c15:txfldGUID>
                      <c15:f>Diagramm!$J$60</c15:f>
                      <c15:dlblFieldTableCache>
                        <c:ptCount val="1"/>
                      </c15:dlblFieldTableCache>
                    </c15:dlblFTEntry>
                  </c15:dlblFieldTable>
                  <c15:showDataLabelsRange val="0"/>
                </c:ext>
                <c:ext xmlns:c16="http://schemas.microsoft.com/office/drawing/2014/chart" uri="{C3380CC4-5D6E-409C-BE32-E72D297353CC}">
                  <c16:uniqueId val="{0000003C-FA35-4165-9938-DD73747A361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{6D4C365A-34FA-4BFC-9749-AD73E89AF821}</c15:txfldGUID>
                      <c15:f>Diagramm!$J$61</c15:f>
                      <c15:dlblFieldTableCache>
                        <c:ptCount val="1"/>
                      </c15:dlblFieldTableCache>
                    </c15:dlblFTEntry>
                  </c15:dlblFieldTable>
                  <c15:showDataLabelsRange val="0"/>
                </c:ext>
                <c:ext xmlns:c16="http://schemas.microsoft.com/office/drawing/2014/chart" uri="{C3380CC4-5D6E-409C-BE32-E72D297353CC}">
                  <c16:uniqueId val="{0000003D-FA35-4165-9938-DD73747A361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{DE0A61E0-5848-4CC1-8D3F-694F169A94E3}</c15:txfldGUID>
                      <c15:f>Diagramm!$J$62</c15:f>
                      <c15:dlblFieldTableCache>
                        <c:ptCount val="1"/>
                      </c15:dlblFieldTableCache>
                    </c15:dlblFTEntry>
                  </c15:dlblFieldTable>
                  <c15:showDataLabelsRange val="0"/>
                </c:ext>
                <c:ext xmlns:c16="http://schemas.microsoft.com/office/drawing/2014/chart" uri="{C3380CC4-5D6E-409C-BE32-E72D297353CC}">
                  <c16:uniqueId val="{0000003E-FA35-4165-9938-DD73747A361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{1AD4C17D-5B3C-4553-8A27-CE98ED9A651A}</c15:txfldGUID>
                      <c15:f>Diagramm!$J$63</c15:f>
                      <c15:dlblFieldTableCache>
                        <c:ptCount val="1"/>
                      </c15:dlblFieldTableCache>
                    </c15:dlblFTEntry>
                  </c15:dlblFieldTable>
                  <c15:showDataLabelsRange val="0"/>
                </c:ext>
                <c:ext xmlns:c16="http://schemas.microsoft.com/office/drawing/2014/chart" uri="{C3380CC4-5D6E-409C-BE32-E72D297353CC}">
                  <c16:uniqueId val="{0000003F-FA35-4165-9938-DD73747A361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{D9572A9A-5BB8-47FE-9309-801CBB1E8D6C}</c15:txfldGUID>
                      <c15:f>Diagramm!$J$64</c15:f>
                      <c15:dlblFieldTableCache>
                        <c:ptCount val="1"/>
                      </c15:dlblFieldTableCache>
                    </c15:dlblFTEntry>
                  </c15:dlblFieldTable>
                  <c15:showDataLabelsRange val="0"/>
                </c:ext>
                <c:ext xmlns:c16="http://schemas.microsoft.com/office/drawing/2014/chart" uri="{C3380CC4-5D6E-409C-BE32-E72D297353CC}">
                  <c16:uniqueId val="{00000040-FA35-4165-9938-DD73747A361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{2CBF765E-3B0B-4CE2-B87D-D4C153F57776}</c15:txfldGUID>
                      <c15:f>Diagramm!$J$65</c15:f>
                      <c15:dlblFieldTableCache>
                        <c:ptCount val="1"/>
                      </c15:dlblFieldTableCache>
                    </c15:dlblFTEntry>
                  </c15:dlblFieldTable>
                  <c15:showDataLabelsRange val="0"/>
                </c:ext>
                <c:ext xmlns:c16="http://schemas.microsoft.com/office/drawing/2014/chart" uri="{C3380CC4-5D6E-409C-BE32-E72D297353CC}">
                  <c16:uniqueId val="{00000041-FA35-4165-9938-DD73747A361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{1A60F57E-517D-4DCA-9EB4-363F3675F2C1}</c15:txfldGUID>
                      <c15:f>Diagramm!$J$66</c15:f>
                      <c15:dlblFieldTableCache>
                        <c:ptCount val="1"/>
                      </c15:dlblFieldTableCache>
                    </c15:dlblFTEntry>
                  </c15:dlblFieldTable>
                  <c15:showDataLabelsRange val="0"/>
                </c:ext>
                <c:ext xmlns:c16="http://schemas.microsoft.com/office/drawing/2014/chart" uri="{C3380CC4-5D6E-409C-BE32-E72D297353CC}">
                  <c16:uniqueId val="{00000042-FA35-4165-9938-DD73747A361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{A741A722-F5DF-41FA-886D-6F2F1F1D09E0}</c15:txfldGUID>
                      <c15:f>Diagramm!$J$67</c15:f>
                      <c15:dlblFieldTableCache>
                        <c:ptCount val="1"/>
                      </c15:dlblFieldTableCache>
                    </c15:dlblFTEntry>
                  </c15:dlblFieldTable>
                  <c15:showDataLabelsRange val="0"/>
                </c:ext>
                <c:ext xmlns:c16="http://schemas.microsoft.com/office/drawing/2014/chart" uri="{C3380CC4-5D6E-409C-BE32-E72D297353CC}">
                  <c16:uniqueId val="{00000043-FA35-4165-9938-DD73747A36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A35-4165-9938-DD73747A361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C7-48F2-8152-75B45DAE5C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C7-48F2-8152-75B45DAE5C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C7-48F2-8152-75B45DAE5C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C7-48F2-8152-75B45DAE5C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C7-48F2-8152-75B45DAE5C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C7-48F2-8152-75B45DAE5C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C7-48F2-8152-75B45DAE5C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C7-48F2-8152-75B45DAE5C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C7-48F2-8152-75B45DAE5C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C7-48F2-8152-75B45DAE5C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C7-48F2-8152-75B45DAE5C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C7-48F2-8152-75B45DAE5C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C7-48F2-8152-75B45DAE5C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EC7-48F2-8152-75B45DAE5C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C7-48F2-8152-75B45DAE5C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EC7-48F2-8152-75B45DAE5C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C7-48F2-8152-75B45DAE5C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C7-48F2-8152-75B45DAE5C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EC7-48F2-8152-75B45DAE5C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EC7-48F2-8152-75B45DAE5C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EC7-48F2-8152-75B45DAE5C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EC7-48F2-8152-75B45DAE5C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EC7-48F2-8152-75B45DAE5CF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EC7-48F2-8152-75B45DAE5C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EC7-48F2-8152-75B45DAE5C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EC7-48F2-8152-75B45DAE5C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EC7-48F2-8152-75B45DAE5C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EC7-48F2-8152-75B45DAE5C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EC7-48F2-8152-75B45DAE5C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EC7-48F2-8152-75B45DAE5C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EC7-48F2-8152-75B45DAE5C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EC7-48F2-8152-75B45DAE5C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EC7-48F2-8152-75B45DAE5C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EC7-48F2-8152-75B45DAE5C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EC7-48F2-8152-75B45DAE5C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EC7-48F2-8152-75B45DAE5C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EC7-48F2-8152-75B45DAE5C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EC7-48F2-8152-75B45DAE5C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EC7-48F2-8152-75B45DAE5C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EC7-48F2-8152-75B45DAE5C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EC7-48F2-8152-75B45DAE5C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EC7-48F2-8152-75B45DAE5C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EC7-48F2-8152-75B45DAE5C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EC7-48F2-8152-75B45DAE5C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EC7-48F2-8152-75B45DAE5CF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EC7-48F2-8152-75B45DAE5CF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EC7-48F2-8152-75B45DAE5CF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EC7-48F2-8152-75B45DAE5CF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EC7-48F2-8152-75B45DAE5CF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EC7-48F2-8152-75B45DAE5CF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EC7-48F2-8152-75B45DAE5CF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EC7-48F2-8152-75B45DAE5CF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EC7-48F2-8152-75B45DAE5CF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EC7-48F2-8152-75B45DAE5CF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EC7-48F2-8152-75B45DAE5CF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EC7-48F2-8152-75B45DAE5CF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EC7-48F2-8152-75B45DAE5CF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EC7-48F2-8152-75B45DAE5CF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EC7-48F2-8152-75B45DAE5CF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EC7-48F2-8152-75B45DAE5CF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EC7-48F2-8152-75B45DAE5CF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EC7-48F2-8152-75B45DAE5CF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EC7-48F2-8152-75B45DAE5CF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EC7-48F2-8152-75B45DAE5CF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EC7-48F2-8152-75B45DAE5CF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EC7-48F2-8152-75B45DAE5CF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EC7-48F2-8152-75B45DAE5CF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EC7-48F2-8152-75B45DAE5CF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EC7-48F2-8152-75B45DAE5CF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100.60604530188633</c:v>
                </c:pt>
                <c:pt idx="2">
                  <c:v>102.25246837201081</c:v>
                </c:pt>
                <c:pt idx="3">
                  <c:v>101.41158051564354</c:v>
                </c:pt>
                <c:pt idx="4">
                  <c:v>102.16661195424356</c:v>
                </c:pt>
                <c:pt idx="5">
                  <c:v>102.66154895078408</c:v>
                </c:pt>
                <c:pt idx="6">
                  <c:v>104.24736749071992</c:v>
                </c:pt>
                <c:pt idx="7">
                  <c:v>103.51506275094063</c:v>
                </c:pt>
                <c:pt idx="8">
                  <c:v>104.2498926794778</c:v>
                </c:pt>
                <c:pt idx="9">
                  <c:v>104.93674402161561</c:v>
                </c:pt>
                <c:pt idx="10">
                  <c:v>106.57559152546652</c:v>
                </c:pt>
                <c:pt idx="11">
                  <c:v>105.38622762051463</c:v>
                </c:pt>
                <c:pt idx="12">
                  <c:v>107.29779551021439</c:v>
                </c:pt>
                <c:pt idx="13">
                  <c:v>108.14625893285523</c:v>
                </c:pt>
                <c:pt idx="14">
                  <c:v>109.88611398702052</c:v>
                </c:pt>
                <c:pt idx="15">
                  <c:v>109.50986086209944</c:v>
                </c:pt>
                <c:pt idx="16">
                  <c:v>109.86086209944193</c:v>
                </c:pt>
                <c:pt idx="17">
                  <c:v>111.1335572334032</c:v>
                </c:pt>
                <c:pt idx="18">
                  <c:v>112.80270700234843</c:v>
                </c:pt>
                <c:pt idx="19">
                  <c:v>111.43910507310422</c:v>
                </c:pt>
                <c:pt idx="20">
                  <c:v>111.6461705512487</c:v>
                </c:pt>
                <c:pt idx="21">
                  <c:v>111.98454584480191</c:v>
                </c:pt>
                <c:pt idx="22">
                  <c:v>113.36077371783541</c:v>
                </c:pt>
                <c:pt idx="23">
                  <c:v>111.76737961162597</c:v>
                </c:pt>
                <c:pt idx="24">
                  <c:v>111.83050933057245</c:v>
                </c:pt>
              </c:numCache>
            </c:numRef>
          </c:val>
          <c:smooth val="0"/>
          <c:extLst>
            <c:ext xmlns:c16="http://schemas.microsoft.com/office/drawing/2014/chart" uri="{C3380CC4-5D6E-409C-BE32-E72D297353CC}">
              <c16:uniqueId val="{00000000-DBEB-4A94-B433-988E50478B8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101.80101032286404</c:v>
                </c:pt>
                <c:pt idx="2">
                  <c:v>104.65627059081923</c:v>
                </c:pt>
                <c:pt idx="3">
                  <c:v>104.48056226663738</c:v>
                </c:pt>
                <c:pt idx="4">
                  <c:v>101.51548429606854</c:v>
                </c:pt>
                <c:pt idx="5">
                  <c:v>101.99868218756865</c:v>
                </c:pt>
                <c:pt idx="6">
                  <c:v>104.23896332088734</c:v>
                </c:pt>
                <c:pt idx="7">
                  <c:v>102.89918734900066</c:v>
                </c:pt>
                <c:pt idx="8">
                  <c:v>105.11750494179661</c:v>
                </c:pt>
                <c:pt idx="9">
                  <c:v>106.72084339995607</c:v>
                </c:pt>
                <c:pt idx="10">
                  <c:v>110.25697342411598</c:v>
                </c:pt>
                <c:pt idx="11">
                  <c:v>109.07094223588842</c:v>
                </c:pt>
                <c:pt idx="12">
                  <c:v>108.34614539863824</c:v>
                </c:pt>
                <c:pt idx="13">
                  <c:v>111.17944212607071</c:v>
                </c:pt>
                <c:pt idx="14">
                  <c:v>115.63804085218537</c:v>
                </c:pt>
                <c:pt idx="15">
                  <c:v>116.36283768943554</c:v>
                </c:pt>
                <c:pt idx="16">
                  <c:v>115.22073358225346</c:v>
                </c:pt>
                <c:pt idx="17">
                  <c:v>117.81243136393587</c:v>
                </c:pt>
                <c:pt idx="18">
                  <c:v>120.11860311882276</c:v>
                </c:pt>
                <c:pt idx="19">
                  <c:v>118.42741049857237</c:v>
                </c:pt>
                <c:pt idx="20">
                  <c:v>120.00878541620909</c:v>
                </c:pt>
                <c:pt idx="21">
                  <c:v>121.74390511750495</c:v>
                </c:pt>
                <c:pt idx="22">
                  <c:v>123.06171754886887</c:v>
                </c:pt>
                <c:pt idx="23">
                  <c:v>122.40281133318692</c:v>
                </c:pt>
                <c:pt idx="24">
                  <c:v>120.00878541620909</c:v>
                </c:pt>
              </c:numCache>
            </c:numRef>
          </c:val>
          <c:smooth val="0"/>
          <c:extLst>
            <c:ext xmlns:c16="http://schemas.microsoft.com/office/drawing/2014/chart" uri="{C3380CC4-5D6E-409C-BE32-E72D297353CC}">
              <c16:uniqueId val="{00000001-DBEB-4A94-B433-988E50478B8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101.02272727272728</c:v>
                </c:pt>
                <c:pt idx="2">
                  <c:v>100.56818181818181</c:v>
                </c:pt>
                <c:pt idx="3">
                  <c:v>99.89772727272728</c:v>
                </c:pt>
                <c:pt idx="4">
                  <c:v>94.602272727272734</c:v>
                </c:pt>
                <c:pt idx="5">
                  <c:v>96.693181818181813</c:v>
                </c:pt>
                <c:pt idx="6">
                  <c:v>94.26136363636364</c:v>
                </c:pt>
                <c:pt idx="7">
                  <c:v>94.38636363636364</c:v>
                </c:pt>
                <c:pt idx="8">
                  <c:v>95.340909090909093</c:v>
                </c:pt>
                <c:pt idx="9">
                  <c:v>98.568181818181827</c:v>
                </c:pt>
                <c:pt idx="10">
                  <c:v>97.556818181818187</c:v>
                </c:pt>
                <c:pt idx="11">
                  <c:v>96.079545454545453</c:v>
                </c:pt>
                <c:pt idx="12">
                  <c:v>96.170454545454547</c:v>
                </c:pt>
                <c:pt idx="13">
                  <c:v>96.23863636363636</c:v>
                </c:pt>
                <c:pt idx="14">
                  <c:v>95.306818181818187</c:v>
                </c:pt>
                <c:pt idx="15">
                  <c:v>94.340909090909093</c:v>
                </c:pt>
                <c:pt idx="16">
                  <c:v>94.102272727272734</c:v>
                </c:pt>
                <c:pt idx="17">
                  <c:v>95.454545454545453</c:v>
                </c:pt>
                <c:pt idx="18">
                  <c:v>93.76136363636364</c:v>
                </c:pt>
                <c:pt idx="19">
                  <c:v>92.306818181818187</c:v>
                </c:pt>
                <c:pt idx="20">
                  <c:v>91.61363636363636</c:v>
                </c:pt>
                <c:pt idx="21">
                  <c:v>90.886363636363626</c:v>
                </c:pt>
                <c:pt idx="22">
                  <c:v>88.977272727272734</c:v>
                </c:pt>
                <c:pt idx="23">
                  <c:v>88.943181818181813</c:v>
                </c:pt>
                <c:pt idx="24">
                  <c:v>87.647727272727266</c:v>
                </c:pt>
              </c:numCache>
            </c:numRef>
          </c:val>
          <c:smooth val="0"/>
          <c:extLst>
            <c:ext xmlns:c16="http://schemas.microsoft.com/office/drawing/2014/chart" uri="{C3380CC4-5D6E-409C-BE32-E72D297353CC}">
              <c16:uniqueId val="{00000002-DBEB-4A94-B433-988E50478B8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BEB-4A94-B433-988E50478B82}"/>
                </c:ext>
              </c:extLst>
            </c:dLbl>
            <c:dLbl>
              <c:idx val="1"/>
              <c:delete val="1"/>
              <c:extLst>
                <c:ext xmlns:c15="http://schemas.microsoft.com/office/drawing/2012/chart" uri="{CE6537A1-D6FC-4f65-9D91-7224C49458BB}"/>
                <c:ext xmlns:c16="http://schemas.microsoft.com/office/drawing/2014/chart" uri="{C3380CC4-5D6E-409C-BE32-E72D297353CC}">
                  <c16:uniqueId val="{00000004-DBEB-4A94-B433-988E50478B82}"/>
                </c:ext>
              </c:extLst>
            </c:dLbl>
            <c:dLbl>
              <c:idx val="2"/>
              <c:delete val="1"/>
              <c:extLst>
                <c:ext xmlns:c15="http://schemas.microsoft.com/office/drawing/2012/chart" uri="{CE6537A1-D6FC-4f65-9D91-7224C49458BB}"/>
                <c:ext xmlns:c16="http://schemas.microsoft.com/office/drawing/2014/chart" uri="{C3380CC4-5D6E-409C-BE32-E72D297353CC}">
                  <c16:uniqueId val="{00000005-DBEB-4A94-B433-988E50478B82}"/>
                </c:ext>
              </c:extLst>
            </c:dLbl>
            <c:dLbl>
              <c:idx val="3"/>
              <c:delete val="1"/>
              <c:extLst>
                <c:ext xmlns:c15="http://schemas.microsoft.com/office/drawing/2012/chart" uri="{CE6537A1-D6FC-4f65-9D91-7224C49458BB}"/>
                <c:ext xmlns:c16="http://schemas.microsoft.com/office/drawing/2014/chart" uri="{C3380CC4-5D6E-409C-BE32-E72D297353CC}">
                  <c16:uniqueId val="{00000006-DBEB-4A94-B433-988E50478B82}"/>
                </c:ext>
              </c:extLst>
            </c:dLbl>
            <c:dLbl>
              <c:idx val="4"/>
              <c:delete val="1"/>
              <c:extLst>
                <c:ext xmlns:c15="http://schemas.microsoft.com/office/drawing/2012/chart" uri="{CE6537A1-D6FC-4f65-9D91-7224C49458BB}"/>
                <c:ext xmlns:c16="http://schemas.microsoft.com/office/drawing/2014/chart" uri="{C3380CC4-5D6E-409C-BE32-E72D297353CC}">
                  <c16:uniqueId val="{00000007-DBEB-4A94-B433-988E50478B82}"/>
                </c:ext>
              </c:extLst>
            </c:dLbl>
            <c:dLbl>
              <c:idx val="5"/>
              <c:delete val="1"/>
              <c:extLst>
                <c:ext xmlns:c15="http://schemas.microsoft.com/office/drawing/2012/chart" uri="{CE6537A1-D6FC-4f65-9D91-7224C49458BB}"/>
                <c:ext xmlns:c16="http://schemas.microsoft.com/office/drawing/2014/chart" uri="{C3380CC4-5D6E-409C-BE32-E72D297353CC}">
                  <c16:uniqueId val="{00000008-DBEB-4A94-B433-988E50478B82}"/>
                </c:ext>
              </c:extLst>
            </c:dLbl>
            <c:dLbl>
              <c:idx val="6"/>
              <c:delete val="1"/>
              <c:extLst>
                <c:ext xmlns:c15="http://schemas.microsoft.com/office/drawing/2012/chart" uri="{CE6537A1-D6FC-4f65-9D91-7224C49458BB}"/>
                <c:ext xmlns:c16="http://schemas.microsoft.com/office/drawing/2014/chart" uri="{C3380CC4-5D6E-409C-BE32-E72D297353CC}">
                  <c16:uniqueId val="{00000009-DBEB-4A94-B433-988E50478B82}"/>
                </c:ext>
              </c:extLst>
            </c:dLbl>
            <c:dLbl>
              <c:idx val="7"/>
              <c:delete val="1"/>
              <c:extLst>
                <c:ext xmlns:c15="http://schemas.microsoft.com/office/drawing/2012/chart" uri="{CE6537A1-D6FC-4f65-9D91-7224C49458BB}"/>
                <c:ext xmlns:c16="http://schemas.microsoft.com/office/drawing/2014/chart" uri="{C3380CC4-5D6E-409C-BE32-E72D297353CC}">
                  <c16:uniqueId val="{0000000A-DBEB-4A94-B433-988E50478B82}"/>
                </c:ext>
              </c:extLst>
            </c:dLbl>
            <c:dLbl>
              <c:idx val="8"/>
              <c:delete val="1"/>
              <c:extLst>
                <c:ext xmlns:c15="http://schemas.microsoft.com/office/drawing/2012/chart" uri="{CE6537A1-D6FC-4f65-9D91-7224C49458BB}"/>
                <c:ext xmlns:c16="http://schemas.microsoft.com/office/drawing/2014/chart" uri="{C3380CC4-5D6E-409C-BE32-E72D297353CC}">
                  <c16:uniqueId val="{0000000B-DBEB-4A94-B433-988E50478B82}"/>
                </c:ext>
              </c:extLst>
            </c:dLbl>
            <c:dLbl>
              <c:idx val="9"/>
              <c:delete val="1"/>
              <c:extLst>
                <c:ext xmlns:c15="http://schemas.microsoft.com/office/drawing/2012/chart" uri="{CE6537A1-D6FC-4f65-9D91-7224C49458BB}"/>
                <c:ext xmlns:c16="http://schemas.microsoft.com/office/drawing/2014/chart" uri="{C3380CC4-5D6E-409C-BE32-E72D297353CC}">
                  <c16:uniqueId val="{0000000C-DBEB-4A94-B433-988E50478B82}"/>
                </c:ext>
              </c:extLst>
            </c:dLbl>
            <c:dLbl>
              <c:idx val="10"/>
              <c:delete val="1"/>
              <c:extLst>
                <c:ext xmlns:c15="http://schemas.microsoft.com/office/drawing/2012/chart" uri="{CE6537A1-D6FC-4f65-9D91-7224C49458BB}"/>
                <c:ext xmlns:c16="http://schemas.microsoft.com/office/drawing/2014/chart" uri="{C3380CC4-5D6E-409C-BE32-E72D297353CC}">
                  <c16:uniqueId val="{0000000D-DBEB-4A94-B433-988E50478B82}"/>
                </c:ext>
              </c:extLst>
            </c:dLbl>
            <c:dLbl>
              <c:idx val="11"/>
              <c:delete val="1"/>
              <c:extLst>
                <c:ext xmlns:c15="http://schemas.microsoft.com/office/drawing/2012/chart" uri="{CE6537A1-D6FC-4f65-9D91-7224C49458BB}"/>
                <c:ext xmlns:c16="http://schemas.microsoft.com/office/drawing/2014/chart" uri="{C3380CC4-5D6E-409C-BE32-E72D297353CC}">
                  <c16:uniqueId val="{0000000E-DBEB-4A94-B433-988E50478B82}"/>
                </c:ext>
              </c:extLst>
            </c:dLbl>
            <c:dLbl>
              <c:idx val="12"/>
              <c:delete val="1"/>
              <c:extLst>
                <c:ext xmlns:c15="http://schemas.microsoft.com/office/drawing/2012/chart" uri="{CE6537A1-D6FC-4f65-9D91-7224C49458BB}"/>
                <c:ext xmlns:c16="http://schemas.microsoft.com/office/drawing/2014/chart" uri="{C3380CC4-5D6E-409C-BE32-E72D297353CC}">
                  <c16:uniqueId val="{0000000F-DBEB-4A94-B433-988E50478B8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EB-4A94-B433-988E50478B82}"/>
                </c:ext>
              </c:extLst>
            </c:dLbl>
            <c:dLbl>
              <c:idx val="14"/>
              <c:delete val="1"/>
              <c:extLst>
                <c:ext xmlns:c15="http://schemas.microsoft.com/office/drawing/2012/chart" uri="{CE6537A1-D6FC-4f65-9D91-7224C49458BB}"/>
                <c:ext xmlns:c16="http://schemas.microsoft.com/office/drawing/2014/chart" uri="{C3380CC4-5D6E-409C-BE32-E72D297353CC}">
                  <c16:uniqueId val="{00000011-DBEB-4A94-B433-988E50478B82}"/>
                </c:ext>
              </c:extLst>
            </c:dLbl>
            <c:dLbl>
              <c:idx val="15"/>
              <c:delete val="1"/>
              <c:extLst>
                <c:ext xmlns:c15="http://schemas.microsoft.com/office/drawing/2012/chart" uri="{CE6537A1-D6FC-4f65-9D91-7224C49458BB}"/>
                <c:ext xmlns:c16="http://schemas.microsoft.com/office/drawing/2014/chart" uri="{C3380CC4-5D6E-409C-BE32-E72D297353CC}">
                  <c16:uniqueId val="{00000012-DBEB-4A94-B433-988E50478B82}"/>
                </c:ext>
              </c:extLst>
            </c:dLbl>
            <c:dLbl>
              <c:idx val="16"/>
              <c:delete val="1"/>
              <c:extLst>
                <c:ext xmlns:c15="http://schemas.microsoft.com/office/drawing/2012/chart" uri="{CE6537A1-D6FC-4f65-9D91-7224C49458BB}"/>
                <c:ext xmlns:c16="http://schemas.microsoft.com/office/drawing/2014/chart" uri="{C3380CC4-5D6E-409C-BE32-E72D297353CC}">
                  <c16:uniqueId val="{00000013-DBEB-4A94-B433-988E50478B82}"/>
                </c:ext>
              </c:extLst>
            </c:dLbl>
            <c:dLbl>
              <c:idx val="17"/>
              <c:delete val="1"/>
              <c:extLst>
                <c:ext xmlns:c15="http://schemas.microsoft.com/office/drawing/2012/chart" uri="{CE6537A1-D6FC-4f65-9D91-7224C49458BB}"/>
                <c:ext xmlns:c16="http://schemas.microsoft.com/office/drawing/2014/chart" uri="{C3380CC4-5D6E-409C-BE32-E72D297353CC}">
                  <c16:uniqueId val="{00000014-DBEB-4A94-B433-988E50478B82}"/>
                </c:ext>
              </c:extLst>
            </c:dLbl>
            <c:dLbl>
              <c:idx val="18"/>
              <c:delete val="1"/>
              <c:extLst>
                <c:ext xmlns:c15="http://schemas.microsoft.com/office/drawing/2012/chart" uri="{CE6537A1-D6FC-4f65-9D91-7224C49458BB}"/>
                <c:ext xmlns:c16="http://schemas.microsoft.com/office/drawing/2014/chart" uri="{C3380CC4-5D6E-409C-BE32-E72D297353CC}">
                  <c16:uniqueId val="{00000015-DBEB-4A94-B433-988E50478B82}"/>
                </c:ext>
              </c:extLst>
            </c:dLbl>
            <c:dLbl>
              <c:idx val="19"/>
              <c:delete val="1"/>
              <c:extLst>
                <c:ext xmlns:c15="http://schemas.microsoft.com/office/drawing/2012/chart" uri="{CE6537A1-D6FC-4f65-9D91-7224C49458BB}"/>
                <c:ext xmlns:c16="http://schemas.microsoft.com/office/drawing/2014/chart" uri="{C3380CC4-5D6E-409C-BE32-E72D297353CC}">
                  <c16:uniqueId val="{00000016-DBEB-4A94-B433-988E50478B82}"/>
                </c:ext>
              </c:extLst>
            </c:dLbl>
            <c:dLbl>
              <c:idx val="20"/>
              <c:delete val="1"/>
              <c:extLst>
                <c:ext xmlns:c15="http://schemas.microsoft.com/office/drawing/2012/chart" uri="{CE6537A1-D6FC-4f65-9D91-7224C49458BB}"/>
                <c:ext xmlns:c16="http://schemas.microsoft.com/office/drawing/2014/chart" uri="{C3380CC4-5D6E-409C-BE32-E72D297353CC}">
                  <c16:uniqueId val="{00000017-DBEB-4A94-B433-988E50478B82}"/>
                </c:ext>
              </c:extLst>
            </c:dLbl>
            <c:dLbl>
              <c:idx val="21"/>
              <c:delete val="1"/>
              <c:extLst>
                <c:ext xmlns:c15="http://schemas.microsoft.com/office/drawing/2012/chart" uri="{CE6537A1-D6FC-4f65-9D91-7224C49458BB}"/>
                <c:ext xmlns:c16="http://schemas.microsoft.com/office/drawing/2014/chart" uri="{C3380CC4-5D6E-409C-BE32-E72D297353CC}">
                  <c16:uniqueId val="{00000018-DBEB-4A94-B433-988E50478B82}"/>
                </c:ext>
              </c:extLst>
            </c:dLbl>
            <c:dLbl>
              <c:idx val="22"/>
              <c:delete val="1"/>
              <c:extLst>
                <c:ext xmlns:c15="http://schemas.microsoft.com/office/drawing/2012/chart" uri="{CE6537A1-D6FC-4f65-9D91-7224C49458BB}"/>
                <c:ext xmlns:c16="http://schemas.microsoft.com/office/drawing/2014/chart" uri="{C3380CC4-5D6E-409C-BE32-E72D297353CC}">
                  <c16:uniqueId val="{00000019-DBEB-4A94-B433-988E50478B82}"/>
                </c:ext>
              </c:extLst>
            </c:dLbl>
            <c:dLbl>
              <c:idx val="23"/>
              <c:delete val="1"/>
              <c:extLst>
                <c:ext xmlns:c15="http://schemas.microsoft.com/office/drawing/2012/chart" uri="{CE6537A1-D6FC-4f65-9D91-7224C49458BB}"/>
                <c:ext xmlns:c16="http://schemas.microsoft.com/office/drawing/2014/chart" uri="{C3380CC4-5D6E-409C-BE32-E72D297353CC}">
                  <c16:uniqueId val="{0000001A-DBEB-4A94-B433-988E50478B82}"/>
                </c:ext>
              </c:extLst>
            </c:dLbl>
            <c:dLbl>
              <c:idx val="24"/>
              <c:delete val="1"/>
              <c:extLst>
                <c:ext xmlns:c15="http://schemas.microsoft.com/office/drawing/2012/chart" uri="{CE6537A1-D6FC-4f65-9D91-7224C49458BB}"/>
                <c:ext xmlns:c16="http://schemas.microsoft.com/office/drawing/2014/chart" uri="{C3380CC4-5D6E-409C-BE32-E72D297353CC}">
                  <c16:uniqueId val="{0000001B-DBEB-4A94-B433-988E50478B8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BEB-4A94-B433-988E50478B8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Miltenberg (09676)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44286</v>
      </c>
      <c r="F11" s="238">
        <v>44261</v>
      </c>
      <c r="G11" s="238">
        <v>44892</v>
      </c>
      <c r="H11" s="238">
        <v>44347</v>
      </c>
      <c r="I11" s="265">
        <v>44213</v>
      </c>
      <c r="J11" s="263">
        <v>73</v>
      </c>
      <c r="K11" s="266">
        <v>0.1651098093320969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19.146005509641874</v>
      </c>
      <c r="E13" s="115">
        <v>8479</v>
      </c>
      <c r="F13" s="114">
        <v>8306</v>
      </c>
      <c r="G13" s="114">
        <v>8462</v>
      </c>
      <c r="H13" s="114">
        <v>8361</v>
      </c>
      <c r="I13" s="140">
        <v>8295</v>
      </c>
      <c r="J13" s="115">
        <v>184</v>
      </c>
      <c r="K13" s="116">
        <v>2.2182037371910788</v>
      </c>
    </row>
    <row r="14" spans="1:255" ht="14.1" customHeight="1" x14ac:dyDescent="0.2">
      <c r="A14" s="306" t="s">
        <v>230</v>
      </c>
      <c r="B14" s="307"/>
      <c r="C14" s="308"/>
      <c r="D14" s="113">
        <v>60.619608905748997</v>
      </c>
      <c r="E14" s="115">
        <v>26846</v>
      </c>
      <c r="F14" s="114">
        <v>27004</v>
      </c>
      <c r="G14" s="114">
        <v>27435</v>
      </c>
      <c r="H14" s="114">
        <v>27128</v>
      </c>
      <c r="I14" s="140">
        <v>27130</v>
      </c>
      <c r="J14" s="115">
        <v>-284</v>
      </c>
      <c r="K14" s="116">
        <v>-1.046811647622558</v>
      </c>
    </row>
    <row r="15" spans="1:255" ht="14.1" customHeight="1" x14ac:dyDescent="0.2">
      <c r="A15" s="306" t="s">
        <v>231</v>
      </c>
      <c r="B15" s="307"/>
      <c r="C15" s="308"/>
      <c r="D15" s="113">
        <v>12.342501016122476</v>
      </c>
      <c r="E15" s="115">
        <v>5466</v>
      </c>
      <c r="F15" s="114">
        <v>5480</v>
      </c>
      <c r="G15" s="114">
        <v>5527</v>
      </c>
      <c r="H15" s="114">
        <v>5385</v>
      </c>
      <c r="I15" s="140">
        <v>5381</v>
      </c>
      <c r="J15" s="115">
        <v>85</v>
      </c>
      <c r="K15" s="116">
        <v>1.5796320386545253</v>
      </c>
    </row>
    <row r="16" spans="1:255" ht="14.1" customHeight="1" x14ac:dyDescent="0.2">
      <c r="A16" s="306" t="s">
        <v>232</v>
      </c>
      <c r="B16" s="307"/>
      <c r="C16" s="308"/>
      <c r="D16" s="113">
        <v>7.8918845684866552</v>
      </c>
      <c r="E16" s="115">
        <v>3495</v>
      </c>
      <c r="F16" s="114">
        <v>3471</v>
      </c>
      <c r="G16" s="114">
        <v>3468</v>
      </c>
      <c r="H16" s="114">
        <v>3473</v>
      </c>
      <c r="I16" s="140">
        <v>3407</v>
      </c>
      <c r="J16" s="115">
        <v>88</v>
      </c>
      <c r="K16" s="116">
        <v>2.5829175227472851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0.50128708847039694</v>
      </c>
      <c r="E18" s="115">
        <v>222</v>
      </c>
      <c r="F18" s="114">
        <v>209</v>
      </c>
      <c r="G18" s="114">
        <v>250</v>
      </c>
      <c r="H18" s="114">
        <v>248</v>
      </c>
      <c r="I18" s="140">
        <v>218</v>
      </c>
      <c r="J18" s="115">
        <v>4</v>
      </c>
      <c r="K18" s="116">
        <v>1.834862385321101</v>
      </c>
    </row>
    <row r="19" spans="1:255" ht="14.1" customHeight="1" x14ac:dyDescent="0.2">
      <c r="A19" s="306" t="s">
        <v>235</v>
      </c>
      <c r="B19" s="307" t="s">
        <v>236</v>
      </c>
      <c r="C19" s="308"/>
      <c r="D19" s="113">
        <v>0.23257914465067966</v>
      </c>
      <c r="E19" s="115">
        <v>103</v>
      </c>
      <c r="F19" s="114">
        <v>90</v>
      </c>
      <c r="G19" s="114">
        <v>128</v>
      </c>
      <c r="H19" s="114">
        <v>131</v>
      </c>
      <c r="I19" s="140">
        <v>106</v>
      </c>
      <c r="J19" s="115">
        <v>-3</v>
      </c>
      <c r="K19" s="116">
        <v>-2.8301886792452828</v>
      </c>
    </row>
    <row r="20" spans="1:255" ht="14.1" customHeight="1" x14ac:dyDescent="0.2">
      <c r="A20" s="306">
        <v>12</v>
      </c>
      <c r="B20" s="307" t="s">
        <v>237</v>
      </c>
      <c r="C20" s="308"/>
      <c r="D20" s="113">
        <v>0.68193108431558502</v>
      </c>
      <c r="E20" s="115">
        <v>302</v>
      </c>
      <c r="F20" s="114">
        <v>281</v>
      </c>
      <c r="G20" s="114">
        <v>328</v>
      </c>
      <c r="H20" s="114">
        <v>323</v>
      </c>
      <c r="I20" s="140">
        <v>302</v>
      </c>
      <c r="J20" s="115">
        <v>0</v>
      </c>
      <c r="K20" s="116">
        <v>0</v>
      </c>
    </row>
    <row r="21" spans="1:255" ht="14.1" customHeight="1" x14ac:dyDescent="0.2">
      <c r="A21" s="306">
        <v>21</v>
      </c>
      <c r="B21" s="307" t="s">
        <v>238</v>
      </c>
      <c r="C21" s="308"/>
      <c r="D21" s="113">
        <v>0.67515693447139047</v>
      </c>
      <c r="E21" s="115">
        <v>299</v>
      </c>
      <c r="F21" s="114">
        <v>287</v>
      </c>
      <c r="G21" s="114">
        <v>310</v>
      </c>
      <c r="H21" s="114">
        <v>312</v>
      </c>
      <c r="I21" s="140">
        <v>317</v>
      </c>
      <c r="J21" s="115">
        <v>-18</v>
      </c>
      <c r="K21" s="116">
        <v>-5.6782334384858046</v>
      </c>
    </row>
    <row r="22" spans="1:255" ht="14.1" customHeight="1" x14ac:dyDescent="0.2">
      <c r="A22" s="306">
        <v>22</v>
      </c>
      <c r="B22" s="307" t="s">
        <v>239</v>
      </c>
      <c r="C22" s="308"/>
      <c r="D22" s="113">
        <v>2.4161134444293908</v>
      </c>
      <c r="E22" s="115">
        <v>1070</v>
      </c>
      <c r="F22" s="114">
        <v>1091</v>
      </c>
      <c r="G22" s="114">
        <v>1098</v>
      </c>
      <c r="H22" s="114">
        <v>1084</v>
      </c>
      <c r="I22" s="140">
        <v>1086</v>
      </c>
      <c r="J22" s="115">
        <v>-16</v>
      </c>
      <c r="K22" s="116">
        <v>-1.4732965009208103</v>
      </c>
    </row>
    <row r="23" spans="1:255" ht="14.1" customHeight="1" x14ac:dyDescent="0.2">
      <c r="A23" s="306">
        <v>23</v>
      </c>
      <c r="B23" s="307" t="s">
        <v>240</v>
      </c>
      <c r="C23" s="308"/>
      <c r="D23" s="113">
        <v>0.95967122792756177</v>
      </c>
      <c r="E23" s="115">
        <v>425</v>
      </c>
      <c r="F23" s="114">
        <v>427</v>
      </c>
      <c r="G23" s="114">
        <v>416</v>
      </c>
      <c r="H23" s="114">
        <v>422</v>
      </c>
      <c r="I23" s="140">
        <v>421</v>
      </c>
      <c r="J23" s="115">
        <v>4</v>
      </c>
      <c r="K23" s="116">
        <v>0.95011876484560565</v>
      </c>
    </row>
    <row r="24" spans="1:255" ht="14.1" customHeight="1" x14ac:dyDescent="0.2">
      <c r="A24" s="306">
        <v>24</v>
      </c>
      <c r="B24" s="307" t="s">
        <v>241</v>
      </c>
      <c r="C24" s="308"/>
      <c r="D24" s="113">
        <v>4.6628731427539174</v>
      </c>
      <c r="E24" s="115">
        <v>2065</v>
      </c>
      <c r="F24" s="114">
        <v>2072</v>
      </c>
      <c r="G24" s="114">
        <v>2145</v>
      </c>
      <c r="H24" s="114">
        <v>2242</v>
      </c>
      <c r="I24" s="140">
        <v>2261</v>
      </c>
      <c r="J24" s="115">
        <v>-196</v>
      </c>
      <c r="K24" s="116">
        <v>-8.6687306501547994</v>
      </c>
    </row>
    <row r="25" spans="1:255" ht="14.1" customHeight="1" x14ac:dyDescent="0.2">
      <c r="A25" s="306">
        <v>25</v>
      </c>
      <c r="B25" s="307" t="s">
        <v>242</v>
      </c>
      <c r="C25" s="308"/>
      <c r="D25" s="113">
        <v>7.4425326288217493</v>
      </c>
      <c r="E25" s="115">
        <v>3296</v>
      </c>
      <c r="F25" s="114">
        <v>3310</v>
      </c>
      <c r="G25" s="114">
        <v>3366</v>
      </c>
      <c r="H25" s="114">
        <v>3371</v>
      </c>
      <c r="I25" s="140">
        <v>3416</v>
      </c>
      <c r="J25" s="115">
        <v>-120</v>
      </c>
      <c r="K25" s="116">
        <v>-3.5128805620608898</v>
      </c>
    </row>
    <row r="26" spans="1:255" ht="14.1" customHeight="1" x14ac:dyDescent="0.2">
      <c r="A26" s="306">
        <v>26</v>
      </c>
      <c r="B26" s="307" t="s">
        <v>243</v>
      </c>
      <c r="C26" s="308"/>
      <c r="D26" s="113">
        <v>4.8909361875084674</v>
      </c>
      <c r="E26" s="115">
        <v>2166</v>
      </c>
      <c r="F26" s="114">
        <v>2147</v>
      </c>
      <c r="G26" s="114">
        <v>2300</v>
      </c>
      <c r="H26" s="114">
        <v>2270</v>
      </c>
      <c r="I26" s="140">
        <v>2298</v>
      </c>
      <c r="J26" s="115">
        <v>-132</v>
      </c>
      <c r="K26" s="116">
        <v>-5.7441253263707575</v>
      </c>
    </row>
    <row r="27" spans="1:255" ht="14.1" customHeight="1" x14ac:dyDescent="0.2">
      <c r="A27" s="306">
        <v>27</v>
      </c>
      <c r="B27" s="307" t="s">
        <v>244</v>
      </c>
      <c r="C27" s="308"/>
      <c r="D27" s="113">
        <v>4.2609402519983739</v>
      </c>
      <c r="E27" s="115">
        <v>1887</v>
      </c>
      <c r="F27" s="114">
        <v>1864</v>
      </c>
      <c r="G27" s="114">
        <v>1865</v>
      </c>
      <c r="H27" s="114">
        <v>1851</v>
      </c>
      <c r="I27" s="140">
        <v>1835</v>
      </c>
      <c r="J27" s="115">
        <v>52</v>
      </c>
      <c r="K27" s="116">
        <v>2.8337874659400546</v>
      </c>
    </row>
    <row r="28" spans="1:255" ht="14.1" customHeight="1" x14ac:dyDescent="0.2">
      <c r="A28" s="306">
        <v>28</v>
      </c>
      <c r="B28" s="307" t="s">
        <v>245</v>
      </c>
      <c r="C28" s="308"/>
      <c r="D28" s="113">
        <v>1.6867633112044438</v>
      </c>
      <c r="E28" s="115">
        <v>747</v>
      </c>
      <c r="F28" s="114">
        <v>767</v>
      </c>
      <c r="G28" s="114">
        <v>781</v>
      </c>
      <c r="H28" s="114">
        <v>789</v>
      </c>
      <c r="I28" s="140">
        <v>814</v>
      </c>
      <c r="J28" s="115">
        <v>-67</v>
      </c>
      <c r="K28" s="116">
        <v>-8.2309582309582314</v>
      </c>
    </row>
    <row r="29" spans="1:255" ht="14.1" customHeight="1" x14ac:dyDescent="0.2">
      <c r="A29" s="306">
        <v>29</v>
      </c>
      <c r="B29" s="307" t="s">
        <v>246</v>
      </c>
      <c r="C29" s="308"/>
      <c r="D29" s="113">
        <v>2.3664363455719641</v>
      </c>
      <c r="E29" s="115">
        <v>1048</v>
      </c>
      <c r="F29" s="114">
        <v>1058</v>
      </c>
      <c r="G29" s="114">
        <v>1065</v>
      </c>
      <c r="H29" s="114">
        <v>1079</v>
      </c>
      <c r="I29" s="140">
        <v>1070</v>
      </c>
      <c r="J29" s="115">
        <v>-22</v>
      </c>
      <c r="K29" s="116">
        <v>-2.05607476635514</v>
      </c>
    </row>
    <row r="30" spans="1:255" ht="14.1" customHeight="1" x14ac:dyDescent="0.2">
      <c r="A30" s="306" t="s">
        <v>247</v>
      </c>
      <c r="B30" s="307" t="s">
        <v>248</v>
      </c>
      <c r="C30" s="308"/>
      <c r="D30" s="113">
        <v>1.1651537732014632</v>
      </c>
      <c r="E30" s="115">
        <v>516</v>
      </c>
      <c r="F30" s="114">
        <v>512</v>
      </c>
      <c r="G30" s="114">
        <v>513</v>
      </c>
      <c r="H30" s="114">
        <v>509</v>
      </c>
      <c r="I30" s="140">
        <v>508</v>
      </c>
      <c r="J30" s="115">
        <v>8</v>
      </c>
      <c r="K30" s="116">
        <v>1.5748031496062993</v>
      </c>
    </row>
    <row r="31" spans="1:255" ht="14.1" customHeight="1" x14ac:dyDescent="0.2">
      <c r="A31" s="306" t="s">
        <v>249</v>
      </c>
      <c r="B31" s="307" t="s">
        <v>250</v>
      </c>
      <c r="C31" s="308"/>
      <c r="D31" s="113">
        <v>1.138057173824685</v>
      </c>
      <c r="E31" s="115">
        <v>504</v>
      </c>
      <c r="F31" s="114">
        <v>516</v>
      </c>
      <c r="G31" s="114">
        <v>522</v>
      </c>
      <c r="H31" s="114">
        <v>534</v>
      </c>
      <c r="I31" s="140">
        <v>525</v>
      </c>
      <c r="J31" s="115">
        <v>-21</v>
      </c>
      <c r="K31" s="116">
        <v>-4</v>
      </c>
    </row>
    <row r="32" spans="1:255" ht="14.1" customHeight="1" x14ac:dyDescent="0.2">
      <c r="A32" s="306">
        <v>31</v>
      </c>
      <c r="B32" s="307" t="s">
        <v>251</v>
      </c>
      <c r="C32" s="308"/>
      <c r="D32" s="113">
        <v>0.49451293862620244</v>
      </c>
      <c r="E32" s="115">
        <v>219</v>
      </c>
      <c r="F32" s="114">
        <v>223</v>
      </c>
      <c r="G32" s="114">
        <v>237</v>
      </c>
      <c r="H32" s="114">
        <v>234</v>
      </c>
      <c r="I32" s="140">
        <v>234</v>
      </c>
      <c r="J32" s="115">
        <v>-15</v>
      </c>
      <c r="K32" s="116">
        <v>-6.4102564102564106</v>
      </c>
    </row>
    <row r="33" spans="1:11" ht="14.1" customHeight="1" x14ac:dyDescent="0.2">
      <c r="A33" s="306">
        <v>32</v>
      </c>
      <c r="B33" s="307" t="s">
        <v>252</v>
      </c>
      <c r="C33" s="308"/>
      <c r="D33" s="113">
        <v>1.81998825814027</v>
      </c>
      <c r="E33" s="115">
        <v>806</v>
      </c>
      <c r="F33" s="114">
        <v>801</v>
      </c>
      <c r="G33" s="114">
        <v>812</v>
      </c>
      <c r="H33" s="114">
        <v>804</v>
      </c>
      <c r="I33" s="140">
        <v>796</v>
      </c>
      <c r="J33" s="115">
        <v>10</v>
      </c>
      <c r="K33" s="116">
        <v>1.256281407035176</v>
      </c>
    </row>
    <row r="34" spans="1:11" ht="14.1" customHeight="1" x14ac:dyDescent="0.2">
      <c r="A34" s="306">
        <v>33</v>
      </c>
      <c r="B34" s="307" t="s">
        <v>253</v>
      </c>
      <c r="C34" s="308"/>
      <c r="D34" s="113">
        <v>1.851600957413178</v>
      </c>
      <c r="E34" s="115">
        <v>820</v>
      </c>
      <c r="F34" s="114">
        <v>712</v>
      </c>
      <c r="G34" s="114">
        <v>875</v>
      </c>
      <c r="H34" s="114">
        <v>831</v>
      </c>
      <c r="I34" s="140">
        <v>813</v>
      </c>
      <c r="J34" s="115">
        <v>7</v>
      </c>
      <c r="K34" s="116">
        <v>0.86100861008610086</v>
      </c>
    </row>
    <row r="35" spans="1:11" ht="14.1" customHeight="1" x14ac:dyDescent="0.2">
      <c r="A35" s="306">
        <v>34</v>
      </c>
      <c r="B35" s="307" t="s">
        <v>254</v>
      </c>
      <c r="C35" s="308"/>
      <c r="D35" s="113">
        <v>2.4025651447410015</v>
      </c>
      <c r="E35" s="115">
        <v>1064</v>
      </c>
      <c r="F35" s="114">
        <v>1068</v>
      </c>
      <c r="G35" s="114">
        <v>1080</v>
      </c>
      <c r="H35" s="114">
        <v>1074</v>
      </c>
      <c r="I35" s="140">
        <v>1068</v>
      </c>
      <c r="J35" s="115">
        <v>-4</v>
      </c>
      <c r="K35" s="116">
        <v>-0.37453183520599254</v>
      </c>
    </row>
    <row r="36" spans="1:11" ht="14.1" customHeight="1" x14ac:dyDescent="0.2">
      <c r="A36" s="306">
        <v>41</v>
      </c>
      <c r="B36" s="307" t="s">
        <v>255</v>
      </c>
      <c r="C36" s="308"/>
      <c r="D36" s="113">
        <v>3.7912658628008851</v>
      </c>
      <c r="E36" s="115">
        <v>1679</v>
      </c>
      <c r="F36" s="114">
        <v>1686</v>
      </c>
      <c r="G36" s="114">
        <v>1675</v>
      </c>
      <c r="H36" s="114">
        <v>1675</v>
      </c>
      <c r="I36" s="140">
        <v>1669</v>
      </c>
      <c r="J36" s="115">
        <v>10</v>
      </c>
      <c r="K36" s="116">
        <v>0.59916117435590177</v>
      </c>
    </row>
    <row r="37" spans="1:11" ht="14.1" customHeight="1" x14ac:dyDescent="0.2">
      <c r="A37" s="306">
        <v>42</v>
      </c>
      <c r="B37" s="307" t="s">
        <v>256</v>
      </c>
      <c r="C37" s="308"/>
      <c r="D37" s="113">
        <v>9.7096147766788599E-2</v>
      </c>
      <c r="E37" s="115">
        <v>43</v>
      </c>
      <c r="F37" s="114">
        <v>45</v>
      </c>
      <c r="G37" s="114">
        <v>44</v>
      </c>
      <c r="H37" s="114">
        <v>42</v>
      </c>
      <c r="I37" s="140">
        <v>42</v>
      </c>
      <c r="J37" s="115">
        <v>1</v>
      </c>
      <c r="K37" s="116">
        <v>2.3809523809523809</v>
      </c>
    </row>
    <row r="38" spans="1:11" ht="14.1" customHeight="1" x14ac:dyDescent="0.2">
      <c r="A38" s="306">
        <v>43</v>
      </c>
      <c r="B38" s="307" t="s">
        <v>257</v>
      </c>
      <c r="C38" s="308"/>
      <c r="D38" s="113">
        <v>1.6641828117237953</v>
      </c>
      <c r="E38" s="115">
        <v>737</v>
      </c>
      <c r="F38" s="114">
        <v>731</v>
      </c>
      <c r="G38" s="114">
        <v>730</v>
      </c>
      <c r="H38" s="114">
        <v>698</v>
      </c>
      <c r="I38" s="140">
        <v>695</v>
      </c>
      <c r="J38" s="115">
        <v>42</v>
      </c>
      <c r="K38" s="116">
        <v>6.043165467625899</v>
      </c>
    </row>
    <row r="39" spans="1:11" ht="14.1" customHeight="1" x14ac:dyDescent="0.2">
      <c r="A39" s="306">
        <v>51</v>
      </c>
      <c r="B39" s="307" t="s">
        <v>258</v>
      </c>
      <c r="C39" s="308"/>
      <c r="D39" s="113">
        <v>6.9841484893645847</v>
      </c>
      <c r="E39" s="115">
        <v>3093</v>
      </c>
      <c r="F39" s="114">
        <v>3041</v>
      </c>
      <c r="G39" s="114">
        <v>3050</v>
      </c>
      <c r="H39" s="114">
        <v>2947</v>
      </c>
      <c r="I39" s="140">
        <v>2923</v>
      </c>
      <c r="J39" s="115">
        <v>170</v>
      </c>
      <c r="K39" s="116">
        <v>5.8159425248032841</v>
      </c>
    </row>
    <row r="40" spans="1:11" ht="14.1" customHeight="1" x14ac:dyDescent="0.2">
      <c r="A40" s="306" t="s">
        <v>259</v>
      </c>
      <c r="B40" s="307" t="s">
        <v>260</v>
      </c>
      <c r="C40" s="308"/>
      <c r="D40" s="113">
        <v>6.2931852052567399</v>
      </c>
      <c r="E40" s="115">
        <v>2787</v>
      </c>
      <c r="F40" s="114">
        <v>2734</v>
      </c>
      <c r="G40" s="114">
        <v>2744</v>
      </c>
      <c r="H40" s="114">
        <v>2672</v>
      </c>
      <c r="I40" s="140">
        <v>2657</v>
      </c>
      <c r="J40" s="115">
        <v>130</v>
      </c>
      <c r="K40" s="116">
        <v>4.8927361686112159</v>
      </c>
    </row>
    <row r="41" spans="1:11" ht="14.1" customHeight="1" x14ac:dyDescent="0.2">
      <c r="A41" s="306"/>
      <c r="B41" s="307" t="s">
        <v>261</v>
      </c>
      <c r="C41" s="308"/>
      <c r="D41" s="113">
        <v>5.5818994716163122</v>
      </c>
      <c r="E41" s="115">
        <v>2472</v>
      </c>
      <c r="F41" s="114">
        <v>2407</v>
      </c>
      <c r="G41" s="114">
        <v>2430</v>
      </c>
      <c r="H41" s="114">
        <v>2354</v>
      </c>
      <c r="I41" s="140">
        <v>2345</v>
      </c>
      <c r="J41" s="115">
        <v>127</v>
      </c>
      <c r="K41" s="116">
        <v>5.4157782515991473</v>
      </c>
    </row>
    <row r="42" spans="1:11" ht="14.1" customHeight="1" x14ac:dyDescent="0.2">
      <c r="A42" s="306">
        <v>52</v>
      </c>
      <c r="B42" s="307" t="s">
        <v>262</v>
      </c>
      <c r="C42" s="308"/>
      <c r="D42" s="113">
        <v>3.2538499751614505</v>
      </c>
      <c r="E42" s="115">
        <v>1441</v>
      </c>
      <c r="F42" s="114">
        <v>1503</v>
      </c>
      <c r="G42" s="114">
        <v>1563</v>
      </c>
      <c r="H42" s="114">
        <v>1516</v>
      </c>
      <c r="I42" s="140">
        <v>1471</v>
      </c>
      <c r="J42" s="115">
        <v>-30</v>
      </c>
      <c r="K42" s="116">
        <v>-2.0394289598912305</v>
      </c>
    </row>
    <row r="43" spans="1:11" ht="14.1" customHeight="1" x14ac:dyDescent="0.2">
      <c r="A43" s="306" t="s">
        <v>263</v>
      </c>
      <c r="B43" s="307" t="s">
        <v>264</v>
      </c>
      <c r="C43" s="308"/>
      <c r="D43" s="113">
        <v>2.2896626473377593</v>
      </c>
      <c r="E43" s="115">
        <v>1014</v>
      </c>
      <c r="F43" s="114">
        <v>1056</v>
      </c>
      <c r="G43" s="114">
        <v>1074</v>
      </c>
      <c r="H43" s="114">
        <v>1073</v>
      </c>
      <c r="I43" s="140">
        <v>1052</v>
      </c>
      <c r="J43" s="115">
        <v>-38</v>
      </c>
      <c r="K43" s="116">
        <v>-3.6121673003802282</v>
      </c>
    </row>
    <row r="44" spans="1:11" ht="14.1" customHeight="1" x14ac:dyDescent="0.2">
      <c r="A44" s="306">
        <v>53</v>
      </c>
      <c r="B44" s="307" t="s">
        <v>265</v>
      </c>
      <c r="C44" s="308"/>
      <c r="D44" s="113">
        <v>0.51709343810685093</v>
      </c>
      <c r="E44" s="115">
        <v>229</v>
      </c>
      <c r="F44" s="114">
        <v>230</v>
      </c>
      <c r="G44" s="114">
        <v>238</v>
      </c>
      <c r="H44" s="114">
        <v>220</v>
      </c>
      <c r="I44" s="140">
        <v>217</v>
      </c>
      <c r="J44" s="115">
        <v>12</v>
      </c>
      <c r="K44" s="116">
        <v>5.5299539170506913</v>
      </c>
    </row>
    <row r="45" spans="1:11" ht="14.1" customHeight="1" x14ac:dyDescent="0.2">
      <c r="A45" s="306" t="s">
        <v>266</v>
      </c>
      <c r="B45" s="307" t="s">
        <v>267</v>
      </c>
      <c r="C45" s="308"/>
      <c r="D45" s="113">
        <v>0.49451293862620244</v>
      </c>
      <c r="E45" s="115">
        <v>219</v>
      </c>
      <c r="F45" s="114">
        <v>220</v>
      </c>
      <c r="G45" s="114">
        <v>228</v>
      </c>
      <c r="H45" s="114">
        <v>210</v>
      </c>
      <c r="I45" s="140">
        <v>207</v>
      </c>
      <c r="J45" s="115">
        <v>12</v>
      </c>
      <c r="K45" s="116">
        <v>5.7971014492753623</v>
      </c>
    </row>
    <row r="46" spans="1:11" ht="14.1" customHeight="1" x14ac:dyDescent="0.2">
      <c r="A46" s="306">
        <v>54</v>
      </c>
      <c r="B46" s="307" t="s">
        <v>268</v>
      </c>
      <c r="C46" s="308"/>
      <c r="D46" s="113">
        <v>2.8586912342501014</v>
      </c>
      <c r="E46" s="115">
        <v>1266</v>
      </c>
      <c r="F46" s="114">
        <v>1249</v>
      </c>
      <c r="G46" s="114">
        <v>1130</v>
      </c>
      <c r="H46" s="114">
        <v>1119</v>
      </c>
      <c r="I46" s="140">
        <v>1134</v>
      </c>
      <c r="J46" s="115">
        <v>132</v>
      </c>
      <c r="K46" s="116">
        <v>11.640211640211641</v>
      </c>
    </row>
    <row r="47" spans="1:11" ht="14.1" customHeight="1" x14ac:dyDescent="0.2">
      <c r="A47" s="306">
        <v>61</v>
      </c>
      <c r="B47" s="307" t="s">
        <v>269</v>
      </c>
      <c r="C47" s="308"/>
      <c r="D47" s="113">
        <v>3.0573996296798085</v>
      </c>
      <c r="E47" s="115">
        <v>1354</v>
      </c>
      <c r="F47" s="114">
        <v>1362</v>
      </c>
      <c r="G47" s="114">
        <v>1388</v>
      </c>
      <c r="H47" s="114">
        <v>1316</v>
      </c>
      <c r="I47" s="140">
        <v>1314</v>
      </c>
      <c r="J47" s="115">
        <v>40</v>
      </c>
      <c r="K47" s="116">
        <v>3.0441400304414001</v>
      </c>
    </row>
    <row r="48" spans="1:11" ht="14.1" customHeight="1" x14ac:dyDescent="0.2">
      <c r="A48" s="306">
        <v>62</v>
      </c>
      <c r="B48" s="307" t="s">
        <v>270</v>
      </c>
      <c r="C48" s="308"/>
      <c r="D48" s="113">
        <v>6.9344713905071584</v>
      </c>
      <c r="E48" s="115">
        <v>3071</v>
      </c>
      <c r="F48" s="114">
        <v>3118</v>
      </c>
      <c r="G48" s="114">
        <v>3157</v>
      </c>
      <c r="H48" s="114">
        <v>3107</v>
      </c>
      <c r="I48" s="140">
        <v>3089</v>
      </c>
      <c r="J48" s="115">
        <v>-18</v>
      </c>
      <c r="K48" s="116">
        <v>-0.58271285205568146</v>
      </c>
    </row>
    <row r="49" spans="1:11" ht="14.1" customHeight="1" x14ac:dyDescent="0.2">
      <c r="A49" s="306">
        <v>63</v>
      </c>
      <c r="B49" s="307" t="s">
        <v>271</v>
      </c>
      <c r="C49" s="308"/>
      <c r="D49" s="113">
        <v>1.4045070676963374</v>
      </c>
      <c r="E49" s="115">
        <v>622</v>
      </c>
      <c r="F49" s="114">
        <v>644</v>
      </c>
      <c r="G49" s="114">
        <v>667</v>
      </c>
      <c r="H49" s="114">
        <v>684</v>
      </c>
      <c r="I49" s="140">
        <v>659</v>
      </c>
      <c r="J49" s="115">
        <v>-37</v>
      </c>
      <c r="K49" s="116">
        <v>-5.6145675265553869</v>
      </c>
    </row>
    <row r="50" spans="1:11" ht="14.1" customHeight="1" x14ac:dyDescent="0.2">
      <c r="A50" s="306" t="s">
        <v>272</v>
      </c>
      <c r="B50" s="307" t="s">
        <v>273</v>
      </c>
      <c r="C50" s="308"/>
      <c r="D50" s="113">
        <v>0.38612654111908956</v>
      </c>
      <c r="E50" s="115">
        <v>171</v>
      </c>
      <c r="F50" s="114">
        <v>180</v>
      </c>
      <c r="G50" s="114">
        <v>186</v>
      </c>
      <c r="H50" s="114">
        <v>183</v>
      </c>
      <c r="I50" s="140">
        <v>184</v>
      </c>
      <c r="J50" s="115">
        <v>-13</v>
      </c>
      <c r="K50" s="116">
        <v>-7.0652173913043477</v>
      </c>
    </row>
    <row r="51" spans="1:11" ht="14.1" customHeight="1" x14ac:dyDescent="0.2">
      <c r="A51" s="306" t="s">
        <v>274</v>
      </c>
      <c r="B51" s="307" t="s">
        <v>275</v>
      </c>
      <c r="C51" s="308"/>
      <c r="D51" s="113">
        <v>0.86934923000496767</v>
      </c>
      <c r="E51" s="115">
        <v>385</v>
      </c>
      <c r="F51" s="114">
        <v>396</v>
      </c>
      <c r="G51" s="114">
        <v>414</v>
      </c>
      <c r="H51" s="114">
        <v>432</v>
      </c>
      <c r="I51" s="140">
        <v>406</v>
      </c>
      <c r="J51" s="115">
        <v>-21</v>
      </c>
      <c r="K51" s="116">
        <v>-5.1724137931034484</v>
      </c>
    </row>
    <row r="52" spans="1:11" ht="14.1" customHeight="1" x14ac:dyDescent="0.2">
      <c r="A52" s="306">
        <v>71</v>
      </c>
      <c r="B52" s="307" t="s">
        <v>276</v>
      </c>
      <c r="C52" s="308"/>
      <c r="D52" s="113">
        <v>12.728627557241566</v>
      </c>
      <c r="E52" s="115">
        <v>5637</v>
      </c>
      <c r="F52" s="114">
        <v>5680</v>
      </c>
      <c r="G52" s="114">
        <v>5708</v>
      </c>
      <c r="H52" s="114">
        <v>5660</v>
      </c>
      <c r="I52" s="140">
        <v>5663</v>
      </c>
      <c r="J52" s="115">
        <v>-26</v>
      </c>
      <c r="K52" s="116">
        <v>-0.4591206074518806</v>
      </c>
    </row>
    <row r="53" spans="1:11" ht="14.1" customHeight="1" x14ac:dyDescent="0.2">
      <c r="A53" s="306" t="s">
        <v>277</v>
      </c>
      <c r="B53" s="307" t="s">
        <v>278</v>
      </c>
      <c r="C53" s="308"/>
      <c r="D53" s="113">
        <v>5.848349365487965</v>
      </c>
      <c r="E53" s="115">
        <v>2590</v>
      </c>
      <c r="F53" s="114">
        <v>2631</v>
      </c>
      <c r="G53" s="114">
        <v>2641</v>
      </c>
      <c r="H53" s="114">
        <v>2579</v>
      </c>
      <c r="I53" s="140">
        <v>2604</v>
      </c>
      <c r="J53" s="115">
        <v>-14</v>
      </c>
      <c r="K53" s="116">
        <v>-0.5376344086021505</v>
      </c>
    </row>
    <row r="54" spans="1:11" ht="14.1" customHeight="1" x14ac:dyDescent="0.2">
      <c r="A54" s="306" t="s">
        <v>279</v>
      </c>
      <c r="B54" s="307" t="s">
        <v>280</v>
      </c>
      <c r="C54" s="308"/>
      <c r="D54" s="113">
        <v>5.8257688660073157</v>
      </c>
      <c r="E54" s="115">
        <v>2580</v>
      </c>
      <c r="F54" s="114">
        <v>2590</v>
      </c>
      <c r="G54" s="114">
        <v>2598</v>
      </c>
      <c r="H54" s="114">
        <v>2600</v>
      </c>
      <c r="I54" s="140">
        <v>2582</v>
      </c>
      <c r="J54" s="115">
        <v>-2</v>
      </c>
      <c r="K54" s="116">
        <v>-7.745933384972889E-2</v>
      </c>
    </row>
    <row r="55" spans="1:11" ht="14.1" customHeight="1" x14ac:dyDescent="0.2">
      <c r="A55" s="306">
        <v>72</v>
      </c>
      <c r="B55" s="307" t="s">
        <v>281</v>
      </c>
      <c r="C55" s="308"/>
      <c r="D55" s="113">
        <v>3.4615905703834167</v>
      </c>
      <c r="E55" s="115">
        <v>1533</v>
      </c>
      <c r="F55" s="114">
        <v>1558</v>
      </c>
      <c r="G55" s="114">
        <v>1561</v>
      </c>
      <c r="H55" s="114">
        <v>1460</v>
      </c>
      <c r="I55" s="140">
        <v>1466</v>
      </c>
      <c r="J55" s="115">
        <v>67</v>
      </c>
      <c r="K55" s="116">
        <v>4.5702592087312413</v>
      </c>
    </row>
    <row r="56" spans="1:11" ht="14.1" customHeight="1" x14ac:dyDescent="0.2">
      <c r="A56" s="306" t="s">
        <v>282</v>
      </c>
      <c r="B56" s="307" t="s">
        <v>283</v>
      </c>
      <c r="C56" s="308"/>
      <c r="D56" s="113">
        <v>1.4541841665537643</v>
      </c>
      <c r="E56" s="115">
        <v>644</v>
      </c>
      <c r="F56" s="114">
        <v>661</v>
      </c>
      <c r="G56" s="114">
        <v>664</v>
      </c>
      <c r="H56" s="114">
        <v>576</v>
      </c>
      <c r="I56" s="140">
        <v>575</v>
      </c>
      <c r="J56" s="115">
        <v>69</v>
      </c>
      <c r="K56" s="116">
        <v>12</v>
      </c>
    </row>
    <row r="57" spans="1:11" ht="14.1" customHeight="1" x14ac:dyDescent="0.2">
      <c r="A57" s="306" t="s">
        <v>284</v>
      </c>
      <c r="B57" s="307" t="s">
        <v>285</v>
      </c>
      <c r="C57" s="308"/>
      <c r="D57" s="113">
        <v>1.3616041186831054</v>
      </c>
      <c r="E57" s="115">
        <v>603</v>
      </c>
      <c r="F57" s="114">
        <v>610</v>
      </c>
      <c r="G57" s="114">
        <v>608</v>
      </c>
      <c r="H57" s="114">
        <v>602</v>
      </c>
      <c r="I57" s="140">
        <v>608</v>
      </c>
      <c r="J57" s="115">
        <v>-5</v>
      </c>
      <c r="K57" s="116">
        <v>-0.82236842105263153</v>
      </c>
    </row>
    <row r="58" spans="1:11" ht="14.1" customHeight="1" x14ac:dyDescent="0.2">
      <c r="A58" s="306">
        <v>73</v>
      </c>
      <c r="B58" s="307" t="s">
        <v>286</v>
      </c>
      <c r="C58" s="308"/>
      <c r="D58" s="113">
        <v>1.9283746556473829</v>
      </c>
      <c r="E58" s="115">
        <v>854</v>
      </c>
      <c r="F58" s="114">
        <v>861</v>
      </c>
      <c r="G58" s="114">
        <v>850</v>
      </c>
      <c r="H58" s="114">
        <v>845</v>
      </c>
      <c r="I58" s="140">
        <v>839</v>
      </c>
      <c r="J58" s="115">
        <v>15</v>
      </c>
      <c r="K58" s="116">
        <v>1.7878426698450536</v>
      </c>
    </row>
    <row r="59" spans="1:11" ht="14.1" customHeight="1" x14ac:dyDescent="0.2">
      <c r="A59" s="306" t="s">
        <v>287</v>
      </c>
      <c r="B59" s="307" t="s">
        <v>288</v>
      </c>
      <c r="C59" s="308"/>
      <c r="D59" s="113">
        <v>1.6574086618796007</v>
      </c>
      <c r="E59" s="115">
        <v>734</v>
      </c>
      <c r="F59" s="114">
        <v>738</v>
      </c>
      <c r="G59" s="114">
        <v>729</v>
      </c>
      <c r="H59" s="114">
        <v>720</v>
      </c>
      <c r="I59" s="140">
        <v>717</v>
      </c>
      <c r="J59" s="115">
        <v>17</v>
      </c>
      <c r="K59" s="116">
        <v>2.3709902370990239</v>
      </c>
    </row>
    <row r="60" spans="1:11" ht="14.1" customHeight="1" x14ac:dyDescent="0.2">
      <c r="A60" s="306">
        <v>81</v>
      </c>
      <c r="B60" s="307" t="s">
        <v>289</v>
      </c>
      <c r="C60" s="308"/>
      <c r="D60" s="113">
        <v>5.279320778575622</v>
      </c>
      <c r="E60" s="115">
        <v>2338</v>
      </c>
      <c r="F60" s="114">
        <v>2327</v>
      </c>
      <c r="G60" s="114">
        <v>2307</v>
      </c>
      <c r="H60" s="114">
        <v>2265</v>
      </c>
      <c r="I60" s="140">
        <v>2261</v>
      </c>
      <c r="J60" s="115">
        <v>77</v>
      </c>
      <c r="K60" s="116">
        <v>3.4055727554179565</v>
      </c>
    </row>
    <row r="61" spans="1:11" ht="14.1" customHeight="1" x14ac:dyDescent="0.2">
      <c r="A61" s="306" t="s">
        <v>290</v>
      </c>
      <c r="B61" s="307" t="s">
        <v>291</v>
      </c>
      <c r="C61" s="308"/>
      <c r="D61" s="113">
        <v>1.9622454048683557</v>
      </c>
      <c r="E61" s="115">
        <v>869</v>
      </c>
      <c r="F61" s="114">
        <v>866</v>
      </c>
      <c r="G61" s="114">
        <v>881</v>
      </c>
      <c r="H61" s="114">
        <v>859</v>
      </c>
      <c r="I61" s="140">
        <v>851</v>
      </c>
      <c r="J61" s="115">
        <v>18</v>
      </c>
      <c r="K61" s="116">
        <v>2.1151586368977675</v>
      </c>
    </row>
    <row r="62" spans="1:11" ht="14.1" customHeight="1" x14ac:dyDescent="0.2">
      <c r="A62" s="306" t="s">
        <v>292</v>
      </c>
      <c r="B62" s="307" t="s">
        <v>293</v>
      </c>
      <c r="C62" s="308"/>
      <c r="D62" s="113">
        <v>1.8335365578286591</v>
      </c>
      <c r="E62" s="115">
        <v>812</v>
      </c>
      <c r="F62" s="114">
        <v>825</v>
      </c>
      <c r="G62" s="114">
        <v>788</v>
      </c>
      <c r="H62" s="114">
        <v>778</v>
      </c>
      <c r="I62" s="140">
        <v>784</v>
      </c>
      <c r="J62" s="115">
        <v>28</v>
      </c>
      <c r="K62" s="116">
        <v>3.5714285714285716</v>
      </c>
    </row>
    <row r="63" spans="1:11" ht="14.1" customHeight="1" x14ac:dyDescent="0.2">
      <c r="A63" s="306"/>
      <c r="B63" s="307" t="s">
        <v>294</v>
      </c>
      <c r="C63" s="308"/>
      <c r="D63" s="113">
        <v>1.5354739646840989</v>
      </c>
      <c r="E63" s="115">
        <v>680</v>
      </c>
      <c r="F63" s="114">
        <v>692</v>
      </c>
      <c r="G63" s="114">
        <v>657</v>
      </c>
      <c r="H63" s="114">
        <v>645</v>
      </c>
      <c r="I63" s="140">
        <v>651</v>
      </c>
      <c r="J63" s="115">
        <v>29</v>
      </c>
      <c r="K63" s="116">
        <v>4.4546850998463903</v>
      </c>
    </row>
    <row r="64" spans="1:11" ht="14.1" customHeight="1" x14ac:dyDescent="0.2">
      <c r="A64" s="306" t="s">
        <v>295</v>
      </c>
      <c r="B64" s="307" t="s">
        <v>296</v>
      </c>
      <c r="C64" s="308"/>
      <c r="D64" s="113">
        <v>0.34548164205392223</v>
      </c>
      <c r="E64" s="115">
        <v>153</v>
      </c>
      <c r="F64" s="114">
        <v>144</v>
      </c>
      <c r="G64" s="114">
        <v>148</v>
      </c>
      <c r="H64" s="114">
        <v>146</v>
      </c>
      <c r="I64" s="140">
        <v>147</v>
      </c>
      <c r="J64" s="115">
        <v>6</v>
      </c>
      <c r="K64" s="116">
        <v>4.0816326530612246</v>
      </c>
    </row>
    <row r="65" spans="1:11" ht="14.1" customHeight="1" x14ac:dyDescent="0.2">
      <c r="A65" s="306" t="s">
        <v>297</v>
      </c>
      <c r="B65" s="307" t="s">
        <v>298</v>
      </c>
      <c r="C65" s="308"/>
      <c r="D65" s="113">
        <v>0.57128663686040737</v>
      </c>
      <c r="E65" s="115">
        <v>253</v>
      </c>
      <c r="F65" s="114">
        <v>250</v>
      </c>
      <c r="G65" s="114">
        <v>247</v>
      </c>
      <c r="H65" s="114">
        <v>243</v>
      </c>
      <c r="I65" s="140">
        <v>242</v>
      </c>
      <c r="J65" s="115">
        <v>11</v>
      </c>
      <c r="K65" s="116">
        <v>4.5454545454545459</v>
      </c>
    </row>
    <row r="66" spans="1:11" ht="14.1" customHeight="1" x14ac:dyDescent="0.2">
      <c r="A66" s="306">
        <v>82</v>
      </c>
      <c r="B66" s="307" t="s">
        <v>299</v>
      </c>
      <c r="C66" s="308"/>
      <c r="D66" s="113">
        <v>2.7232082373662108</v>
      </c>
      <c r="E66" s="115">
        <v>1206</v>
      </c>
      <c r="F66" s="114">
        <v>1202</v>
      </c>
      <c r="G66" s="114">
        <v>1193</v>
      </c>
      <c r="H66" s="114">
        <v>1151</v>
      </c>
      <c r="I66" s="140">
        <v>1154</v>
      </c>
      <c r="J66" s="115">
        <v>52</v>
      </c>
      <c r="K66" s="116">
        <v>4.5060658578856154</v>
      </c>
    </row>
    <row r="67" spans="1:11" ht="14.1" customHeight="1" x14ac:dyDescent="0.2">
      <c r="A67" s="306" t="s">
        <v>300</v>
      </c>
      <c r="B67" s="307" t="s">
        <v>301</v>
      </c>
      <c r="C67" s="308"/>
      <c r="D67" s="113">
        <v>1.8538590073612429</v>
      </c>
      <c r="E67" s="115">
        <v>821</v>
      </c>
      <c r="F67" s="114">
        <v>818</v>
      </c>
      <c r="G67" s="114">
        <v>794</v>
      </c>
      <c r="H67" s="114">
        <v>777</v>
      </c>
      <c r="I67" s="140">
        <v>776</v>
      </c>
      <c r="J67" s="115">
        <v>45</v>
      </c>
      <c r="K67" s="116">
        <v>5.7989690721649483</v>
      </c>
    </row>
    <row r="68" spans="1:11" ht="14.1" customHeight="1" x14ac:dyDescent="0.2">
      <c r="A68" s="306" t="s">
        <v>302</v>
      </c>
      <c r="B68" s="307" t="s">
        <v>303</v>
      </c>
      <c r="C68" s="308"/>
      <c r="D68" s="113">
        <v>0.54419003748362915</v>
      </c>
      <c r="E68" s="115">
        <v>241</v>
      </c>
      <c r="F68" s="114">
        <v>244</v>
      </c>
      <c r="G68" s="114">
        <v>257</v>
      </c>
      <c r="H68" s="114">
        <v>234</v>
      </c>
      <c r="I68" s="140">
        <v>237</v>
      </c>
      <c r="J68" s="115">
        <v>4</v>
      </c>
      <c r="K68" s="116">
        <v>1.6877637130801688</v>
      </c>
    </row>
    <row r="69" spans="1:11" ht="14.1" customHeight="1" x14ac:dyDescent="0.2">
      <c r="A69" s="306">
        <v>83</v>
      </c>
      <c r="B69" s="307" t="s">
        <v>304</v>
      </c>
      <c r="C69" s="308"/>
      <c r="D69" s="113">
        <v>4.2948110012193466</v>
      </c>
      <c r="E69" s="115">
        <v>1902</v>
      </c>
      <c r="F69" s="114">
        <v>1882</v>
      </c>
      <c r="G69" s="114">
        <v>1869</v>
      </c>
      <c r="H69" s="114">
        <v>1831</v>
      </c>
      <c r="I69" s="140">
        <v>1831</v>
      </c>
      <c r="J69" s="115">
        <v>71</v>
      </c>
      <c r="K69" s="116">
        <v>3.8776624795193881</v>
      </c>
    </row>
    <row r="70" spans="1:11" ht="14.1" customHeight="1" x14ac:dyDescent="0.2">
      <c r="A70" s="306" t="s">
        <v>305</v>
      </c>
      <c r="B70" s="307" t="s">
        <v>306</v>
      </c>
      <c r="C70" s="308"/>
      <c r="D70" s="113">
        <v>3.7844917129566906</v>
      </c>
      <c r="E70" s="115">
        <v>1676</v>
      </c>
      <c r="F70" s="114">
        <v>1665</v>
      </c>
      <c r="G70" s="114">
        <v>1658</v>
      </c>
      <c r="H70" s="114">
        <v>1618</v>
      </c>
      <c r="I70" s="140">
        <v>1616</v>
      </c>
      <c r="J70" s="115">
        <v>60</v>
      </c>
      <c r="K70" s="116">
        <v>3.7128712871287131</v>
      </c>
    </row>
    <row r="71" spans="1:11" ht="14.1" customHeight="1" x14ac:dyDescent="0.2">
      <c r="A71" s="306"/>
      <c r="B71" s="307" t="s">
        <v>307</v>
      </c>
      <c r="C71" s="308"/>
      <c r="D71" s="113">
        <v>2.6351442893916812</v>
      </c>
      <c r="E71" s="115">
        <v>1167</v>
      </c>
      <c r="F71" s="114">
        <v>1159</v>
      </c>
      <c r="G71" s="114">
        <v>1157</v>
      </c>
      <c r="H71" s="114">
        <v>1130</v>
      </c>
      <c r="I71" s="140">
        <v>1133</v>
      </c>
      <c r="J71" s="115">
        <v>34</v>
      </c>
      <c r="K71" s="116">
        <v>3.0008826125330978</v>
      </c>
    </row>
    <row r="72" spans="1:11" ht="14.1" customHeight="1" x14ac:dyDescent="0.2">
      <c r="A72" s="306">
        <v>84</v>
      </c>
      <c r="B72" s="307" t="s">
        <v>308</v>
      </c>
      <c r="C72" s="308"/>
      <c r="D72" s="113">
        <v>0.73160818317301179</v>
      </c>
      <c r="E72" s="115">
        <v>324</v>
      </c>
      <c r="F72" s="114">
        <v>317</v>
      </c>
      <c r="G72" s="114">
        <v>317</v>
      </c>
      <c r="H72" s="114">
        <v>329</v>
      </c>
      <c r="I72" s="140">
        <v>319</v>
      </c>
      <c r="J72" s="115">
        <v>5</v>
      </c>
      <c r="K72" s="116">
        <v>1.567398119122257</v>
      </c>
    </row>
    <row r="73" spans="1:11" ht="14.1" customHeight="1" x14ac:dyDescent="0.2">
      <c r="A73" s="306" t="s">
        <v>309</v>
      </c>
      <c r="B73" s="307" t="s">
        <v>310</v>
      </c>
      <c r="C73" s="308"/>
      <c r="D73" s="113">
        <v>0.29580454319649552</v>
      </c>
      <c r="E73" s="115">
        <v>131</v>
      </c>
      <c r="F73" s="114">
        <v>127</v>
      </c>
      <c r="G73" s="114">
        <v>123</v>
      </c>
      <c r="H73" s="114">
        <v>145</v>
      </c>
      <c r="I73" s="140">
        <v>144</v>
      </c>
      <c r="J73" s="115">
        <v>-13</v>
      </c>
      <c r="K73" s="116">
        <v>-9.0277777777777786</v>
      </c>
    </row>
    <row r="74" spans="1:11" ht="14.1" customHeight="1" x14ac:dyDescent="0.2">
      <c r="A74" s="306" t="s">
        <v>311</v>
      </c>
      <c r="B74" s="307" t="s">
        <v>312</v>
      </c>
      <c r="C74" s="308"/>
      <c r="D74" s="113">
        <v>0.11064444745517771</v>
      </c>
      <c r="E74" s="115">
        <v>49</v>
      </c>
      <c r="F74" s="114">
        <v>47</v>
      </c>
      <c r="G74" s="114">
        <v>48</v>
      </c>
      <c r="H74" s="114">
        <v>46</v>
      </c>
      <c r="I74" s="140">
        <v>46</v>
      </c>
      <c r="J74" s="115">
        <v>3</v>
      </c>
      <c r="K74" s="116">
        <v>6.5217391304347823</v>
      </c>
    </row>
    <row r="75" spans="1:11" ht="14.1" customHeight="1" x14ac:dyDescent="0.2">
      <c r="A75" s="306" t="s">
        <v>313</v>
      </c>
      <c r="B75" s="307" t="s">
        <v>314</v>
      </c>
      <c r="C75" s="308"/>
      <c r="D75" s="113">
        <v>2.4838549428713365E-2</v>
      </c>
      <c r="E75" s="115">
        <v>11</v>
      </c>
      <c r="F75" s="114">
        <v>11</v>
      </c>
      <c r="G75" s="114">
        <v>11</v>
      </c>
      <c r="H75" s="114">
        <v>12</v>
      </c>
      <c r="I75" s="140">
        <v>12</v>
      </c>
      <c r="J75" s="115">
        <v>-1</v>
      </c>
      <c r="K75" s="116">
        <v>-8.3333333333333339</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0.81967213114754101</v>
      </c>
      <c r="E77" s="115">
        <v>363</v>
      </c>
      <c r="F77" s="114">
        <v>346</v>
      </c>
      <c r="G77" s="114">
        <v>345</v>
      </c>
      <c r="H77" s="114">
        <v>342</v>
      </c>
      <c r="I77" s="140">
        <v>336</v>
      </c>
      <c r="J77" s="115">
        <v>27</v>
      </c>
      <c r="K77" s="116">
        <v>8.0357142857142865</v>
      </c>
    </row>
    <row r="78" spans="1:11" ht="14.1" customHeight="1" x14ac:dyDescent="0.2">
      <c r="A78" s="306">
        <v>93</v>
      </c>
      <c r="B78" s="307" t="s">
        <v>317</v>
      </c>
      <c r="C78" s="308"/>
      <c r="D78" s="113">
        <v>0.27096599376778213</v>
      </c>
      <c r="E78" s="115">
        <v>120</v>
      </c>
      <c r="F78" s="114">
        <v>123</v>
      </c>
      <c r="G78" s="114">
        <v>131</v>
      </c>
      <c r="H78" s="114">
        <v>142</v>
      </c>
      <c r="I78" s="140">
        <v>143</v>
      </c>
      <c r="J78" s="115">
        <v>-23</v>
      </c>
      <c r="K78" s="116">
        <v>-16.083916083916083</v>
      </c>
    </row>
    <row r="79" spans="1:11" ht="14.1" customHeight="1" x14ac:dyDescent="0.2">
      <c r="A79" s="306">
        <v>94</v>
      </c>
      <c r="B79" s="307" t="s">
        <v>318</v>
      </c>
      <c r="C79" s="308"/>
      <c r="D79" s="113">
        <v>6.0967348597750985E-2</v>
      </c>
      <c r="E79" s="115">
        <v>27</v>
      </c>
      <c r="F79" s="114">
        <v>28</v>
      </c>
      <c r="G79" s="114">
        <v>30</v>
      </c>
      <c r="H79" s="114">
        <v>54</v>
      </c>
      <c r="I79" s="140">
        <v>28</v>
      </c>
      <c r="J79" s="115">
        <v>-1</v>
      </c>
      <c r="K79" s="116">
        <v>-3.5714285714285716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13177</v>
      </c>
      <c r="E12" s="114">
        <v>13400</v>
      </c>
      <c r="F12" s="114">
        <v>13433</v>
      </c>
      <c r="G12" s="114">
        <v>13541</v>
      </c>
      <c r="H12" s="140">
        <v>13526</v>
      </c>
      <c r="I12" s="115">
        <v>-349</v>
      </c>
      <c r="J12" s="116">
        <v>-2.5802158805263935</v>
      </c>
      <c r="K12"/>
      <c r="L12"/>
      <c r="M12"/>
      <c r="N12"/>
      <c r="O12"/>
      <c r="P12"/>
    </row>
    <row r="13" spans="1:16" s="110" customFormat="1" ht="14.45" customHeight="1" x14ac:dyDescent="0.2">
      <c r="A13" s="120" t="s">
        <v>105</v>
      </c>
      <c r="B13" s="119" t="s">
        <v>106</v>
      </c>
      <c r="C13" s="113">
        <v>38.013204826591789</v>
      </c>
      <c r="D13" s="115">
        <v>5009</v>
      </c>
      <c r="E13" s="114">
        <v>5062</v>
      </c>
      <c r="F13" s="114">
        <v>5085</v>
      </c>
      <c r="G13" s="114">
        <v>5121</v>
      </c>
      <c r="H13" s="140">
        <v>5142</v>
      </c>
      <c r="I13" s="115">
        <v>-133</v>
      </c>
      <c r="J13" s="116">
        <v>-2.5865422014780242</v>
      </c>
      <c r="K13"/>
      <c r="L13"/>
      <c r="M13"/>
      <c r="N13"/>
      <c r="O13"/>
      <c r="P13"/>
    </row>
    <row r="14" spans="1:16" s="110" customFormat="1" ht="14.45" customHeight="1" x14ac:dyDescent="0.2">
      <c r="A14" s="120"/>
      <c r="B14" s="119" t="s">
        <v>107</v>
      </c>
      <c r="C14" s="113">
        <v>61.986795173408211</v>
      </c>
      <c r="D14" s="115">
        <v>8168</v>
      </c>
      <c r="E14" s="114">
        <v>8338</v>
      </c>
      <c r="F14" s="114">
        <v>8348</v>
      </c>
      <c r="G14" s="114">
        <v>8420</v>
      </c>
      <c r="H14" s="140">
        <v>8384</v>
      </c>
      <c r="I14" s="115">
        <v>-216</v>
      </c>
      <c r="J14" s="116">
        <v>-2.5763358778625953</v>
      </c>
      <c r="K14"/>
      <c r="L14"/>
      <c r="M14"/>
      <c r="N14"/>
      <c r="O14"/>
      <c r="P14"/>
    </row>
    <row r="15" spans="1:16" s="110" customFormat="1" ht="14.45" customHeight="1" x14ac:dyDescent="0.2">
      <c r="A15" s="118" t="s">
        <v>105</v>
      </c>
      <c r="B15" s="121" t="s">
        <v>108</v>
      </c>
      <c r="C15" s="113">
        <v>13.978902633376338</v>
      </c>
      <c r="D15" s="115">
        <v>1842</v>
      </c>
      <c r="E15" s="114">
        <v>1851</v>
      </c>
      <c r="F15" s="114">
        <v>1877</v>
      </c>
      <c r="G15" s="114">
        <v>1946</v>
      </c>
      <c r="H15" s="140">
        <v>2006</v>
      </c>
      <c r="I15" s="115">
        <v>-164</v>
      </c>
      <c r="J15" s="116">
        <v>-8.1754735792622135</v>
      </c>
      <c r="K15"/>
      <c r="L15"/>
      <c r="M15"/>
      <c r="N15"/>
      <c r="O15"/>
      <c r="P15"/>
    </row>
    <row r="16" spans="1:16" s="110" customFormat="1" ht="14.45" customHeight="1" x14ac:dyDescent="0.2">
      <c r="A16" s="118"/>
      <c r="B16" s="121" t="s">
        <v>109</v>
      </c>
      <c r="C16" s="113">
        <v>49.343553160810501</v>
      </c>
      <c r="D16" s="115">
        <v>6502</v>
      </c>
      <c r="E16" s="114">
        <v>6664</v>
      </c>
      <c r="F16" s="114">
        <v>6676</v>
      </c>
      <c r="G16" s="114">
        <v>6764</v>
      </c>
      <c r="H16" s="140">
        <v>6729</v>
      </c>
      <c r="I16" s="115">
        <v>-227</v>
      </c>
      <c r="J16" s="116">
        <v>-3.3734581661465302</v>
      </c>
      <c r="K16"/>
      <c r="L16"/>
      <c r="M16"/>
      <c r="N16"/>
      <c r="O16"/>
      <c r="P16"/>
    </row>
    <row r="17" spans="1:16" s="110" customFormat="1" ht="14.45" customHeight="1" x14ac:dyDescent="0.2">
      <c r="A17" s="118"/>
      <c r="B17" s="121" t="s">
        <v>110</v>
      </c>
      <c r="C17" s="113">
        <v>20.83934127646657</v>
      </c>
      <c r="D17" s="115">
        <v>2746</v>
      </c>
      <c r="E17" s="114">
        <v>2759</v>
      </c>
      <c r="F17" s="114">
        <v>2781</v>
      </c>
      <c r="G17" s="114">
        <v>2757</v>
      </c>
      <c r="H17" s="140">
        <v>2777</v>
      </c>
      <c r="I17" s="115">
        <v>-31</v>
      </c>
      <c r="J17" s="116">
        <v>-1.1163125675189054</v>
      </c>
      <c r="K17"/>
      <c r="L17"/>
      <c r="M17"/>
      <c r="N17"/>
      <c r="O17"/>
      <c r="P17"/>
    </row>
    <row r="18" spans="1:16" s="110" customFormat="1" ht="14.45" customHeight="1" x14ac:dyDescent="0.2">
      <c r="A18" s="120"/>
      <c r="B18" s="121" t="s">
        <v>111</v>
      </c>
      <c r="C18" s="113">
        <v>15.838202929346588</v>
      </c>
      <c r="D18" s="115">
        <v>2087</v>
      </c>
      <c r="E18" s="114">
        <v>2126</v>
      </c>
      <c r="F18" s="114">
        <v>2099</v>
      </c>
      <c r="G18" s="114">
        <v>2074</v>
      </c>
      <c r="H18" s="140">
        <v>2014</v>
      </c>
      <c r="I18" s="115">
        <v>73</v>
      </c>
      <c r="J18" s="116">
        <v>3.624627606752731</v>
      </c>
      <c r="K18"/>
      <c r="L18"/>
      <c r="M18"/>
      <c r="N18"/>
      <c r="O18"/>
      <c r="P18"/>
    </row>
    <row r="19" spans="1:16" s="110" customFormat="1" ht="14.45" customHeight="1" x14ac:dyDescent="0.2">
      <c r="A19" s="120"/>
      <c r="B19" s="121" t="s">
        <v>112</v>
      </c>
      <c r="C19" s="113">
        <v>1.7226986415724368</v>
      </c>
      <c r="D19" s="115">
        <v>227</v>
      </c>
      <c r="E19" s="114">
        <v>237</v>
      </c>
      <c r="F19" s="114">
        <v>233</v>
      </c>
      <c r="G19" s="114">
        <v>207</v>
      </c>
      <c r="H19" s="140">
        <v>202</v>
      </c>
      <c r="I19" s="115">
        <v>25</v>
      </c>
      <c r="J19" s="116">
        <v>12.376237623762377</v>
      </c>
      <c r="K19"/>
      <c r="L19"/>
      <c r="M19"/>
      <c r="N19"/>
      <c r="O19"/>
      <c r="P19"/>
    </row>
    <row r="20" spans="1:16" s="110" customFormat="1" ht="14.45" customHeight="1" x14ac:dyDescent="0.2">
      <c r="A20" s="120" t="s">
        <v>113</v>
      </c>
      <c r="B20" s="119" t="s">
        <v>116</v>
      </c>
      <c r="C20" s="113">
        <v>87.789329892995369</v>
      </c>
      <c r="D20" s="115">
        <v>11568</v>
      </c>
      <c r="E20" s="114">
        <v>11788</v>
      </c>
      <c r="F20" s="114">
        <v>11933</v>
      </c>
      <c r="G20" s="114">
        <v>11965</v>
      </c>
      <c r="H20" s="140">
        <v>11985</v>
      </c>
      <c r="I20" s="115">
        <v>-417</v>
      </c>
      <c r="J20" s="116">
        <v>-3.4793491864831041</v>
      </c>
      <c r="K20"/>
      <c r="L20"/>
      <c r="M20"/>
      <c r="N20"/>
      <c r="O20"/>
      <c r="P20"/>
    </row>
    <row r="21" spans="1:16" s="110" customFormat="1" ht="14.45" customHeight="1" x14ac:dyDescent="0.2">
      <c r="A21" s="123"/>
      <c r="B21" s="124" t="s">
        <v>117</v>
      </c>
      <c r="C21" s="125">
        <v>12.020945587007665</v>
      </c>
      <c r="D21" s="143">
        <v>1584</v>
      </c>
      <c r="E21" s="144">
        <v>1581</v>
      </c>
      <c r="F21" s="144">
        <v>1473</v>
      </c>
      <c r="G21" s="144">
        <v>1548</v>
      </c>
      <c r="H21" s="145">
        <v>1520</v>
      </c>
      <c r="I21" s="143">
        <v>64</v>
      </c>
      <c r="J21" s="146">
        <v>4.2105263157894735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13828</v>
      </c>
      <c r="E56" s="114">
        <v>14055</v>
      </c>
      <c r="F56" s="114">
        <v>14241</v>
      </c>
      <c r="G56" s="114">
        <v>14391</v>
      </c>
      <c r="H56" s="140">
        <v>14162</v>
      </c>
      <c r="I56" s="115">
        <v>-334</v>
      </c>
      <c r="J56" s="116">
        <v>-2.3584239514192911</v>
      </c>
      <c r="K56"/>
      <c r="L56"/>
      <c r="M56"/>
      <c r="N56"/>
      <c r="O56"/>
      <c r="P56"/>
    </row>
    <row r="57" spans="1:16" s="110" customFormat="1" ht="14.45" customHeight="1" x14ac:dyDescent="0.2">
      <c r="A57" s="120" t="s">
        <v>105</v>
      </c>
      <c r="B57" s="119" t="s">
        <v>106</v>
      </c>
      <c r="C57" s="113">
        <v>37.865201041365346</v>
      </c>
      <c r="D57" s="115">
        <v>5236</v>
      </c>
      <c r="E57" s="114">
        <v>5308</v>
      </c>
      <c r="F57" s="114">
        <v>5408</v>
      </c>
      <c r="G57" s="114">
        <v>5451</v>
      </c>
      <c r="H57" s="140">
        <v>5303</v>
      </c>
      <c r="I57" s="115">
        <v>-67</v>
      </c>
      <c r="J57" s="116">
        <v>-1.2634357910616631</v>
      </c>
    </row>
    <row r="58" spans="1:16" s="110" customFormat="1" ht="14.45" customHeight="1" x14ac:dyDescent="0.2">
      <c r="A58" s="120"/>
      <c r="B58" s="119" t="s">
        <v>107</v>
      </c>
      <c r="C58" s="113">
        <v>62.134798958634654</v>
      </c>
      <c r="D58" s="115">
        <v>8592</v>
      </c>
      <c r="E58" s="114">
        <v>8747</v>
      </c>
      <c r="F58" s="114">
        <v>8833</v>
      </c>
      <c r="G58" s="114">
        <v>8940</v>
      </c>
      <c r="H58" s="140">
        <v>8859</v>
      </c>
      <c r="I58" s="115">
        <v>-267</v>
      </c>
      <c r="J58" s="116">
        <v>-3.0138841855739926</v>
      </c>
    </row>
    <row r="59" spans="1:16" s="110" customFormat="1" ht="14.45" customHeight="1" x14ac:dyDescent="0.2">
      <c r="A59" s="118" t="s">
        <v>105</v>
      </c>
      <c r="B59" s="121" t="s">
        <v>108</v>
      </c>
      <c r="C59" s="113">
        <v>12.604859704946485</v>
      </c>
      <c r="D59" s="115">
        <v>1743</v>
      </c>
      <c r="E59" s="114">
        <v>1731</v>
      </c>
      <c r="F59" s="114">
        <v>1790</v>
      </c>
      <c r="G59" s="114">
        <v>1894</v>
      </c>
      <c r="H59" s="140">
        <v>1799</v>
      </c>
      <c r="I59" s="115">
        <v>-56</v>
      </c>
      <c r="J59" s="116">
        <v>-3.1128404669260701</v>
      </c>
    </row>
    <row r="60" spans="1:16" s="110" customFormat="1" ht="14.45" customHeight="1" x14ac:dyDescent="0.2">
      <c r="A60" s="118"/>
      <c r="B60" s="121" t="s">
        <v>109</v>
      </c>
      <c r="C60" s="113">
        <v>49.703500144634077</v>
      </c>
      <c r="D60" s="115">
        <v>6873</v>
      </c>
      <c r="E60" s="114">
        <v>7092</v>
      </c>
      <c r="F60" s="114">
        <v>7208</v>
      </c>
      <c r="G60" s="114">
        <v>7301</v>
      </c>
      <c r="H60" s="140">
        <v>7207</v>
      </c>
      <c r="I60" s="115">
        <v>-334</v>
      </c>
      <c r="J60" s="116">
        <v>-4.6343832385181072</v>
      </c>
    </row>
    <row r="61" spans="1:16" s="110" customFormat="1" ht="14.45" customHeight="1" x14ac:dyDescent="0.2">
      <c r="A61" s="118"/>
      <c r="B61" s="121" t="s">
        <v>110</v>
      </c>
      <c r="C61" s="113">
        <v>21.485391958345385</v>
      </c>
      <c r="D61" s="115">
        <v>2971</v>
      </c>
      <c r="E61" s="114">
        <v>2966</v>
      </c>
      <c r="F61" s="114">
        <v>3001</v>
      </c>
      <c r="G61" s="114">
        <v>2975</v>
      </c>
      <c r="H61" s="140">
        <v>2997</v>
      </c>
      <c r="I61" s="115">
        <v>-26</v>
      </c>
      <c r="J61" s="116">
        <v>-0.86753420086753419</v>
      </c>
    </row>
    <row r="62" spans="1:16" s="110" customFormat="1" ht="14.45" customHeight="1" x14ac:dyDescent="0.2">
      <c r="A62" s="120"/>
      <c r="B62" s="121" t="s">
        <v>111</v>
      </c>
      <c r="C62" s="113">
        <v>16.206248192074053</v>
      </c>
      <c r="D62" s="115">
        <v>2241</v>
      </c>
      <c r="E62" s="114">
        <v>2266</v>
      </c>
      <c r="F62" s="114">
        <v>2242</v>
      </c>
      <c r="G62" s="114">
        <v>2221</v>
      </c>
      <c r="H62" s="140">
        <v>2159</v>
      </c>
      <c r="I62" s="115">
        <v>82</v>
      </c>
      <c r="J62" s="116">
        <v>3.7980546549328391</v>
      </c>
    </row>
    <row r="63" spans="1:16" s="110" customFormat="1" ht="14.45" customHeight="1" x14ac:dyDescent="0.2">
      <c r="A63" s="120"/>
      <c r="B63" s="121" t="s">
        <v>112</v>
      </c>
      <c r="C63" s="113">
        <v>1.7500723170378942</v>
      </c>
      <c r="D63" s="115">
        <v>242</v>
      </c>
      <c r="E63" s="114">
        <v>242</v>
      </c>
      <c r="F63" s="114">
        <v>244</v>
      </c>
      <c r="G63" s="114">
        <v>223</v>
      </c>
      <c r="H63" s="140">
        <v>218</v>
      </c>
      <c r="I63" s="115">
        <v>24</v>
      </c>
      <c r="J63" s="116">
        <v>11.009174311926605</v>
      </c>
    </row>
    <row r="64" spans="1:16" s="110" customFormat="1" ht="14.45" customHeight="1" x14ac:dyDescent="0.2">
      <c r="A64" s="120" t="s">
        <v>113</v>
      </c>
      <c r="B64" s="119" t="s">
        <v>116</v>
      </c>
      <c r="C64" s="113">
        <v>88.812554237778414</v>
      </c>
      <c r="D64" s="115">
        <v>12281</v>
      </c>
      <c r="E64" s="114">
        <v>12517</v>
      </c>
      <c r="F64" s="114">
        <v>12701</v>
      </c>
      <c r="G64" s="114">
        <v>12833</v>
      </c>
      <c r="H64" s="140">
        <v>12641</v>
      </c>
      <c r="I64" s="115">
        <v>-360</v>
      </c>
      <c r="J64" s="116">
        <v>-2.8478759591804446</v>
      </c>
    </row>
    <row r="65" spans="1:10" s="110" customFormat="1" ht="14.45" customHeight="1" x14ac:dyDescent="0.2">
      <c r="A65" s="123"/>
      <c r="B65" s="124" t="s">
        <v>117</v>
      </c>
      <c r="C65" s="125">
        <v>11.013884871275673</v>
      </c>
      <c r="D65" s="143">
        <v>1523</v>
      </c>
      <c r="E65" s="144">
        <v>1512</v>
      </c>
      <c r="F65" s="144">
        <v>1511</v>
      </c>
      <c r="G65" s="144">
        <v>1529</v>
      </c>
      <c r="H65" s="145">
        <v>1502</v>
      </c>
      <c r="I65" s="143">
        <v>21</v>
      </c>
      <c r="J65" s="146">
        <v>1.3981358189081226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13177</v>
      </c>
      <c r="G11" s="114">
        <v>13400</v>
      </c>
      <c r="H11" s="114">
        <v>13433</v>
      </c>
      <c r="I11" s="114">
        <v>13541</v>
      </c>
      <c r="J11" s="140">
        <v>13526</v>
      </c>
      <c r="K11" s="114">
        <v>-349</v>
      </c>
      <c r="L11" s="116">
        <v>-2.5802158805263935</v>
      </c>
    </row>
    <row r="12" spans="1:17" s="110" customFormat="1" ht="24" customHeight="1" x14ac:dyDescent="0.2">
      <c r="A12" s="604" t="s">
        <v>185</v>
      </c>
      <c r="B12" s="605"/>
      <c r="C12" s="605"/>
      <c r="D12" s="606"/>
      <c r="E12" s="113">
        <v>38.013204826591789</v>
      </c>
      <c r="F12" s="115">
        <v>5009</v>
      </c>
      <c r="G12" s="114">
        <v>5062</v>
      </c>
      <c r="H12" s="114">
        <v>5085</v>
      </c>
      <c r="I12" s="114">
        <v>5121</v>
      </c>
      <c r="J12" s="140">
        <v>5142</v>
      </c>
      <c r="K12" s="114">
        <v>-133</v>
      </c>
      <c r="L12" s="116">
        <v>-2.5865422014780242</v>
      </c>
    </row>
    <row r="13" spans="1:17" s="110" customFormat="1" ht="15" customHeight="1" x14ac:dyDescent="0.2">
      <c r="A13" s="120"/>
      <c r="B13" s="612" t="s">
        <v>107</v>
      </c>
      <c r="C13" s="612"/>
      <c r="E13" s="113">
        <v>61.986795173408211</v>
      </c>
      <c r="F13" s="115">
        <v>8168</v>
      </c>
      <c r="G13" s="114">
        <v>8338</v>
      </c>
      <c r="H13" s="114">
        <v>8348</v>
      </c>
      <c r="I13" s="114">
        <v>8420</v>
      </c>
      <c r="J13" s="140">
        <v>8384</v>
      </c>
      <c r="K13" s="114">
        <v>-216</v>
      </c>
      <c r="L13" s="116">
        <v>-2.5763358778625953</v>
      </c>
    </row>
    <row r="14" spans="1:17" s="110" customFormat="1" ht="22.5" customHeight="1" x14ac:dyDescent="0.2">
      <c r="A14" s="604" t="s">
        <v>186</v>
      </c>
      <c r="B14" s="605"/>
      <c r="C14" s="605"/>
      <c r="D14" s="606"/>
      <c r="E14" s="113">
        <v>13.978902633376338</v>
      </c>
      <c r="F14" s="115">
        <v>1842</v>
      </c>
      <c r="G14" s="114">
        <v>1851</v>
      </c>
      <c r="H14" s="114">
        <v>1877</v>
      </c>
      <c r="I14" s="114">
        <v>1946</v>
      </c>
      <c r="J14" s="140">
        <v>2006</v>
      </c>
      <c r="K14" s="114">
        <v>-164</v>
      </c>
      <c r="L14" s="116">
        <v>-8.1754735792622135</v>
      </c>
    </row>
    <row r="15" spans="1:17" s="110" customFormat="1" ht="15" customHeight="1" x14ac:dyDescent="0.2">
      <c r="A15" s="120"/>
      <c r="B15" s="119"/>
      <c r="C15" s="258" t="s">
        <v>106</v>
      </c>
      <c r="E15" s="113">
        <v>48.371335504885991</v>
      </c>
      <c r="F15" s="115">
        <v>891</v>
      </c>
      <c r="G15" s="114">
        <v>887</v>
      </c>
      <c r="H15" s="114">
        <v>902</v>
      </c>
      <c r="I15" s="114">
        <v>934</v>
      </c>
      <c r="J15" s="140">
        <v>993</v>
      </c>
      <c r="K15" s="114">
        <v>-102</v>
      </c>
      <c r="L15" s="116">
        <v>-10.271903323262841</v>
      </c>
    </row>
    <row r="16" spans="1:17" s="110" customFormat="1" ht="15" customHeight="1" x14ac:dyDescent="0.2">
      <c r="A16" s="120"/>
      <c r="B16" s="119"/>
      <c r="C16" s="258" t="s">
        <v>107</v>
      </c>
      <c r="E16" s="113">
        <v>51.628664495114009</v>
      </c>
      <c r="F16" s="115">
        <v>951</v>
      </c>
      <c r="G16" s="114">
        <v>964</v>
      </c>
      <c r="H16" s="114">
        <v>975</v>
      </c>
      <c r="I16" s="114">
        <v>1012</v>
      </c>
      <c r="J16" s="140">
        <v>1013</v>
      </c>
      <c r="K16" s="114">
        <v>-62</v>
      </c>
      <c r="L16" s="116">
        <v>-6.1204343534057255</v>
      </c>
    </row>
    <row r="17" spans="1:12" s="110" customFormat="1" ht="15" customHeight="1" x14ac:dyDescent="0.2">
      <c r="A17" s="120"/>
      <c r="B17" s="121" t="s">
        <v>109</v>
      </c>
      <c r="C17" s="258"/>
      <c r="E17" s="113">
        <v>49.343553160810501</v>
      </c>
      <c r="F17" s="115">
        <v>6502</v>
      </c>
      <c r="G17" s="114">
        <v>6664</v>
      </c>
      <c r="H17" s="114">
        <v>6676</v>
      </c>
      <c r="I17" s="114">
        <v>6764</v>
      </c>
      <c r="J17" s="140">
        <v>6729</v>
      </c>
      <c r="K17" s="114">
        <v>-227</v>
      </c>
      <c r="L17" s="116">
        <v>-3.3734581661465302</v>
      </c>
    </row>
    <row r="18" spans="1:12" s="110" customFormat="1" ht="15" customHeight="1" x14ac:dyDescent="0.2">
      <c r="A18" s="120"/>
      <c r="B18" s="119"/>
      <c r="C18" s="258" t="s">
        <v>106</v>
      </c>
      <c r="E18" s="113">
        <v>33.374346354967699</v>
      </c>
      <c r="F18" s="115">
        <v>2170</v>
      </c>
      <c r="G18" s="114">
        <v>2212</v>
      </c>
      <c r="H18" s="114">
        <v>2197</v>
      </c>
      <c r="I18" s="114">
        <v>2199</v>
      </c>
      <c r="J18" s="140">
        <v>2197</v>
      </c>
      <c r="K18" s="114">
        <v>-27</v>
      </c>
      <c r="L18" s="116">
        <v>-1.2289485662266728</v>
      </c>
    </row>
    <row r="19" spans="1:12" s="110" customFormat="1" ht="15" customHeight="1" x14ac:dyDescent="0.2">
      <c r="A19" s="120"/>
      <c r="B19" s="119"/>
      <c r="C19" s="258" t="s">
        <v>107</v>
      </c>
      <c r="E19" s="113">
        <v>66.625653645032301</v>
      </c>
      <c r="F19" s="115">
        <v>4332</v>
      </c>
      <c r="G19" s="114">
        <v>4452</v>
      </c>
      <c r="H19" s="114">
        <v>4479</v>
      </c>
      <c r="I19" s="114">
        <v>4565</v>
      </c>
      <c r="J19" s="140">
        <v>4532</v>
      </c>
      <c r="K19" s="114">
        <v>-200</v>
      </c>
      <c r="L19" s="116">
        <v>-4.4130626654898499</v>
      </c>
    </row>
    <row r="20" spans="1:12" s="110" customFormat="1" ht="15" customHeight="1" x14ac:dyDescent="0.2">
      <c r="A20" s="120"/>
      <c r="B20" s="121" t="s">
        <v>110</v>
      </c>
      <c r="C20" s="258"/>
      <c r="E20" s="113">
        <v>20.83934127646657</v>
      </c>
      <c r="F20" s="115">
        <v>2746</v>
      </c>
      <c r="G20" s="114">
        <v>2759</v>
      </c>
      <c r="H20" s="114">
        <v>2781</v>
      </c>
      <c r="I20" s="114">
        <v>2757</v>
      </c>
      <c r="J20" s="140">
        <v>2777</v>
      </c>
      <c r="K20" s="114">
        <v>-31</v>
      </c>
      <c r="L20" s="116">
        <v>-1.1163125675189054</v>
      </c>
    </row>
    <row r="21" spans="1:12" s="110" customFormat="1" ht="15" customHeight="1" x14ac:dyDescent="0.2">
      <c r="A21" s="120"/>
      <c r="B21" s="119"/>
      <c r="C21" s="258" t="s">
        <v>106</v>
      </c>
      <c r="E21" s="113">
        <v>30.262199563000728</v>
      </c>
      <c r="F21" s="115">
        <v>831</v>
      </c>
      <c r="G21" s="114">
        <v>828</v>
      </c>
      <c r="H21" s="114">
        <v>866</v>
      </c>
      <c r="I21" s="114">
        <v>865</v>
      </c>
      <c r="J21" s="140">
        <v>857</v>
      </c>
      <c r="K21" s="114">
        <v>-26</v>
      </c>
      <c r="L21" s="116">
        <v>-3.0338389731621938</v>
      </c>
    </row>
    <row r="22" spans="1:12" s="110" customFormat="1" ht="15" customHeight="1" x14ac:dyDescent="0.2">
      <c r="A22" s="120"/>
      <c r="B22" s="119"/>
      <c r="C22" s="258" t="s">
        <v>107</v>
      </c>
      <c r="E22" s="113">
        <v>69.737800436999265</v>
      </c>
      <c r="F22" s="115">
        <v>1915</v>
      </c>
      <c r="G22" s="114">
        <v>1931</v>
      </c>
      <c r="H22" s="114">
        <v>1915</v>
      </c>
      <c r="I22" s="114">
        <v>1892</v>
      </c>
      <c r="J22" s="140">
        <v>1920</v>
      </c>
      <c r="K22" s="114">
        <v>-5</v>
      </c>
      <c r="L22" s="116">
        <v>-0.26041666666666669</v>
      </c>
    </row>
    <row r="23" spans="1:12" s="110" customFormat="1" ht="15" customHeight="1" x14ac:dyDescent="0.2">
      <c r="A23" s="120"/>
      <c r="B23" s="121" t="s">
        <v>111</v>
      </c>
      <c r="C23" s="258"/>
      <c r="E23" s="113">
        <v>15.838202929346588</v>
      </c>
      <c r="F23" s="115">
        <v>2087</v>
      </c>
      <c r="G23" s="114">
        <v>2126</v>
      </c>
      <c r="H23" s="114">
        <v>2099</v>
      </c>
      <c r="I23" s="114">
        <v>2074</v>
      </c>
      <c r="J23" s="140">
        <v>2014</v>
      </c>
      <c r="K23" s="114">
        <v>73</v>
      </c>
      <c r="L23" s="116">
        <v>3.624627606752731</v>
      </c>
    </row>
    <row r="24" spans="1:12" s="110" customFormat="1" ht="15" customHeight="1" x14ac:dyDescent="0.2">
      <c r="A24" s="120"/>
      <c r="B24" s="119"/>
      <c r="C24" s="258" t="s">
        <v>106</v>
      </c>
      <c r="E24" s="113">
        <v>53.521801629132725</v>
      </c>
      <c r="F24" s="115">
        <v>1117</v>
      </c>
      <c r="G24" s="114">
        <v>1135</v>
      </c>
      <c r="H24" s="114">
        <v>1120</v>
      </c>
      <c r="I24" s="114">
        <v>1123</v>
      </c>
      <c r="J24" s="140">
        <v>1095</v>
      </c>
      <c r="K24" s="114">
        <v>22</v>
      </c>
      <c r="L24" s="116">
        <v>2.0091324200913241</v>
      </c>
    </row>
    <row r="25" spans="1:12" s="110" customFormat="1" ht="15" customHeight="1" x14ac:dyDescent="0.2">
      <c r="A25" s="120"/>
      <c r="B25" s="119"/>
      <c r="C25" s="258" t="s">
        <v>107</v>
      </c>
      <c r="E25" s="113">
        <v>46.478198370867275</v>
      </c>
      <c r="F25" s="115">
        <v>970</v>
      </c>
      <c r="G25" s="114">
        <v>991</v>
      </c>
      <c r="H25" s="114">
        <v>979</v>
      </c>
      <c r="I25" s="114">
        <v>951</v>
      </c>
      <c r="J25" s="140">
        <v>919</v>
      </c>
      <c r="K25" s="114">
        <v>51</v>
      </c>
      <c r="L25" s="116">
        <v>5.5495103373231771</v>
      </c>
    </row>
    <row r="26" spans="1:12" s="110" customFormat="1" ht="15" customHeight="1" x14ac:dyDescent="0.2">
      <c r="A26" s="120"/>
      <c r="C26" s="121" t="s">
        <v>187</v>
      </c>
      <c r="D26" s="110" t="s">
        <v>188</v>
      </c>
      <c r="E26" s="113">
        <v>1.7226986415724368</v>
      </c>
      <c r="F26" s="115">
        <v>227</v>
      </c>
      <c r="G26" s="114">
        <v>237</v>
      </c>
      <c r="H26" s="114">
        <v>233</v>
      </c>
      <c r="I26" s="114">
        <v>207</v>
      </c>
      <c r="J26" s="140">
        <v>202</v>
      </c>
      <c r="K26" s="114">
        <v>25</v>
      </c>
      <c r="L26" s="116">
        <v>12.376237623762377</v>
      </c>
    </row>
    <row r="27" spans="1:12" s="110" customFormat="1" ht="15" customHeight="1" x14ac:dyDescent="0.2">
      <c r="A27" s="120"/>
      <c r="B27" s="119"/>
      <c r="D27" s="259" t="s">
        <v>106</v>
      </c>
      <c r="E27" s="113">
        <v>51.541850220264315</v>
      </c>
      <c r="F27" s="115">
        <v>117</v>
      </c>
      <c r="G27" s="114">
        <v>116</v>
      </c>
      <c r="H27" s="114">
        <v>110</v>
      </c>
      <c r="I27" s="114">
        <v>96</v>
      </c>
      <c r="J27" s="140">
        <v>99</v>
      </c>
      <c r="K27" s="114">
        <v>18</v>
      </c>
      <c r="L27" s="116">
        <v>18.181818181818183</v>
      </c>
    </row>
    <row r="28" spans="1:12" s="110" customFormat="1" ht="15" customHeight="1" x14ac:dyDescent="0.2">
      <c r="A28" s="120"/>
      <c r="B28" s="119"/>
      <c r="D28" s="259" t="s">
        <v>107</v>
      </c>
      <c r="E28" s="113">
        <v>48.458149779735685</v>
      </c>
      <c r="F28" s="115">
        <v>110</v>
      </c>
      <c r="G28" s="114">
        <v>121</v>
      </c>
      <c r="H28" s="114">
        <v>123</v>
      </c>
      <c r="I28" s="114">
        <v>111</v>
      </c>
      <c r="J28" s="140">
        <v>103</v>
      </c>
      <c r="K28" s="114">
        <v>7</v>
      </c>
      <c r="L28" s="116">
        <v>6.7961165048543686</v>
      </c>
    </row>
    <row r="29" spans="1:12" s="110" customFormat="1" ht="24" customHeight="1" x14ac:dyDescent="0.2">
      <c r="A29" s="604" t="s">
        <v>189</v>
      </c>
      <c r="B29" s="605"/>
      <c r="C29" s="605"/>
      <c r="D29" s="606"/>
      <c r="E29" s="113">
        <v>87.789329892995369</v>
      </c>
      <c r="F29" s="115">
        <v>11568</v>
      </c>
      <c r="G29" s="114">
        <v>11788</v>
      </c>
      <c r="H29" s="114">
        <v>11933</v>
      </c>
      <c r="I29" s="114">
        <v>11965</v>
      </c>
      <c r="J29" s="140">
        <v>11985</v>
      </c>
      <c r="K29" s="114">
        <v>-417</v>
      </c>
      <c r="L29" s="116">
        <v>-3.4793491864831041</v>
      </c>
    </row>
    <row r="30" spans="1:12" s="110" customFormat="1" ht="15" customHeight="1" x14ac:dyDescent="0.2">
      <c r="A30" s="120"/>
      <c r="B30" s="119"/>
      <c r="C30" s="258" t="s">
        <v>106</v>
      </c>
      <c r="E30" s="113">
        <v>37.819847856154908</v>
      </c>
      <c r="F30" s="115">
        <v>4375</v>
      </c>
      <c r="G30" s="114">
        <v>4429</v>
      </c>
      <c r="H30" s="114">
        <v>4500</v>
      </c>
      <c r="I30" s="114">
        <v>4495</v>
      </c>
      <c r="J30" s="140">
        <v>4533</v>
      </c>
      <c r="K30" s="114">
        <v>-158</v>
      </c>
      <c r="L30" s="116">
        <v>-3.485550408118244</v>
      </c>
    </row>
    <row r="31" spans="1:12" s="110" customFormat="1" ht="15" customHeight="1" x14ac:dyDescent="0.2">
      <c r="A31" s="120"/>
      <c r="B31" s="119"/>
      <c r="C31" s="258" t="s">
        <v>107</v>
      </c>
      <c r="E31" s="113">
        <v>62.180152143845092</v>
      </c>
      <c r="F31" s="115">
        <v>7193</v>
      </c>
      <c r="G31" s="114">
        <v>7359</v>
      </c>
      <c r="H31" s="114">
        <v>7433</v>
      </c>
      <c r="I31" s="114">
        <v>7470</v>
      </c>
      <c r="J31" s="140">
        <v>7452</v>
      </c>
      <c r="K31" s="114">
        <v>-259</v>
      </c>
      <c r="L31" s="116">
        <v>-3.4755770263016639</v>
      </c>
    </row>
    <row r="32" spans="1:12" s="110" customFormat="1" ht="15" customHeight="1" x14ac:dyDescent="0.2">
      <c r="A32" s="120"/>
      <c r="B32" s="119" t="s">
        <v>117</v>
      </c>
      <c r="C32" s="258"/>
      <c r="E32" s="113">
        <v>12.020945587007665</v>
      </c>
      <c r="F32" s="114">
        <v>1584</v>
      </c>
      <c r="G32" s="114">
        <v>1581</v>
      </c>
      <c r="H32" s="114">
        <v>1473</v>
      </c>
      <c r="I32" s="114">
        <v>1548</v>
      </c>
      <c r="J32" s="140">
        <v>1520</v>
      </c>
      <c r="K32" s="114">
        <v>64</v>
      </c>
      <c r="L32" s="116">
        <v>4.2105263157894735</v>
      </c>
    </row>
    <row r="33" spans="1:12" s="110" customFormat="1" ht="15" customHeight="1" x14ac:dyDescent="0.2">
      <c r="A33" s="120"/>
      <c r="B33" s="119"/>
      <c r="C33" s="258" t="s">
        <v>106</v>
      </c>
      <c r="E33" s="113">
        <v>39.583333333333336</v>
      </c>
      <c r="F33" s="114">
        <v>627</v>
      </c>
      <c r="G33" s="114">
        <v>620</v>
      </c>
      <c r="H33" s="114">
        <v>574</v>
      </c>
      <c r="I33" s="114">
        <v>616</v>
      </c>
      <c r="J33" s="140">
        <v>604</v>
      </c>
      <c r="K33" s="114">
        <v>23</v>
      </c>
      <c r="L33" s="116">
        <v>3.8079470198675498</v>
      </c>
    </row>
    <row r="34" spans="1:12" s="110" customFormat="1" ht="15" customHeight="1" x14ac:dyDescent="0.2">
      <c r="A34" s="120"/>
      <c r="B34" s="119"/>
      <c r="C34" s="258" t="s">
        <v>107</v>
      </c>
      <c r="E34" s="113">
        <v>60.416666666666664</v>
      </c>
      <c r="F34" s="114">
        <v>957</v>
      </c>
      <c r="G34" s="114">
        <v>961</v>
      </c>
      <c r="H34" s="114">
        <v>899</v>
      </c>
      <c r="I34" s="114">
        <v>932</v>
      </c>
      <c r="J34" s="140">
        <v>916</v>
      </c>
      <c r="K34" s="114">
        <v>41</v>
      </c>
      <c r="L34" s="116">
        <v>4.4759825327510914</v>
      </c>
    </row>
    <row r="35" spans="1:12" s="110" customFormat="1" ht="24" customHeight="1" x14ac:dyDescent="0.2">
      <c r="A35" s="604" t="s">
        <v>192</v>
      </c>
      <c r="B35" s="605"/>
      <c r="C35" s="605"/>
      <c r="D35" s="606"/>
      <c r="E35" s="113">
        <v>17.226986415724369</v>
      </c>
      <c r="F35" s="114">
        <v>2270</v>
      </c>
      <c r="G35" s="114">
        <v>2264</v>
      </c>
      <c r="H35" s="114">
        <v>2321</v>
      </c>
      <c r="I35" s="114">
        <v>2400</v>
      </c>
      <c r="J35" s="114">
        <v>2345</v>
      </c>
      <c r="K35" s="318">
        <v>-75</v>
      </c>
      <c r="L35" s="319">
        <v>-3.1982942430703623</v>
      </c>
    </row>
    <row r="36" spans="1:12" s="110" customFormat="1" ht="15" customHeight="1" x14ac:dyDescent="0.2">
      <c r="A36" s="120"/>
      <c r="B36" s="119"/>
      <c r="C36" s="258" t="s">
        <v>106</v>
      </c>
      <c r="E36" s="113">
        <v>37.40088105726872</v>
      </c>
      <c r="F36" s="114">
        <v>849</v>
      </c>
      <c r="G36" s="114">
        <v>831</v>
      </c>
      <c r="H36" s="114">
        <v>840</v>
      </c>
      <c r="I36" s="114">
        <v>859</v>
      </c>
      <c r="J36" s="114">
        <v>863</v>
      </c>
      <c r="K36" s="318">
        <v>-14</v>
      </c>
      <c r="L36" s="116">
        <v>-1.6222479721900347</v>
      </c>
    </row>
    <row r="37" spans="1:12" s="110" customFormat="1" ht="15" customHeight="1" x14ac:dyDescent="0.2">
      <c r="A37" s="120"/>
      <c r="B37" s="119"/>
      <c r="C37" s="258" t="s">
        <v>107</v>
      </c>
      <c r="E37" s="113">
        <v>62.59911894273128</v>
      </c>
      <c r="F37" s="114">
        <v>1421</v>
      </c>
      <c r="G37" s="114">
        <v>1433</v>
      </c>
      <c r="H37" s="114">
        <v>1481</v>
      </c>
      <c r="I37" s="114">
        <v>1541</v>
      </c>
      <c r="J37" s="140">
        <v>1482</v>
      </c>
      <c r="K37" s="114">
        <v>-61</v>
      </c>
      <c r="L37" s="116">
        <v>-4.1160593792172744</v>
      </c>
    </row>
    <row r="38" spans="1:12" s="110" customFormat="1" ht="15" customHeight="1" x14ac:dyDescent="0.2">
      <c r="A38" s="120"/>
      <c r="B38" s="119" t="s">
        <v>328</v>
      </c>
      <c r="C38" s="258"/>
      <c r="E38" s="113">
        <v>60.78014722622752</v>
      </c>
      <c r="F38" s="114">
        <v>8009</v>
      </c>
      <c r="G38" s="114">
        <v>8120</v>
      </c>
      <c r="H38" s="114">
        <v>8203</v>
      </c>
      <c r="I38" s="114">
        <v>8183</v>
      </c>
      <c r="J38" s="140">
        <v>8082</v>
      </c>
      <c r="K38" s="114">
        <v>-73</v>
      </c>
      <c r="L38" s="116">
        <v>-0.90324177183865384</v>
      </c>
    </row>
    <row r="39" spans="1:12" s="110" customFormat="1" ht="15" customHeight="1" x14ac:dyDescent="0.2">
      <c r="A39" s="120"/>
      <c r="B39" s="119"/>
      <c r="C39" s="258" t="s">
        <v>106</v>
      </c>
      <c r="E39" s="113">
        <v>39.218379323261331</v>
      </c>
      <c r="F39" s="115">
        <v>3141</v>
      </c>
      <c r="G39" s="114">
        <v>3175</v>
      </c>
      <c r="H39" s="114">
        <v>3214</v>
      </c>
      <c r="I39" s="114">
        <v>3219</v>
      </c>
      <c r="J39" s="140">
        <v>3162</v>
      </c>
      <c r="K39" s="114">
        <v>-21</v>
      </c>
      <c r="L39" s="116">
        <v>-0.66413662239089188</v>
      </c>
    </row>
    <row r="40" spans="1:12" s="110" customFormat="1" ht="15" customHeight="1" x14ac:dyDescent="0.2">
      <c r="A40" s="120"/>
      <c r="B40" s="119"/>
      <c r="C40" s="258" t="s">
        <v>107</v>
      </c>
      <c r="E40" s="113">
        <v>60.781620676738669</v>
      </c>
      <c r="F40" s="115">
        <v>4868</v>
      </c>
      <c r="G40" s="114">
        <v>4945</v>
      </c>
      <c r="H40" s="114">
        <v>4989</v>
      </c>
      <c r="I40" s="114">
        <v>4964</v>
      </c>
      <c r="J40" s="140">
        <v>4920</v>
      </c>
      <c r="K40" s="114">
        <v>-52</v>
      </c>
      <c r="L40" s="116">
        <v>-1.056910569105691</v>
      </c>
    </row>
    <row r="41" spans="1:12" s="110" customFormat="1" ht="15" customHeight="1" x14ac:dyDescent="0.2">
      <c r="A41" s="120"/>
      <c r="B41" s="320" t="s">
        <v>516</v>
      </c>
      <c r="C41" s="258"/>
      <c r="E41" s="113">
        <v>5.2667526751157316</v>
      </c>
      <c r="F41" s="115">
        <v>694</v>
      </c>
      <c r="G41" s="114">
        <v>722</v>
      </c>
      <c r="H41" s="114">
        <v>713</v>
      </c>
      <c r="I41" s="114">
        <v>719</v>
      </c>
      <c r="J41" s="140">
        <v>680</v>
      </c>
      <c r="K41" s="114">
        <v>14</v>
      </c>
      <c r="L41" s="116">
        <v>2.0588235294117645</v>
      </c>
    </row>
    <row r="42" spans="1:12" s="110" customFormat="1" ht="15" customHeight="1" x14ac:dyDescent="0.2">
      <c r="A42" s="120"/>
      <c r="B42" s="119"/>
      <c r="C42" s="268" t="s">
        <v>106</v>
      </c>
      <c r="D42" s="182"/>
      <c r="E42" s="113">
        <v>44.524495677233432</v>
      </c>
      <c r="F42" s="115">
        <v>309</v>
      </c>
      <c r="G42" s="114">
        <v>312</v>
      </c>
      <c r="H42" s="114">
        <v>305</v>
      </c>
      <c r="I42" s="114">
        <v>304</v>
      </c>
      <c r="J42" s="140">
        <v>296</v>
      </c>
      <c r="K42" s="114">
        <v>13</v>
      </c>
      <c r="L42" s="116">
        <v>4.3918918918918921</v>
      </c>
    </row>
    <row r="43" spans="1:12" s="110" customFormat="1" ht="15" customHeight="1" x14ac:dyDescent="0.2">
      <c r="A43" s="120"/>
      <c r="B43" s="119"/>
      <c r="C43" s="268" t="s">
        <v>107</v>
      </c>
      <c r="D43" s="182"/>
      <c r="E43" s="113">
        <v>55.475504322766568</v>
      </c>
      <c r="F43" s="115">
        <v>385</v>
      </c>
      <c r="G43" s="114">
        <v>410</v>
      </c>
      <c r="H43" s="114">
        <v>408</v>
      </c>
      <c r="I43" s="114">
        <v>415</v>
      </c>
      <c r="J43" s="140">
        <v>384</v>
      </c>
      <c r="K43" s="114">
        <v>1</v>
      </c>
      <c r="L43" s="116">
        <v>0.26041666666666669</v>
      </c>
    </row>
    <row r="44" spans="1:12" s="110" customFormat="1" ht="15" customHeight="1" x14ac:dyDescent="0.2">
      <c r="A44" s="120"/>
      <c r="B44" s="119" t="s">
        <v>205</v>
      </c>
      <c r="C44" s="268"/>
      <c r="D44" s="182"/>
      <c r="E44" s="113">
        <v>16.726113682932382</v>
      </c>
      <c r="F44" s="115">
        <v>2204</v>
      </c>
      <c r="G44" s="114">
        <v>2294</v>
      </c>
      <c r="H44" s="114">
        <v>2196</v>
      </c>
      <c r="I44" s="114">
        <v>2239</v>
      </c>
      <c r="J44" s="140">
        <v>2419</v>
      </c>
      <c r="K44" s="114">
        <v>-215</v>
      </c>
      <c r="L44" s="116">
        <v>-8.88797023563456</v>
      </c>
    </row>
    <row r="45" spans="1:12" s="110" customFormat="1" ht="15" customHeight="1" x14ac:dyDescent="0.2">
      <c r="A45" s="120"/>
      <c r="B45" s="119"/>
      <c r="C45" s="268" t="s">
        <v>106</v>
      </c>
      <c r="D45" s="182"/>
      <c r="E45" s="113">
        <v>32.21415607985481</v>
      </c>
      <c r="F45" s="115">
        <v>710</v>
      </c>
      <c r="G45" s="114">
        <v>744</v>
      </c>
      <c r="H45" s="114">
        <v>726</v>
      </c>
      <c r="I45" s="114">
        <v>739</v>
      </c>
      <c r="J45" s="140">
        <v>821</v>
      </c>
      <c r="K45" s="114">
        <v>-111</v>
      </c>
      <c r="L45" s="116">
        <v>-13.520097442143728</v>
      </c>
    </row>
    <row r="46" spans="1:12" s="110" customFormat="1" ht="15" customHeight="1" x14ac:dyDescent="0.2">
      <c r="A46" s="123"/>
      <c r="B46" s="124"/>
      <c r="C46" s="260" t="s">
        <v>107</v>
      </c>
      <c r="D46" s="261"/>
      <c r="E46" s="125">
        <v>67.785843920145197</v>
      </c>
      <c r="F46" s="143">
        <v>1494</v>
      </c>
      <c r="G46" s="144">
        <v>1550</v>
      </c>
      <c r="H46" s="144">
        <v>1470</v>
      </c>
      <c r="I46" s="144">
        <v>1500</v>
      </c>
      <c r="J46" s="145">
        <v>1598</v>
      </c>
      <c r="K46" s="144">
        <v>-104</v>
      </c>
      <c r="L46" s="146">
        <v>-6.5081351689612017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13177</v>
      </c>
      <c r="E11" s="114">
        <v>13400</v>
      </c>
      <c r="F11" s="114">
        <v>13433</v>
      </c>
      <c r="G11" s="114">
        <v>13541</v>
      </c>
      <c r="H11" s="140">
        <v>13526</v>
      </c>
      <c r="I11" s="115">
        <v>-349</v>
      </c>
      <c r="J11" s="116">
        <v>-2.5802158805263935</v>
      </c>
    </row>
    <row r="12" spans="1:15" s="110" customFormat="1" ht="24.95" customHeight="1" x14ac:dyDescent="0.2">
      <c r="A12" s="193" t="s">
        <v>132</v>
      </c>
      <c r="B12" s="194" t="s">
        <v>133</v>
      </c>
      <c r="C12" s="113">
        <v>1.4494953327768081</v>
      </c>
      <c r="D12" s="115">
        <v>191</v>
      </c>
      <c r="E12" s="114">
        <v>176</v>
      </c>
      <c r="F12" s="114">
        <v>181</v>
      </c>
      <c r="G12" s="114">
        <v>173</v>
      </c>
      <c r="H12" s="140">
        <v>165</v>
      </c>
      <c r="I12" s="115">
        <v>26</v>
      </c>
      <c r="J12" s="116">
        <v>15.757575757575758</v>
      </c>
    </row>
    <row r="13" spans="1:15" s="110" customFormat="1" ht="24.95" customHeight="1" x14ac:dyDescent="0.2">
      <c r="A13" s="193" t="s">
        <v>134</v>
      </c>
      <c r="B13" s="199" t="s">
        <v>214</v>
      </c>
      <c r="C13" s="113">
        <v>0.56158457919101468</v>
      </c>
      <c r="D13" s="115">
        <v>74</v>
      </c>
      <c r="E13" s="114">
        <v>79</v>
      </c>
      <c r="F13" s="114">
        <v>77</v>
      </c>
      <c r="G13" s="114">
        <v>74</v>
      </c>
      <c r="H13" s="140">
        <v>75</v>
      </c>
      <c r="I13" s="115">
        <v>-1</v>
      </c>
      <c r="J13" s="116">
        <v>-1.3333333333333333</v>
      </c>
    </row>
    <row r="14" spans="1:15" s="287" customFormat="1" ht="24.95" customHeight="1" x14ac:dyDescent="0.2">
      <c r="A14" s="193" t="s">
        <v>215</v>
      </c>
      <c r="B14" s="199" t="s">
        <v>137</v>
      </c>
      <c r="C14" s="113">
        <v>13.637398497381801</v>
      </c>
      <c r="D14" s="115">
        <v>1797</v>
      </c>
      <c r="E14" s="114">
        <v>1836</v>
      </c>
      <c r="F14" s="114">
        <v>1870</v>
      </c>
      <c r="G14" s="114">
        <v>1891</v>
      </c>
      <c r="H14" s="140">
        <v>1888</v>
      </c>
      <c r="I14" s="115">
        <v>-91</v>
      </c>
      <c r="J14" s="116">
        <v>-4.8199152542372881</v>
      </c>
      <c r="K14" s="110"/>
      <c r="L14" s="110"/>
      <c r="M14" s="110"/>
      <c r="N14" s="110"/>
      <c r="O14" s="110"/>
    </row>
    <row r="15" spans="1:15" s="110" customFormat="1" ht="24.95" customHeight="1" x14ac:dyDescent="0.2">
      <c r="A15" s="193" t="s">
        <v>216</v>
      </c>
      <c r="B15" s="199" t="s">
        <v>217</v>
      </c>
      <c r="C15" s="113">
        <v>6.594824315094483</v>
      </c>
      <c r="D15" s="115">
        <v>869</v>
      </c>
      <c r="E15" s="114">
        <v>870</v>
      </c>
      <c r="F15" s="114">
        <v>867</v>
      </c>
      <c r="G15" s="114">
        <v>888</v>
      </c>
      <c r="H15" s="140">
        <v>887</v>
      </c>
      <c r="I15" s="115">
        <v>-18</v>
      </c>
      <c r="J15" s="116">
        <v>-2.0293122886133035</v>
      </c>
    </row>
    <row r="16" spans="1:15" s="287" customFormat="1" ht="24.95" customHeight="1" x14ac:dyDescent="0.2">
      <c r="A16" s="193" t="s">
        <v>218</v>
      </c>
      <c r="B16" s="199" t="s">
        <v>141</v>
      </c>
      <c r="C16" s="113">
        <v>5.6689686575092963</v>
      </c>
      <c r="D16" s="115">
        <v>747</v>
      </c>
      <c r="E16" s="114">
        <v>778</v>
      </c>
      <c r="F16" s="114">
        <v>797</v>
      </c>
      <c r="G16" s="114">
        <v>810</v>
      </c>
      <c r="H16" s="140">
        <v>799</v>
      </c>
      <c r="I16" s="115">
        <v>-52</v>
      </c>
      <c r="J16" s="116">
        <v>-6.5081351689612017</v>
      </c>
      <c r="K16" s="110"/>
      <c r="L16" s="110"/>
      <c r="M16" s="110"/>
      <c r="N16" s="110"/>
      <c r="O16" s="110"/>
    </row>
    <row r="17" spans="1:15" s="110" customFormat="1" ht="24.95" customHeight="1" x14ac:dyDescent="0.2">
      <c r="A17" s="193" t="s">
        <v>142</v>
      </c>
      <c r="B17" s="199" t="s">
        <v>220</v>
      </c>
      <c r="C17" s="113">
        <v>1.3736055247780223</v>
      </c>
      <c r="D17" s="115">
        <v>181</v>
      </c>
      <c r="E17" s="114">
        <v>188</v>
      </c>
      <c r="F17" s="114">
        <v>206</v>
      </c>
      <c r="G17" s="114">
        <v>193</v>
      </c>
      <c r="H17" s="140">
        <v>202</v>
      </c>
      <c r="I17" s="115">
        <v>-21</v>
      </c>
      <c r="J17" s="116">
        <v>-10.396039603960396</v>
      </c>
    </row>
    <row r="18" spans="1:15" s="287" customFormat="1" ht="24.95" customHeight="1" x14ac:dyDescent="0.2">
      <c r="A18" s="201" t="s">
        <v>144</v>
      </c>
      <c r="B18" s="202" t="s">
        <v>145</v>
      </c>
      <c r="C18" s="113">
        <v>6.0635956591029823</v>
      </c>
      <c r="D18" s="115">
        <v>799</v>
      </c>
      <c r="E18" s="114">
        <v>812</v>
      </c>
      <c r="F18" s="114">
        <v>820</v>
      </c>
      <c r="G18" s="114">
        <v>830</v>
      </c>
      <c r="H18" s="140">
        <v>815</v>
      </c>
      <c r="I18" s="115">
        <v>-16</v>
      </c>
      <c r="J18" s="116">
        <v>-1.9631901840490797</v>
      </c>
      <c r="K18" s="110"/>
      <c r="L18" s="110"/>
      <c r="M18" s="110"/>
      <c r="N18" s="110"/>
      <c r="O18" s="110"/>
    </row>
    <row r="19" spans="1:15" s="110" customFormat="1" ht="24.95" customHeight="1" x14ac:dyDescent="0.2">
      <c r="A19" s="193" t="s">
        <v>146</v>
      </c>
      <c r="B19" s="199" t="s">
        <v>147</v>
      </c>
      <c r="C19" s="113">
        <v>17.932761630113077</v>
      </c>
      <c r="D19" s="115">
        <v>2363</v>
      </c>
      <c r="E19" s="114">
        <v>2423</v>
      </c>
      <c r="F19" s="114">
        <v>2415</v>
      </c>
      <c r="G19" s="114">
        <v>2436</v>
      </c>
      <c r="H19" s="140">
        <v>2442</v>
      </c>
      <c r="I19" s="115">
        <v>-79</v>
      </c>
      <c r="J19" s="116">
        <v>-3.2350532350532348</v>
      </c>
    </row>
    <row r="20" spans="1:15" s="287" customFormat="1" ht="24.95" customHeight="1" x14ac:dyDescent="0.2">
      <c r="A20" s="193" t="s">
        <v>148</v>
      </c>
      <c r="B20" s="199" t="s">
        <v>149</v>
      </c>
      <c r="C20" s="113">
        <v>4.8493587311224102</v>
      </c>
      <c r="D20" s="115">
        <v>639</v>
      </c>
      <c r="E20" s="114">
        <v>686</v>
      </c>
      <c r="F20" s="114">
        <v>693</v>
      </c>
      <c r="G20" s="114">
        <v>677</v>
      </c>
      <c r="H20" s="140">
        <v>889</v>
      </c>
      <c r="I20" s="115">
        <v>-250</v>
      </c>
      <c r="J20" s="116">
        <v>-28.121484814398201</v>
      </c>
      <c r="K20" s="110"/>
      <c r="L20" s="110"/>
      <c r="M20" s="110"/>
      <c r="N20" s="110"/>
      <c r="O20" s="110"/>
    </row>
    <row r="21" spans="1:15" s="110" customFormat="1" ht="24.95" customHeight="1" x14ac:dyDescent="0.2">
      <c r="A21" s="201" t="s">
        <v>150</v>
      </c>
      <c r="B21" s="202" t="s">
        <v>151</v>
      </c>
      <c r="C21" s="113">
        <v>9.6759505198451841</v>
      </c>
      <c r="D21" s="115">
        <v>1275</v>
      </c>
      <c r="E21" s="114">
        <v>1366</v>
      </c>
      <c r="F21" s="114">
        <v>1428</v>
      </c>
      <c r="G21" s="114">
        <v>1531</v>
      </c>
      <c r="H21" s="140">
        <v>1353</v>
      </c>
      <c r="I21" s="115">
        <v>-78</v>
      </c>
      <c r="J21" s="116">
        <v>-5.7649667405764964</v>
      </c>
    </row>
    <row r="22" spans="1:15" s="110" customFormat="1" ht="24.95" customHeight="1" x14ac:dyDescent="0.2">
      <c r="A22" s="201" t="s">
        <v>152</v>
      </c>
      <c r="B22" s="199" t="s">
        <v>153</v>
      </c>
      <c r="C22" s="113">
        <v>2.6864992031570161</v>
      </c>
      <c r="D22" s="115">
        <v>354</v>
      </c>
      <c r="E22" s="114">
        <v>346</v>
      </c>
      <c r="F22" s="114">
        <v>320</v>
      </c>
      <c r="G22" s="114">
        <v>293</v>
      </c>
      <c r="H22" s="140">
        <v>285</v>
      </c>
      <c r="I22" s="115">
        <v>69</v>
      </c>
      <c r="J22" s="116">
        <v>24.210526315789473</v>
      </c>
    </row>
    <row r="23" spans="1:15" s="110" customFormat="1" ht="24.95" customHeight="1" x14ac:dyDescent="0.2">
      <c r="A23" s="193" t="s">
        <v>154</v>
      </c>
      <c r="B23" s="199" t="s">
        <v>155</v>
      </c>
      <c r="C23" s="113">
        <v>3.2329058207482735</v>
      </c>
      <c r="D23" s="115">
        <v>426</v>
      </c>
      <c r="E23" s="114">
        <v>432</v>
      </c>
      <c r="F23" s="114">
        <v>441</v>
      </c>
      <c r="G23" s="114">
        <v>440</v>
      </c>
      <c r="H23" s="140">
        <v>432</v>
      </c>
      <c r="I23" s="115">
        <v>-6</v>
      </c>
      <c r="J23" s="116">
        <v>-1.3888888888888888</v>
      </c>
    </row>
    <row r="24" spans="1:15" s="110" customFormat="1" ht="24.95" customHeight="1" x14ac:dyDescent="0.2">
      <c r="A24" s="193" t="s">
        <v>156</v>
      </c>
      <c r="B24" s="199" t="s">
        <v>221</v>
      </c>
      <c r="C24" s="113">
        <v>8.3023449950671626</v>
      </c>
      <c r="D24" s="115">
        <v>1094</v>
      </c>
      <c r="E24" s="114">
        <v>1083</v>
      </c>
      <c r="F24" s="114">
        <v>1081</v>
      </c>
      <c r="G24" s="114">
        <v>1097</v>
      </c>
      <c r="H24" s="140">
        <v>1113</v>
      </c>
      <c r="I24" s="115">
        <v>-19</v>
      </c>
      <c r="J24" s="116">
        <v>-1.7070979335130279</v>
      </c>
    </row>
    <row r="25" spans="1:15" s="110" customFormat="1" ht="24.95" customHeight="1" x14ac:dyDescent="0.2">
      <c r="A25" s="193" t="s">
        <v>222</v>
      </c>
      <c r="B25" s="204" t="s">
        <v>159</v>
      </c>
      <c r="C25" s="113">
        <v>9.4255141534491926</v>
      </c>
      <c r="D25" s="115">
        <v>1242</v>
      </c>
      <c r="E25" s="114">
        <v>1249</v>
      </c>
      <c r="F25" s="114">
        <v>1140</v>
      </c>
      <c r="G25" s="114">
        <v>1141</v>
      </c>
      <c r="H25" s="140">
        <v>1161</v>
      </c>
      <c r="I25" s="115">
        <v>81</v>
      </c>
      <c r="J25" s="116">
        <v>6.9767441860465116</v>
      </c>
    </row>
    <row r="26" spans="1:15" s="110" customFormat="1" ht="24.95" customHeight="1" x14ac:dyDescent="0.2">
      <c r="A26" s="201">
        <v>782.78300000000002</v>
      </c>
      <c r="B26" s="203" t="s">
        <v>160</v>
      </c>
      <c r="C26" s="113">
        <v>0.32632617439477879</v>
      </c>
      <c r="D26" s="115">
        <v>43</v>
      </c>
      <c r="E26" s="114">
        <v>40</v>
      </c>
      <c r="F26" s="114">
        <v>44</v>
      </c>
      <c r="G26" s="114">
        <v>35</v>
      </c>
      <c r="H26" s="140">
        <v>38</v>
      </c>
      <c r="I26" s="115">
        <v>5</v>
      </c>
      <c r="J26" s="116">
        <v>13.157894736842104</v>
      </c>
    </row>
    <row r="27" spans="1:15" s="110" customFormat="1" ht="24.95" customHeight="1" x14ac:dyDescent="0.2">
      <c r="A27" s="193" t="s">
        <v>161</v>
      </c>
      <c r="B27" s="199" t="s">
        <v>162</v>
      </c>
      <c r="C27" s="113">
        <v>2.9065796463534945</v>
      </c>
      <c r="D27" s="115">
        <v>383</v>
      </c>
      <c r="E27" s="114">
        <v>389</v>
      </c>
      <c r="F27" s="114">
        <v>409</v>
      </c>
      <c r="G27" s="114">
        <v>398</v>
      </c>
      <c r="H27" s="140">
        <v>382</v>
      </c>
      <c r="I27" s="115">
        <v>1</v>
      </c>
      <c r="J27" s="116">
        <v>0.26178010471204188</v>
      </c>
    </row>
    <row r="28" spans="1:15" s="110" customFormat="1" ht="24.95" customHeight="1" x14ac:dyDescent="0.2">
      <c r="A28" s="193" t="s">
        <v>163</v>
      </c>
      <c r="B28" s="199" t="s">
        <v>164</v>
      </c>
      <c r="C28" s="113">
        <v>1.7758215071715868</v>
      </c>
      <c r="D28" s="115">
        <v>234</v>
      </c>
      <c r="E28" s="114">
        <v>242</v>
      </c>
      <c r="F28" s="114">
        <v>221</v>
      </c>
      <c r="G28" s="114">
        <v>231</v>
      </c>
      <c r="H28" s="140">
        <v>233</v>
      </c>
      <c r="I28" s="115">
        <v>1</v>
      </c>
      <c r="J28" s="116">
        <v>0.42918454935622319</v>
      </c>
    </row>
    <row r="29" spans="1:15" s="110" customFormat="1" ht="24.95" customHeight="1" x14ac:dyDescent="0.2">
      <c r="A29" s="193">
        <v>86</v>
      </c>
      <c r="B29" s="199" t="s">
        <v>165</v>
      </c>
      <c r="C29" s="113">
        <v>4.6292782879259313</v>
      </c>
      <c r="D29" s="115">
        <v>610</v>
      </c>
      <c r="E29" s="114">
        <v>596</v>
      </c>
      <c r="F29" s="114">
        <v>615</v>
      </c>
      <c r="G29" s="114">
        <v>615</v>
      </c>
      <c r="H29" s="140">
        <v>626</v>
      </c>
      <c r="I29" s="115">
        <v>-16</v>
      </c>
      <c r="J29" s="116">
        <v>-2.5559105431309903</v>
      </c>
    </row>
    <row r="30" spans="1:15" s="110" customFormat="1" ht="24.95" customHeight="1" x14ac:dyDescent="0.2">
      <c r="A30" s="193">
        <v>87.88</v>
      </c>
      <c r="B30" s="204" t="s">
        <v>166</v>
      </c>
      <c r="C30" s="113">
        <v>3.6654777263413525</v>
      </c>
      <c r="D30" s="115">
        <v>483</v>
      </c>
      <c r="E30" s="114">
        <v>479</v>
      </c>
      <c r="F30" s="114">
        <v>496</v>
      </c>
      <c r="G30" s="114">
        <v>488</v>
      </c>
      <c r="H30" s="140">
        <v>476</v>
      </c>
      <c r="I30" s="115">
        <v>7</v>
      </c>
      <c r="J30" s="116">
        <v>1.4705882352941178</v>
      </c>
    </row>
    <row r="31" spans="1:15" s="110" customFormat="1" ht="24.95" customHeight="1" x14ac:dyDescent="0.2">
      <c r="A31" s="193" t="s">
        <v>167</v>
      </c>
      <c r="B31" s="199" t="s">
        <v>168</v>
      </c>
      <c r="C31" s="113">
        <v>8.8791075358579334</v>
      </c>
      <c r="D31" s="115">
        <v>1170</v>
      </c>
      <c r="E31" s="114">
        <v>1166</v>
      </c>
      <c r="F31" s="114">
        <v>1182</v>
      </c>
      <c r="G31" s="114">
        <v>1191</v>
      </c>
      <c r="H31" s="140">
        <v>1153</v>
      </c>
      <c r="I31" s="115">
        <v>17</v>
      </c>
      <c r="J31" s="116">
        <v>1.4744145706851692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1.4494953327768081</v>
      </c>
      <c r="D34" s="115">
        <v>191</v>
      </c>
      <c r="E34" s="114">
        <v>176</v>
      </c>
      <c r="F34" s="114">
        <v>181</v>
      </c>
      <c r="G34" s="114">
        <v>173</v>
      </c>
      <c r="H34" s="140">
        <v>165</v>
      </c>
      <c r="I34" s="115">
        <v>26</v>
      </c>
      <c r="J34" s="116">
        <v>15.757575757575758</v>
      </c>
    </row>
    <row r="35" spans="1:10" s="110" customFormat="1" ht="24.95" customHeight="1" x14ac:dyDescent="0.2">
      <c r="A35" s="292" t="s">
        <v>171</v>
      </c>
      <c r="B35" s="293" t="s">
        <v>172</v>
      </c>
      <c r="C35" s="113">
        <v>20.262578735675799</v>
      </c>
      <c r="D35" s="115">
        <v>2670</v>
      </c>
      <c r="E35" s="114">
        <v>2727</v>
      </c>
      <c r="F35" s="114">
        <v>2767</v>
      </c>
      <c r="G35" s="114">
        <v>2795</v>
      </c>
      <c r="H35" s="140">
        <v>2778</v>
      </c>
      <c r="I35" s="115">
        <v>-108</v>
      </c>
      <c r="J35" s="116">
        <v>-3.8876889848812093</v>
      </c>
    </row>
    <row r="36" spans="1:10" s="110" customFormat="1" ht="24.95" customHeight="1" x14ac:dyDescent="0.2">
      <c r="A36" s="294" t="s">
        <v>173</v>
      </c>
      <c r="B36" s="295" t="s">
        <v>174</v>
      </c>
      <c r="C36" s="125">
        <v>78.287925931547392</v>
      </c>
      <c r="D36" s="143">
        <v>10316</v>
      </c>
      <c r="E36" s="144">
        <v>10497</v>
      </c>
      <c r="F36" s="144">
        <v>10485</v>
      </c>
      <c r="G36" s="144">
        <v>10573</v>
      </c>
      <c r="H36" s="145">
        <v>10583</v>
      </c>
      <c r="I36" s="143">
        <v>-267</v>
      </c>
      <c r="J36" s="146">
        <v>-2.522914107530946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13177</v>
      </c>
      <c r="F11" s="264">
        <v>13400</v>
      </c>
      <c r="G11" s="264">
        <v>13433</v>
      </c>
      <c r="H11" s="264">
        <v>13541</v>
      </c>
      <c r="I11" s="265">
        <v>13526</v>
      </c>
      <c r="J11" s="263">
        <v>-349</v>
      </c>
      <c r="K11" s="266">
        <v>-2.5802158805263935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45.95886772406466</v>
      </c>
      <c r="E13" s="115">
        <v>6056</v>
      </c>
      <c r="F13" s="114">
        <v>6167</v>
      </c>
      <c r="G13" s="114">
        <v>6062</v>
      </c>
      <c r="H13" s="114">
        <v>6047</v>
      </c>
      <c r="I13" s="140">
        <v>6176</v>
      </c>
      <c r="J13" s="115">
        <v>-120</v>
      </c>
      <c r="K13" s="116">
        <v>-1.9430051813471503</v>
      </c>
    </row>
    <row r="14" spans="1:15" ht="15.95" customHeight="1" x14ac:dyDescent="0.2">
      <c r="A14" s="306" t="s">
        <v>230</v>
      </c>
      <c r="B14" s="307"/>
      <c r="C14" s="308"/>
      <c r="D14" s="113">
        <v>42.885330500113838</v>
      </c>
      <c r="E14" s="115">
        <v>5651</v>
      </c>
      <c r="F14" s="114">
        <v>5764</v>
      </c>
      <c r="G14" s="114">
        <v>5892</v>
      </c>
      <c r="H14" s="114">
        <v>5989</v>
      </c>
      <c r="I14" s="140">
        <v>5869</v>
      </c>
      <c r="J14" s="115">
        <v>-218</v>
      </c>
      <c r="K14" s="116">
        <v>-3.7144317600954166</v>
      </c>
    </row>
    <row r="15" spans="1:15" ht="15.95" customHeight="1" x14ac:dyDescent="0.2">
      <c r="A15" s="306" t="s">
        <v>231</v>
      </c>
      <c r="B15" s="307"/>
      <c r="C15" s="308"/>
      <c r="D15" s="113">
        <v>5.7752143887075968</v>
      </c>
      <c r="E15" s="115">
        <v>761</v>
      </c>
      <c r="F15" s="114">
        <v>757</v>
      </c>
      <c r="G15" s="114">
        <v>778</v>
      </c>
      <c r="H15" s="114">
        <v>788</v>
      </c>
      <c r="I15" s="140">
        <v>764</v>
      </c>
      <c r="J15" s="115">
        <v>-3</v>
      </c>
      <c r="K15" s="116">
        <v>-0.39267015706806285</v>
      </c>
    </row>
    <row r="16" spans="1:15" ht="15.95" customHeight="1" x14ac:dyDescent="0.2">
      <c r="A16" s="306" t="s">
        <v>232</v>
      </c>
      <c r="B16" s="307"/>
      <c r="C16" s="308"/>
      <c r="D16" s="113">
        <v>2.2311603551643016</v>
      </c>
      <c r="E16" s="115">
        <v>294</v>
      </c>
      <c r="F16" s="114">
        <v>300</v>
      </c>
      <c r="G16" s="114">
        <v>294</v>
      </c>
      <c r="H16" s="114">
        <v>299</v>
      </c>
      <c r="I16" s="140">
        <v>304</v>
      </c>
      <c r="J16" s="115">
        <v>-10</v>
      </c>
      <c r="K16" s="116">
        <v>-3.2894736842105261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1.1762920239811794</v>
      </c>
      <c r="E18" s="115">
        <v>155</v>
      </c>
      <c r="F18" s="114">
        <v>144</v>
      </c>
      <c r="G18" s="114">
        <v>149</v>
      </c>
      <c r="H18" s="114">
        <v>138</v>
      </c>
      <c r="I18" s="140">
        <v>131</v>
      </c>
      <c r="J18" s="115">
        <v>24</v>
      </c>
      <c r="K18" s="116">
        <v>18.320610687022899</v>
      </c>
    </row>
    <row r="19" spans="1:11" ht="14.1" customHeight="1" x14ac:dyDescent="0.2">
      <c r="A19" s="306" t="s">
        <v>235</v>
      </c>
      <c r="B19" s="307" t="s">
        <v>236</v>
      </c>
      <c r="C19" s="308"/>
      <c r="D19" s="113">
        <v>0.645063367989679</v>
      </c>
      <c r="E19" s="115">
        <v>85</v>
      </c>
      <c r="F19" s="114">
        <v>78</v>
      </c>
      <c r="G19" s="114">
        <v>86</v>
      </c>
      <c r="H19" s="114">
        <v>74</v>
      </c>
      <c r="I19" s="140">
        <v>69</v>
      </c>
      <c r="J19" s="115">
        <v>16</v>
      </c>
      <c r="K19" s="116">
        <v>23.188405797101449</v>
      </c>
    </row>
    <row r="20" spans="1:11" ht="14.1" customHeight="1" x14ac:dyDescent="0.2">
      <c r="A20" s="306">
        <v>12</v>
      </c>
      <c r="B20" s="307" t="s">
        <v>237</v>
      </c>
      <c r="C20" s="308"/>
      <c r="D20" s="113">
        <v>1.0321013887834865</v>
      </c>
      <c r="E20" s="115">
        <v>136</v>
      </c>
      <c r="F20" s="114">
        <v>133</v>
      </c>
      <c r="G20" s="114">
        <v>147</v>
      </c>
      <c r="H20" s="114">
        <v>147</v>
      </c>
      <c r="I20" s="140">
        <v>148</v>
      </c>
      <c r="J20" s="115">
        <v>-12</v>
      </c>
      <c r="K20" s="116">
        <v>-8.1081081081081088</v>
      </c>
    </row>
    <row r="21" spans="1:11" ht="14.1" customHeight="1" x14ac:dyDescent="0.2">
      <c r="A21" s="306">
        <v>21</v>
      </c>
      <c r="B21" s="307" t="s">
        <v>238</v>
      </c>
      <c r="C21" s="308"/>
      <c r="D21" s="113">
        <v>0.15177961599757153</v>
      </c>
      <c r="E21" s="115">
        <v>20</v>
      </c>
      <c r="F21" s="114">
        <v>18</v>
      </c>
      <c r="G21" s="114">
        <v>18</v>
      </c>
      <c r="H21" s="114">
        <v>17</v>
      </c>
      <c r="I21" s="140">
        <v>20</v>
      </c>
      <c r="J21" s="115">
        <v>0</v>
      </c>
      <c r="K21" s="116">
        <v>0</v>
      </c>
    </row>
    <row r="22" spans="1:11" ht="14.1" customHeight="1" x14ac:dyDescent="0.2">
      <c r="A22" s="306">
        <v>22</v>
      </c>
      <c r="B22" s="307" t="s">
        <v>239</v>
      </c>
      <c r="C22" s="308"/>
      <c r="D22" s="113">
        <v>0.68300827198907188</v>
      </c>
      <c r="E22" s="115">
        <v>90</v>
      </c>
      <c r="F22" s="114">
        <v>103</v>
      </c>
      <c r="G22" s="114">
        <v>106</v>
      </c>
      <c r="H22" s="114">
        <v>106</v>
      </c>
      <c r="I22" s="140">
        <v>106</v>
      </c>
      <c r="J22" s="115">
        <v>-16</v>
      </c>
      <c r="K22" s="116">
        <v>-15.09433962264151</v>
      </c>
    </row>
    <row r="23" spans="1:11" ht="14.1" customHeight="1" x14ac:dyDescent="0.2">
      <c r="A23" s="306">
        <v>23</v>
      </c>
      <c r="B23" s="307" t="s">
        <v>240</v>
      </c>
      <c r="C23" s="308"/>
      <c r="D23" s="113">
        <v>0.6147074447901647</v>
      </c>
      <c r="E23" s="115">
        <v>81</v>
      </c>
      <c r="F23" s="114">
        <v>82</v>
      </c>
      <c r="G23" s="114">
        <v>89</v>
      </c>
      <c r="H23" s="114">
        <v>93</v>
      </c>
      <c r="I23" s="140">
        <v>95</v>
      </c>
      <c r="J23" s="115">
        <v>-14</v>
      </c>
      <c r="K23" s="116">
        <v>-14.736842105263158</v>
      </c>
    </row>
    <row r="24" spans="1:11" ht="14.1" customHeight="1" x14ac:dyDescent="0.2">
      <c r="A24" s="306">
        <v>24</v>
      </c>
      <c r="B24" s="307" t="s">
        <v>241</v>
      </c>
      <c r="C24" s="308"/>
      <c r="D24" s="113">
        <v>2.0717917583668513</v>
      </c>
      <c r="E24" s="115">
        <v>273</v>
      </c>
      <c r="F24" s="114">
        <v>277</v>
      </c>
      <c r="G24" s="114">
        <v>295</v>
      </c>
      <c r="H24" s="114">
        <v>295</v>
      </c>
      <c r="I24" s="140">
        <v>298</v>
      </c>
      <c r="J24" s="115">
        <v>-25</v>
      </c>
      <c r="K24" s="116">
        <v>-8.3892617449664435</v>
      </c>
    </row>
    <row r="25" spans="1:11" ht="14.1" customHeight="1" x14ac:dyDescent="0.2">
      <c r="A25" s="306">
        <v>25</v>
      </c>
      <c r="B25" s="307" t="s">
        <v>242</v>
      </c>
      <c r="C25" s="308"/>
      <c r="D25" s="113">
        <v>2.3070501631630873</v>
      </c>
      <c r="E25" s="115">
        <v>304</v>
      </c>
      <c r="F25" s="114">
        <v>324</v>
      </c>
      <c r="G25" s="114">
        <v>330</v>
      </c>
      <c r="H25" s="114">
        <v>332</v>
      </c>
      <c r="I25" s="140">
        <v>325</v>
      </c>
      <c r="J25" s="115">
        <v>-21</v>
      </c>
      <c r="K25" s="116">
        <v>-6.4615384615384617</v>
      </c>
    </row>
    <row r="26" spans="1:11" ht="14.1" customHeight="1" x14ac:dyDescent="0.2">
      <c r="A26" s="306">
        <v>26</v>
      </c>
      <c r="B26" s="307" t="s">
        <v>243</v>
      </c>
      <c r="C26" s="308"/>
      <c r="D26" s="113">
        <v>1.0700462927828793</v>
      </c>
      <c r="E26" s="115">
        <v>141</v>
      </c>
      <c r="F26" s="114">
        <v>137</v>
      </c>
      <c r="G26" s="114">
        <v>133</v>
      </c>
      <c r="H26" s="114">
        <v>140</v>
      </c>
      <c r="I26" s="140">
        <v>137</v>
      </c>
      <c r="J26" s="115">
        <v>4</v>
      </c>
      <c r="K26" s="116">
        <v>2.9197080291970803</v>
      </c>
    </row>
    <row r="27" spans="1:11" ht="14.1" customHeight="1" x14ac:dyDescent="0.2">
      <c r="A27" s="306">
        <v>27</v>
      </c>
      <c r="B27" s="307" t="s">
        <v>244</v>
      </c>
      <c r="C27" s="308"/>
      <c r="D27" s="113">
        <v>0.37186005919405024</v>
      </c>
      <c r="E27" s="115">
        <v>49</v>
      </c>
      <c r="F27" s="114">
        <v>51</v>
      </c>
      <c r="G27" s="114">
        <v>55</v>
      </c>
      <c r="H27" s="114">
        <v>58</v>
      </c>
      <c r="I27" s="140">
        <v>66</v>
      </c>
      <c r="J27" s="115">
        <v>-17</v>
      </c>
      <c r="K27" s="116">
        <v>-25.757575757575758</v>
      </c>
    </row>
    <row r="28" spans="1:11" ht="14.1" customHeight="1" x14ac:dyDescent="0.2">
      <c r="A28" s="306">
        <v>28</v>
      </c>
      <c r="B28" s="307" t="s">
        <v>245</v>
      </c>
      <c r="C28" s="308"/>
      <c r="D28" s="113">
        <v>0.81202094558700766</v>
      </c>
      <c r="E28" s="115">
        <v>107</v>
      </c>
      <c r="F28" s="114">
        <v>115</v>
      </c>
      <c r="G28" s="114">
        <v>131</v>
      </c>
      <c r="H28" s="114">
        <v>131</v>
      </c>
      <c r="I28" s="140">
        <v>126</v>
      </c>
      <c r="J28" s="115">
        <v>-19</v>
      </c>
      <c r="K28" s="116">
        <v>-15.079365079365079</v>
      </c>
    </row>
    <row r="29" spans="1:11" ht="14.1" customHeight="1" x14ac:dyDescent="0.2">
      <c r="A29" s="306">
        <v>29</v>
      </c>
      <c r="B29" s="307" t="s">
        <v>246</v>
      </c>
      <c r="C29" s="308"/>
      <c r="D29" s="113">
        <v>3.9538589967367384</v>
      </c>
      <c r="E29" s="115">
        <v>521</v>
      </c>
      <c r="F29" s="114">
        <v>552</v>
      </c>
      <c r="G29" s="114">
        <v>529</v>
      </c>
      <c r="H29" s="114">
        <v>571</v>
      </c>
      <c r="I29" s="140">
        <v>540</v>
      </c>
      <c r="J29" s="115">
        <v>-19</v>
      </c>
      <c r="K29" s="116">
        <v>-3.5185185185185186</v>
      </c>
    </row>
    <row r="30" spans="1:11" ht="14.1" customHeight="1" x14ac:dyDescent="0.2">
      <c r="A30" s="306" t="s">
        <v>247</v>
      </c>
      <c r="B30" s="307" t="s">
        <v>248</v>
      </c>
      <c r="C30" s="308"/>
      <c r="D30" s="113">
        <v>0.94103361918494344</v>
      </c>
      <c r="E30" s="115">
        <v>124</v>
      </c>
      <c r="F30" s="114">
        <v>128</v>
      </c>
      <c r="G30" s="114">
        <v>121</v>
      </c>
      <c r="H30" s="114">
        <v>131</v>
      </c>
      <c r="I30" s="140">
        <v>116</v>
      </c>
      <c r="J30" s="115">
        <v>8</v>
      </c>
      <c r="K30" s="116">
        <v>6.8965517241379306</v>
      </c>
    </row>
    <row r="31" spans="1:11" ht="14.1" customHeight="1" x14ac:dyDescent="0.2">
      <c r="A31" s="306" t="s">
        <v>249</v>
      </c>
      <c r="B31" s="307" t="s">
        <v>250</v>
      </c>
      <c r="C31" s="308"/>
      <c r="D31" s="113">
        <v>2.7851559535554373</v>
      </c>
      <c r="E31" s="115">
        <v>367</v>
      </c>
      <c r="F31" s="114">
        <v>395</v>
      </c>
      <c r="G31" s="114">
        <v>381</v>
      </c>
      <c r="H31" s="114">
        <v>412</v>
      </c>
      <c r="I31" s="140">
        <v>395</v>
      </c>
      <c r="J31" s="115">
        <v>-28</v>
      </c>
      <c r="K31" s="116">
        <v>-7.0886075949367084</v>
      </c>
    </row>
    <row r="32" spans="1:11" ht="14.1" customHeight="1" x14ac:dyDescent="0.2">
      <c r="A32" s="306">
        <v>31</v>
      </c>
      <c r="B32" s="307" t="s">
        <v>251</v>
      </c>
      <c r="C32" s="308"/>
      <c r="D32" s="113">
        <v>0.12901267359793581</v>
      </c>
      <c r="E32" s="115">
        <v>17</v>
      </c>
      <c r="F32" s="114">
        <v>16</v>
      </c>
      <c r="G32" s="114">
        <v>15</v>
      </c>
      <c r="H32" s="114">
        <v>15</v>
      </c>
      <c r="I32" s="140">
        <v>18</v>
      </c>
      <c r="J32" s="115">
        <v>-1</v>
      </c>
      <c r="K32" s="116">
        <v>-5.5555555555555554</v>
      </c>
    </row>
    <row r="33" spans="1:11" ht="14.1" customHeight="1" x14ac:dyDescent="0.2">
      <c r="A33" s="306">
        <v>32</v>
      </c>
      <c r="B33" s="307" t="s">
        <v>252</v>
      </c>
      <c r="C33" s="308"/>
      <c r="D33" s="113">
        <v>1.0624573119830008</v>
      </c>
      <c r="E33" s="115">
        <v>140</v>
      </c>
      <c r="F33" s="114">
        <v>146</v>
      </c>
      <c r="G33" s="114">
        <v>151</v>
      </c>
      <c r="H33" s="114">
        <v>166</v>
      </c>
      <c r="I33" s="140">
        <v>148</v>
      </c>
      <c r="J33" s="115">
        <v>-8</v>
      </c>
      <c r="K33" s="116">
        <v>-5.4054054054054053</v>
      </c>
    </row>
    <row r="34" spans="1:11" ht="14.1" customHeight="1" x14ac:dyDescent="0.2">
      <c r="A34" s="306">
        <v>33</v>
      </c>
      <c r="B34" s="307" t="s">
        <v>253</v>
      </c>
      <c r="C34" s="308"/>
      <c r="D34" s="113">
        <v>0.5843515215906504</v>
      </c>
      <c r="E34" s="115">
        <v>77</v>
      </c>
      <c r="F34" s="114">
        <v>76</v>
      </c>
      <c r="G34" s="114">
        <v>75</v>
      </c>
      <c r="H34" s="114">
        <v>77</v>
      </c>
      <c r="I34" s="140">
        <v>82</v>
      </c>
      <c r="J34" s="115">
        <v>-5</v>
      </c>
      <c r="K34" s="116">
        <v>-6.0975609756097562</v>
      </c>
    </row>
    <row r="35" spans="1:11" ht="14.1" customHeight="1" x14ac:dyDescent="0.2">
      <c r="A35" s="306">
        <v>34</v>
      </c>
      <c r="B35" s="307" t="s">
        <v>254</v>
      </c>
      <c r="C35" s="308"/>
      <c r="D35" s="113">
        <v>5.1984518479168251</v>
      </c>
      <c r="E35" s="115">
        <v>685</v>
      </c>
      <c r="F35" s="114">
        <v>684</v>
      </c>
      <c r="G35" s="114">
        <v>691</v>
      </c>
      <c r="H35" s="114">
        <v>696</v>
      </c>
      <c r="I35" s="140">
        <v>693</v>
      </c>
      <c r="J35" s="115">
        <v>-8</v>
      </c>
      <c r="K35" s="116">
        <v>-1.1544011544011543</v>
      </c>
    </row>
    <row r="36" spans="1:11" ht="14.1" customHeight="1" x14ac:dyDescent="0.2">
      <c r="A36" s="306">
        <v>41</v>
      </c>
      <c r="B36" s="307" t="s">
        <v>255</v>
      </c>
      <c r="C36" s="308"/>
      <c r="D36" s="113">
        <v>0.28838127039538591</v>
      </c>
      <c r="E36" s="115">
        <v>38</v>
      </c>
      <c r="F36" s="114">
        <v>31</v>
      </c>
      <c r="G36" s="114">
        <v>31</v>
      </c>
      <c r="H36" s="114">
        <v>34</v>
      </c>
      <c r="I36" s="140">
        <v>32</v>
      </c>
      <c r="J36" s="115">
        <v>6</v>
      </c>
      <c r="K36" s="116">
        <v>18.75</v>
      </c>
    </row>
    <row r="37" spans="1:11" ht="14.1" customHeight="1" x14ac:dyDescent="0.2">
      <c r="A37" s="306">
        <v>42</v>
      </c>
      <c r="B37" s="307" t="s">
        <v>256</v>
      </c>
      <c r="C37" s="308"/>
      <c r="D37" s="113" t="s">
        <v>513</v>
      </c>
      <c r="E37" s="115" t="s">
        <v>513</v>
      </c>
      <c r="F37" s="114" t="s">
        <v>513</v>
      </c>
      <c r="G37" s="114">
        <v>0</v>
      </c>
      <c r="H37" s="114">
        <v>0</v>
      </c>
      <c r="I37" s="140" t="s">
        <v>513</v>
      </c>
      <c r="J37" s="115" t="s">
        <v>513</v>
      </c>
      <c r="K37" s="116" t="s">
        <v>513</v>
      </c>
    </row>
    <row r="38" spans="1:11" ht="14.1" customHeight="1" x14ac:dyDescent="0.2">
      <c r="A38" s="306">
        <v>43</v>
      </c>
      <c r="B38" s="307" t="s">
        <v>257</v>
      </c>
      <c r="C38" s="308"/>
      <c r="D38" s="113">
        <v>0.38703802079380739</v>
      </c>
      <c r="E38" s="115">
        <v>51</v>
      </c>
      <c r="F38" s="114">
        <v>55</v>
      </c>
      <c r="G38" s="114">
        <v>55</v>
      </c>
      <c r="H38" s="114">
        <v>55</v>
      </c>
      <c r="I38" s="140">
        <v>52</v>
      </c>
      <c r="J38" s="115">
        <v>-1</v>
      </c>
      <c r="K38" s="116">
        <v>-1.9230769230769231</v>
      </c>
    </row>
    <row r="39" spans="1:11" ht="14.1" customHeight="1" x14ac:dyDescent="0.2">
      <c r="A39" s="306">
        <v>51</v>
      </c>
      <c r="B39" s="307" t="s">
        <v>258</v>
      </c>
      <c r="C39" s="308"/>
      <c r="D39" s="113">
        <v>9.4710480382484636</v>
      </c>
      <c r="E39" s="115">
        <v>1248</v>
      </c>
      <c r="F39" s="114">
        <v>1273</v>
      </c>
      <c r="G39" s="114">
        <v>1268</v>
      </c>
      <c r="H39" s="114">
        <v>1213</v>
      </c>
      <c r="I39" s="140">
        <v>1431</v>
      </c>
      <c r="J39" s="115">
        <v>-183</v>
      </c>
      <c r="K39" s="116">
        <v>-12.788259958071279</v>
      </c>
    </row>
    <row r="40" spans="1:11" ht="14.1" customHeight="1" x14ac:dyDescent="0.2">
      <c r="A40" s="306" t="s">
        <v>259</v>
      </c>
      <c r="B40" s="307" t="s">
        <v>260</v>
      </c>
      <c r="C40" s="308"/>
      <c r="D40" s="113">
        <v>9.3723912878500411</v>
      </c>
      <c r="E40" s="115">
        <v>1235</v>
      </c>
      <c r="F40" s="114">
        <v>1253</v>
      </c>
      <c r="G40" s="114">
        <v>1250</v>
      </c>
      <c r="H40" s="114">
        <v>1196</v>
      </c>
      <c r="I40" s="140">
        <v>1412</v>
      </c>
      <c r="J40" s="115">
        <v>-177</v>
      </c>
      <c r="K40" s="116">
        <v>-12.535410764872521</v>
      </c>
    </row>
    <row r="41" spans="1:11" ht="14.1" customHeight="1" x14ac:dyDescent="0.2">
      <c r="A41" s="306"/>
      <c r="B41" s="307" t="s">
        <v>261</v>
      </c>
      <c r="C41" s="308"/>
      <c r="D41" s="113">
        <v>3.5288760719435381</v>
      </c>
      <c r="E41" s="115">
        <v>465</v>
      </c>
      <c r="F41" s="114">
        <v>475</v>
      </c>
      <c r="G41" s="114">
        <v>492</v>
      </c>
      <c r="H41" s="114">
        <v>479</v>
      </c>
      <c r="I41" s="140">
        <v>506</v>
      </c>
      <c r="J41" s="115">
        <v>-41</v>
      </c>
      <c r="K41" s="116">
        <v>-8.1027667984189726</v>
      </c>
    </row>
    <row r="42" spans="1:11" ht="14.1" customHeight="1" x14ac:dyDescent="0.2">
      <c r="A42" s="306">
        <v>52</v>
      </c>
      <c r="B42" s="307" t="s">
        <v>262</v>
      </c>
      <c r="C42" s="308"/>
      <c r="D42" s="113">
        <v>4.2346512863322454</v>
      </c>
      <c r="E42" s="115">
        <v>558</v>
      </c>
      <c r="F42" s="114">
        <v>590</v>
      </c>
      <c r="G42" s="114">
        <v>599</v>
      </c>
      <c r="H42" s="114">
        <v>593</v>
      </c>
      <c r="I42" s="140">
        <v>589</v>
      </c>
      <c r="J42" s="115">
        <v>-31</v>
      </c>
      <c r="K42" s="116">
        <v>-5.2631578947368425</v>
      </c>
    </row>
    <row r="43" spans="1:11" ht="14.1" customHeight="1" x14ac:dyDescent="0.2">
      <c r="A43" s="306" t="s">
        <v>263</v>
      </c>
      <c r="B43" s="307" t="s">
        <v>264</v>
      </c>
      <c r="C43" s="308"/>
      <c r="D43" s="113">
        <v>4.0525157471351596</v>
      </c>
      <c r="E43" s="115">
        <v>534</v>
      </c>
      <c r="F43" s="114">
        <v>563</v>
      </c>
      <c r="G43" s="114">
        <v>569</v>
      </c>
      <c r="H43" s="114">
        <v>563</v>
      </c>
      <c r="I43" s="140">
        <v>562</v>
      </c>
      <c r="J43" s="115">
        <v>-28</v>
      </c>
      <c r="K43" s="116">
        <v>-4.9822064056939501</v>
      </c>
    </row>
    <row r="44" spans="1:11" ht="14.1" customHeight="1" x14ac:dyDescent="0.2">
      <c r="A44" s="306">
        <v>53</v>
      </c>
      <c r="B44" s="307" t="s">
        <v>265</v>
      </c>
      <c r="C44" s="308"/>
      <c r="D44" s="113">
        <v>1.8061774303711011</v>
      </c>
      <c r="E44" s="115">
        <v>238</v>
      </c>
      <c r="F44" s="114">
        <v>220</v>
      </c>
      <c r="G44" s="114">
        <v>226</v>
      </c>
      <c r="H44" s="114">
        <v>237</v>
      </c>
      <c r="I44" s="140">
        <v>229</v>
      </c>
      <c r="J44" s="115">
        <v>9</v>
      </c>
      <c r="K44" s="116">
        <v>3.9301310043668121</v>
      </c>
    </row>
    <row r="45" spans="1:11" ht="14.1" customHeight="1" x14ac:dyDescent="0.2">
      <c r="A45" s="306" t="s">
        <v>266</v>
      </c>
      <c r="B45" s="307" t="s">
        <v>267</v>
      </c>
      <c r="C45" s="308"/>
      <c r="D45" s="113">
        <v>1.7758215071715868</v>
      </c>
      <c r="E45" s="115">
        <v>234</v>
      </c>
      <c r="F45" s="114">
        <v>215</v>
      </c>
      <c r="G45" s="114">
        <v>222</v>
      </c>
      <c r="H45" s="114">
        <v>233</v>
      </c>
      <c r="I45" s="140">
        <v>225</v>
      </c>
      <c r="J45" s="115">
        <v>9</v>
      </c>
      <c r="K45" s="116">
        <v>4</v>
      </c>
    </row>
    <row r="46" spans="1:11" ht="14.1" customHeight="1" x14ac:dyDescent="0.2">
      <c r="A46" s="306">
        <v>54</v>
      </c>
      <c r="B46" s="307" t="s">
        <v>268</v>
      </c>
      <c r="C46" s="308"/>
      <c r="D46" s="113">
        <v>14.760567655763831</v>
      </c>
      <c r="E46" s="115">
        <v>1945</v>
      </c>
      <c r="F46" s="114">
        <v>1984</v>
      </c>
      <c r="G46" s="114">
        <v>1855</v>
      </c>
      <c r="H46" s="114">
        <v>1839</v>
      </c>
      <c r="I46" s="140">
        <v>1852</v>
      </c>
      <c r="J46" s="115">
        <v>93</v>
      </c>
      <c r="K46" s="116">
        <v>5.0215982721382293</v>
      </c>
    </row>
    <row r="47" spans="1:11" ht="14.1" customHeight="1" x14ac:dyDescent="0.2">
      <c r="A47" s="306">
        <v>61</v>
      </c>
      <c r="B47" s="307" t="s">
        <v>269</v>
      </c>
      <c r="C47" s="308"/>
      <c r="D47" s="113">
        <v>0.5539955983911361</v>
      </c>
      <c r="E47" s="115">
        <v>73</v>
      </c>
      <c r="F47" s="114">
        <v>71</v>
      </c>
      <c r="G47" s="114">
        <v>70</v>
      </c>
      <c r="H47" s="114">
        <v>67</v>
      </c>
      <c r="I47" s="140">
        <v>69</v>
      </c>
      <c r="J47" s="115">
        <v>4</v>
      </c>
      <c r="K47" s="116">
        <v>5.7971014492753623</v>
      </c>
    </row>
    <row r="48" spans="1:11" ht="14.1" customHeight="1" x14ac:dyDescent="0.2">
      <c r="A48" s="306">
        <v>62</v>
      </c>
      <c r="B48" s="307" t="s">
        <v>270</v>
      </c>
      <c r="C48" s="308"/>
      <c r="D48" s="113">
        <v>11.444183046216892</v>
      </c>
      <c r="E48" s="115">
        <v>1508</v>
      </c>
      <c r="F48" s="114">
        <v>1499</v>
      </c>
      <c r="G48" s="114">
        <v>1493</v>
      </c>
      <c r="H48" s="114">
        <v>1513</v>
      </c>
      <c r="I48" s="140">
        <v>1489</v>
      </c>
      <c r="J48" s="115">
        <v>19</v>
      </c>
      <c r="K48" s="116">
        <v>1.2760241773002015</v>
      </c>
    </row>
    <row r="49" spans="1:11" ht="14.1" customHeight="1" x14ac:dyDescent="0.2">
      <c r="A49" s="306">
        <v>63</v>
      </c>
      <c r="B49" s="307" t="s">
        <v>271</v>
      </c>
      <c r="C49" s="308"/>
      <c r="D49" s="113">
        <v>7.3613113758822193</v>
      </c>
      <c r="E49" s="115">
        <v>970</v>
      </c>
      <c r="F49" s="114">
        <v>1033</v>
      </c>
      <c r="G49" s="114">
        <v>1108</v>
      </c>
      <c r="H49" s="114">
        <v>1162</v>
      </c>
      <c r="I49" s="140">
        <v>1041</v>
      </c>
      <c r="J49" s="115">
        <v>-71</v>
      </c>
      <c r="K49" s="116">
        <v>-6.8203650336215178</v>
      </c>
    </row>
    <row r="50" spans="1:11" ht="14.1" customHeight="1" x14ac:dyDescent="0.2">
      <c r="A50" s="306" t="s">
        <v>272</v>
      </c>
      <c r="B50" s="307" t="s">
        <v>273</v>
      </c>
      <c r="C50" s="308"/>
      <c r="D50" s="113">
        <v>0.5236396751916218</v>
      </c>
      <c r="E50" s="115">
        <v>69</v>
      </c>
      <c r="F50" s="114">
        <v>76</v>
      </c>
      <c r="G50" s="114">
        <v>88</v>
      </c>
      <c r="H50" s="114">
        <v>97</v>
      </c>
      <c r="I50" s="140">
        <v>86</v>
      </c>
      <c r="J50" s="115">
        <v>-17</v>
      </c>
      <c r="K50" s="116">
        <v>-19.767441860465116</v>
      </c>
    </row>
    <row r="51" spans="1:11" ht="14.1" customHeight="1" x14ac:dyDescent="0.2">
      <c r="A51" s="306" t="s">
        <v>274</v>
      </c>
      <c r="B51" s="307" t="s">
        <v>275</v>
      </c>
      <c r="C51" s="308"/>
      <c r="D51" s="113">
        <v>6.7086590270926614</v>
      </c>
      <c r="E51" s="115">
        <v>884</v>
      </c>
      <c r="F51" s="114">
        <v>932</v>
      </c>
      <c r="G51" s="114">
        <v>992</v>
      </c>
      <c r="H51" s="114">
        <v>1043</v>
      </c>
      <c r="I51" s="140">
        <v>933</v>
      </c>
      <c r="J51" s="115">
        <v>-49</v>
      </c>
      <c r="K51" s="116">
        <v>-5.251875669882101</v>
      </c>
    </row>
    <row r="52" spans="1:11" ht="14.1" customHeight="1" x14ac:dyDescent="0.2">
      <c r="A52" s="306">
        <v>71</v>
      </c>
      <c r="B52" s="307" t="s">
        <v>276</v>
      </c>
      <c r="C52" s="308"/>
      <c r="D52" s="113">
        <v>13.622220535782045</v>
      </c>
      <c r="E52" s="115">
        <v>1795</v>
      </c>
      <c r="F52" s="114">
        <v>1824</v>
      </c>
      <c r="G52" s="114">
        <v>1841</v>
      </c>
      <c r="H52" s="114">
        <v>1858</v>
      </c>
      <c r="I52" s="140">
        <v>1854</v>
      </c>
      <c r="J52" s="115">
        <v>-59</v>
      </c>
      <c r="K52" s="116">
        <v>-3.1823085221143472</v>
      </c>
    </row>
    <row r="53" spans="1:11" ht="14.1" customHeight="1" x14ac:dyDescent="0.2">
      <c r="A53" s="306" t="s">
        <v>277</v>
      </c>
      <c r="B53" s="307" t="s">
        <v>278</v>
      </c>
      <c r="C53" s="308"/>
      <c r="D53" s="113">
        <v>1.3356606207786295</v>
      </c>
      <c r="E53" s="115">
        <v>176</v>
      </c>
      <c r="F53" s="114">
        <v>188</v>
      </c>
      <c r="G53" s="114">
        <v>183</v>
      </c>
      <c r="H53" s="114">
        <v>198</v>
      </c>
      <c r="I53" s="140">
        <v>195</v>
      </c>
      <c r="J53" s="115">
        <v>-19</v>
      </c>
      <c r="K53" s="116">
        <v>-9.7435897435897427</v>
      </c>
    </row>
    <row r="54" spans="1:11" ht="14.1" customHeight="1" x14ac:dyDescent="0.2">
      <c r="A54" s="306" t="s">
        <v>279</v>
      </c>
      <c r="B54" s="307" t="s">
        <v>280</v>
      </c>
      <c r="C54" s="308"/>
      <c r="D54" s="113">
        <v>11.740153297412158</v>
      </c>
      <c r="E54" s="115">
        <v>1547</v>
      </c>
      <c r="F54" s="114">
        <v>1561</v>
      </c>
      <c r="G54" s="114">
        <v>1582</v>
      </c>
      <c r="H54" s="114">
        <v>1584</v>
      </c>
      <c r="I54" s="140">
        <v>1585</v>
      </c>
      <c r="J54" s="115">
        <v>-38</v>
      </c>
      <c r="K54" s="116">
        <v>-2.3974763406940065</v>
      </c>
    </row>
    <row r="55" spans="1:11" ht="14.1" customHeight="1" x14ac:dyDescent="0.2">
      <c r="A55" s="306">
        <v>72</v>
      </c>
      <c r="B55" s="307" t="s">
        <v>281</v>
      </c>
      <c r="C55" s="308"/>
      <c r="D55" s="113">
        <v>1.4722622751764438</v>
      </c>
      <c r="E55" s="115">
        <v>194</v>
      </c>
      <c r="F55" s="114">
        <v>196</v>
      </c>
      <c r="G55" s="114">
        <v>193</v>
      </c>
      <c r="H55" s="114">
        <v>192</v>
      </c>
      <c r="I55" s="140">
        <v>189</v>
      </c>
      <c r="J55" s="115">
        <v>5</v>
      </c>
      <c r="K55" s="116">
        <v>2.6455026455026456</v>
      </c>
    </row>
    <row r="56" spans="1:11" ht="14.1" customHeight="1" x14ac:dyDescent="0.2">
      <c r="A56" s="306" t="s">
        <v>282</v>
      </c>
      <c r="B56" s="307" t="s">
        <v>283</v>
      </c>
      <c r="C56" s="308"/>
      <c r="D56" s="113">
        <v>0.15177961599757153</v>
      </c>
      <c r="E56" s="115">
        <v>20</v>
      </c>
      <c r="F56" s="114">
        <v>18</v>
      </c>
      <c r="G56" s="114">
        <v>18</v>
      </c>
      <c r="H56" s="114">
        <v>19</v>
      </c>
      <c r="I56" s="140">
        <v>22</v>
      </c>
      <c r="J56" s="115">
        <v>-2</v>
      </c>
      <c r="K56" s="116">
        <v>-9.0909090909090917</v>
      </c>
    </row>
    <row r="57" spans="1:11" ht="14.1" customHeight="1" x14ac:dyDescent="0.2">
      <c r="A57" s="306" t="s">
        <v>284</v>
      </c>
      <c r="B57" s="307" t="s">
        <v>285</v>
      </c>
      <c r="C57" s="308"/>
      <c r="D57" s="113">
        <v>0.98656750398421489</v>
      </c>
      <c r="E57" s="115">
        <v>130</v>
      </c>
      <c r="F57" s="114">
        <v>132</v>
      </c>
      <c r="G57" s="114">
        <v>129</v>
      </c>
      <c r="H57" s="114">
        <v>126</v>
      </c>
      <c r="I57" s="140">
        <v>120</v>
      </c>
      <c r="J57" s="115">
        <v>10</v>
      </c>
      <c r="K57" s="116">
        <v>8.3333333333333339</v>
      </c>
    </row>
    <row r="58" spans="1:11" ht="14.1" customHeight="1" x14ac:dyDescent="0.2">
      <c r="A58" s="306">
        <v>73</v>
      </c>
      <c r="B58" s="307" t="s">
        <v>286</v>
      </c>
      <c r="C58" s="308"/>
      <c r="D58" s="113">
        <v>0.82719890718676481</v>
      </c>
      <c r="E58" s="115">
        <v>109</v>
      </c>
      <c r="F58" s="114">
        <v>105</v>
      </c>
      <c r="G58" s="114">
        <v>107</v>
      </c>
      <c r="H58" s="114">
        <v>103</v>
      </c>
      <c r="I58" s="140">
        <v>101</v>
      </c>
      <c r="J58" s="115">
        <v>8</v>
      </c>
      <c r="K58" s="116">
        <v>7.9207920792079207</v>
      </c>
    </row>
    <row r="59" spans="1:11" ht="14.1" customHeight="1" x14ac:dyDescent="0.2">
      <c r="A59" s="306" t="s">
        <v>287</v>
      </c>
      <c r="B59" s="307" t="s">
        <v>288</v>
      </c>
      <c r="C59" s="308"/>
      <c r="D59" s="113">
        <v>0.6147074447901647</v>
      </c>
      <c r="E59" s="115">
        <v>81</v>
      </c>
      <c r="F59" s="114">
        <v>79</v>
      </c>
      <c r="G59" s="114">
        <v>79</v>
      </c>
      <c r="H59" s="114">
        <v>80</v>
      </c>
      <c r="I59" s="140">
        <v>76</v>
      </c>
      <c r="J59" s="115">
        <v>5</v>
      </c>
      <c r="K59" s="116">
        <v>6.5789473684210522</v>
      </c>
    </row>
    <row r="60" spans="1:11" ht="14.1" customHeight="1" x14ac:dyDescent="0.2">
      <c r="A60" s="306">
        <v>81</v>
      </c>
      <c r="B60" s="307" t="s">
        <v>289</v>
      </c>
      <c r="C60" s="308"/>
      <c r="D60" s="113">
        <v>2.8914016847537374</v>
      </c>
      <c r="E60" s="115">
        <v>381</v>
      </c>
      <c r="F60" s="114">
        <v>378</v>
      </c>
      <c r="G60" s="114">
        <v>398</v>
      </c>
      <c r="H60" s="114">
        <v>403</v>
      </c>
      <c r="I60" s="140">
        <v>399</v>
      </c>
      <c r="J60" s="115">
        <v>-18</v>
      </c>
      <c r="K60" s="116">
        <v>-4.511278195488722</v>
      </c>
    </row>
    <row r="61" spans="1:11" ht="14.1" customHeight="1" x14ac:dyDescent="0.2">
      <c r="A61" s="306" t="s">
        <v>290</v>
      </c>
      <c r="B61" s="307" t="s">
        <v>291</v>
      </c>
      <c r="C61" s="308"/>
      <c r="D61" s="113">
        <v>1.290126735979358</v>
      </c>
      <c r="E61" s="115">
        <v>170</v>
      </c>
      <c r="F61" s="114">
        <v>170</v>
      </c>
      <c r="G61" s="114">
        <v>175</v>
      </c>
      <c r="H61" s="114">
        <v>178</v>
      </c>
      <c r="I61" s="140">
        <v>182</v>
      </c>
      <c r="J61" s="115">
        <v>-12</v>
      </c>
      <c r="K61" s="116">
        <v>-6.5934065934065931</v>
      </c>
    </row>
    <row r="62" spans="1:11" ht="14.1" customHeight="1" x14ac:dyDescent="0.2">
      <c r="A62" s="306" t="s">
        <v>292</v>
      </c>
      <c r="B62" s="307" t="s">
        <v>293</v>
      </c>
      <c r="C62" s="308"/>
      <c r="D62" s="113">
        <v>0.80443196478712908</v>
      </c>
      <c r="E62" s="115">
        <v>106</v>
      </c>
      <c r="F62" s="114">
        <v>104</v>
      </c>
      <c r="G62" s="114">
        <v>112</v>
      </c>
      <c r="H62" s="114">
        <v>108</v>
      </c>
      <c r="I62" s="140">
        <v>109</v>
      </c>
      <c r="J62" s="115">
        <v>-3</v>
      </c>
      <c r="K62" s="116">
        <v>-2.7522935779816513</v>
      </c>
    </row>
    <row r="63" spans="1:11" ht="14.1" customHeight="1" x14ac:dyDescent="0.2">
      <c r="A63" s="306"/>
      <c r="B63" s="307" t="s">
        <v>294</v>
      </c>
      <c r="C63" s="308"/>
      <c r="D63" s="113">
        <v>0.78925400318737193</v>
      </c>
      <c r="E63" s="115">
        <v>104</v>
      </c>
      <c r="F63" s="114">
        <v>102</v>
      </c>
      <c r="G63" s="114">
        <v>110</v>
      </c>
      <c r="H63" s="114">
        <v>107</v>
      </c>
      <c r="I63" s="140">
        <v>108</v>
      </c>
      <c r="J63" s="115">
        <v>-4</v>
      </c>
      <c r="K63" s="116">
        <v>-3.7037037037037037</v>
      </c>
    </row>
    <row r="64" spans="1:11" ht="14.1" customHeight="1" x14ac:dyDescent="0.2">
      <c r="A64" s="306" t="s">
        <v>295</v>
      </c>
      <c r="B64" s="307" t="s">
        <v>296</v>
      </c>
      <c r="C64" s="308"/>
      <c r="D64" s="113">
        <v>2.2766942399635729E-2</v>
      </c>
      <c r="E64" s="115">
        <v>3</v>
      </c>
      <c r="F64" s="114" t="s">
        <v>513</v>
      </c>
      <c r="G64" s="114" t="s">
        <v>513</v>
      </c>
      <c r="H64" s="114" t="s">
        <v>513</v>
      </c>
      <c r="I64" s="140" t="s">
        <v>513</v>
      </c>
      <c r="J64" s="115" t="s">
        <v>513</v>
      </c>
      <c r="K64" s="116" t="s">
        <v>513</v>
      </c>
    </row>
    <row r="65" spans="1:11" ht="14.1" customHeight="1" x14ac:dyDescent="0.2">
      <c r="A65" s="306" t="s">
        <v>297</v>
      </c>
      <c r="B65" s="307" t="s">
        <v>298</v>
      </c>
      <c r="C65" s="308"/>
      <c r="D65" s="113">
        <v>0.57676254079077183</v>
      </c>
      <c r="E65" s="115">
        <v>76</v>
      </c>
      <c r="F65" s="114">
        <v>75</v>
      </c>
      <c r="G65" s="114">
        <v>81</v>
      </c>
      <c r="H65" s="114">
        <v>88</v>
      </c>
      <c r="I65" s="140">
        <v>79</v>
      </c>
      <c r="J65" s="115">
        <v>-3</v>
      </c>
      <c r="K65" s="116">
        <v>-3.7974683544303796</v>
      </c>
    </row>
    <row r="66" spans="1:11" ht="14.1" customHeight="1" x14ac:dyDescent="0.2">
      <c r="A66" s="306">
        <v>82</v>
      </c>
      <c r="B66" s="307" t="s">
        <v>299</v>
      </c>
      <c r="C66" s="308"/>
      <c r="D66" s="113">
        <v>2.0566137967670941</v>
      </c>
      <c r="E66" s="115">
        <v>271</v>
      </c>
      <c r="F66" s="114">
        <v>270</v>
      </c>
      <c r="G66" s="114">
        <v>279</v>
      </c>
      <c r="H66" s="114">
        <v>272</v>
      </c>
      <c r="I66" s="140">
        <v>262</v>
      </c>
      <c r="J66" s="115">
        <v>9</v>
      </c>
      <c r="K66" s="116">
        <v>3.4351145038167941</v>
      </c>
    </row>
    <row r="67" spans="1:11" ht="14.1" customHeight="1" x14ac:dyDescent="0.2">
      <c r="A67" s="306" t="s">
        <v>300</v>
      </c>
      <c r="B67" s="307" t="s">
        <v>301</v>
      </c>
      <c r="C67" s="308"/>
      <c r="D67" s="113">
        <v>0.81960992638688623</v>
      </c>
      <c r="E67" s="115">
        <v>108</v>
      </c>
      <c r="F67" s="114">
        <v>99</v>
      </c>
      <c r="G67" s="114">
        <v>105</v>
      </c>
      <c r="H67" s="114">
        <v>96</v>
      </c>
      <c r="I67" s="140">
        <v>90</v>
      </c>
      <c r="J67" s="115">
        <v>18</v>
      </c>
      <c r="K67" s="116">
        <v>20</v>
      </c>
    </row>
    <row r="68" spans="1:11" ht="14.1" customHeight="1" x14ac:dyDescent="0.2">
      <c r="A68" s="306" t="s">
        <v>302</v>
      </c>
      <c r="B68" s="307" t="s">
        <v>303</v>
      </c>
      <c r="C68" s="308"/>
      <c r="D68" s="113">
        <v>0.94862259998482201</v>
      </c>
      <c r="E68" s="115">
        <v>125</v>
      </c>
      <c r="F68" s="114">
        <v>135</v>
      </c>
      <c r="G68" s="114">
        <v>134</v>
      </c>
      <c r="H68" s="114">
        <v>137</v>
      </c>
      <c r="I68" s="140">
        <v>132</v>
      </c>
      <c r="J68" s="115">
        <v>-7</v>
      </c>
      <c r="K68" s="116">
        <v>-5.3030303030303028</v>
      </c>
    </row>
    <row r="69" spans="1:11" ht="14.1" customHeight="1" x14ac:dyDescent="0.2">
      <c r="A69" s="306">
        <v>83</v>
      </c>
      <c r="B69" s="307" t="s">
        <v>304</v>
      </c>
      <c r="C69" s="308"/>
      <c r="D69" s="113">
        <v>2.0793807391667301</v>
      </c>
      <c r="E69" s="115">
        <v>274</v>
      </c>
      <c r="F69" s="114">
        <v>295</v>
      </c>
      <c r="G69" s="114">
        <v>290</v>
      </c>
      <c r="H69" s="114">
        <v>300</v>
      </c>
      <c r="I69" s="140">
        <v>295</v>
      </c>
      <c r="J69" s="115">
        <v>-21</v>
      </c>
      <c r="K69" s="116">
        <v>-7.1186440677966099</v>
      </c>
    </row>
    <row r="70" spans="1:11" ht="14.1" customHeight="1" x14ac:dyDescent="0.2">
      <c r="A70" s="306" t="s">
        <v>305</v>
      </c>
      <c r="B70" s="307" t="s">
        <v>306</v>
      </c>
      <c r="C70" s="308"/>
      <c r="D70" s="113">
        <v>1.4646732943765652</v>
      </c>
      <c r="E70" s="115">
        <v>193</v>
      </c>
      <c r="F70" s="114">
        <v>207</v>
      </c>
      <c r="G70" s="114">
        <v>200</v>
      </c>
      <c r="H70" s="114">
        <v>213</v>
      </c>
      <c r="I70" s="140">
        <v>206</v>
      </c>
      <c r="J70" s="115">
        <v>-13</v>
      </c>
      <c r="K70" s="116">
        <v>-6.3106796116504853</v>
      </c>
    </row>
    <row r="71" spans="1:11" ht="14.1" customHeight="1" x14ac:dyDescent="0.2">
      <c r="A71" s="306"/>
      <c r="B71" s="307" t="s">
        <v>307</v>
      </c>
      <c r="C71" s="308"/>
      <c r="D71" s="113">
        <v>0.62988540638992185</v>
      </c>
      <c r="E71" s="115">
        <v>83</v>
      </c>
      <c r="F71" s="114">
        <v>85</v>
      </c>
      <c r="G71" s="114">
        <v>76</v>
      </c>
      <c r="H71" s="114">
        <v>86</v>
      </c>
      <c r="I71" s="140">
        <v>80</v>
      </c>
      <c r="J71" s="115">
        <v>3</v>
      </c>
      <c r="K71" s="116">
        <v>3.75</v>
      </c>
    </row>
    <row r="72" spans="1:11" ht="14.1" customHeight="1" x14ac:dyDescent="0.2">
      <c r="A72" s="306">
        <v>84</v>
      </c>
      <c r="B72" s="307" t="s">
        <v>308</v>
      </c>
      <c r="C72" s="308"/>
      <c r="D72" s="113">
        <v>1.8517113151703726</v>
      </c>
      <c r="E72" s="115">
        <v>244</v>
      </c>
      <c r="F72" s="114">
        <v>228</v>
      </c>
      <c r="G72" s="114">
        <v>219</v>
      </c>
      <c r="H72" s="114">
        <v>224</v>
      </c>
      <c r="I72" s="140">
        <v>218</v>
      </c>
      <c r="J72" s="115">
        <v>26</v>
      </c>
      <c r="K72" s="116">
        <v>11.926605504587156</v>
      </c>
    </row>
    <row r="73" spans="1:11" ht="14.1" customHeight="1" x14ac:dyDescent="0.2">
      <c r="A73" s="306" t="s">
        <v>309</v>
      </c>
      <c r="B73" s="307" t="s">
        <v>310</v>
      </c>
      <c r="C73" s="308"/>
      <c r="D73" s="113">
        <v>0.32632617439477879</v>
      </c>
      <c r="E73" s="115">
        <v>43</v>
      </c>
      <c r="F73" s="114">
        <v>43</v>
      </c>
      <c r="G73" s="114">
        <v>37</v>
      </c>
      <c r="H73" s="114">
        <v>46</v>
      </c>
      <c r="I73" s="140">
        <v>46</v>
      </c>
      <c r="J73" s="115">
        <v>-3</v>
      </c>
      <c r="K73" s="116">
        <v>-6.5217391304347823</v>
      </c>
    </row>
    <row r="74" spans="1:11" ht="14.1" customHeight="1" x14ac:dyDescent="0.2">
      <c r="A74" s="306" t="s">
        <v>311</v>
      </c>
      <c r="B74" s="307" t="s">
        <v>312</v>
      </c>
      <c r="C74" s="308"/>
      <c r="D74" s="113">
        <v>2.2766942399635729E-2</v>
      </c>
      <c r="E74" s="115">
        <v>3</v>
      </c>
      <c r="F74" s="114">
        <v>4</v>
      </c>
      <c r="G74" s="114">
        <v>5</v>
      </c>
      <c r="H74" s="114">
        <v>4</v>
      </c>
      <c r="I74" s="140">
        <v>3</v>
      </c>
      <c r="J74" s="115">
        <v>0</v>
      </c>
      <c r="K74" s="116">
        <v>0</v>
      </c>
    </row>
    <row r="75" spans="1:11" ht="14.1" customHeight="1" x14ac:dyDescent="0.2">
      <c r="A75" s="306" t="s">
        <v>313</v>
      </c>
      <c r="B75" s="307" t="s">
        <v>314</v>
      </c>
      <c r="C75" s="308"/>
      <c r="D75" s="113" t="s">
        <v>513</v>
      </c>
      <c r="E75" s="115" t="s">
        <v>513</v>
      </c>
      <c r="F75" s="114">
        <v>3</v>
      </c>
      <c r="G75" s="114">
        <v>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v>6</v>
      </c>
      <c r="H76" s="114">
        <v>5</v>
      </c>
      <c r="I76" s="140" t="s">
        <v>513</v>
      </c>
      <c r="J76" s="115" t="s">
        <v>513</v>
      </c>
      <c r="K76" s="116" t="s">
        <v>513</v>
      </c>
    </row>
    <row r="77" spans="1:11" ht="14.1" customHeight="1" x14ac:dyDescent="0.2">
      <c r="A77" s="306">
        <v>92</v>
      </c>
      <c r="B77" s="307" t="s">
        <v>316</v>
      </c>
      <c r="C77" s="308"/>
      <c r="D77" s="113">
        <v>0.16695757759732868</v>
      </c>
      <c r="E77" s="115">
        <v>22</v>
      </c>
      <c r="F77" s="114">
        <v>26</v>
      </c>
      <c r="G77" s="114">
        <v>28</v>
      </c>
      <c r="H77" s="114">
        <v>30</v>
      </c>
      <c r="I77" s="140">
        <v>28</v>
      </c>
      <c r="J77" s="115">
        <v>-6</v>
      </c>
      <c r="K77" s="116">
        <v>-21.428571428571427</v>
      </c>
    </row>
    <row r="78" spans="1:11" ht="14.1" customHeight="1" x14ac:dyDescent="0.2">
      <c r="A78" s="306">
        <v>93</v>
      </c>
      <c r="B78" s="307" t="s">
        <v>317</v>
      </c>
      <c r="C78" s="308"/>
      <c r="D78" s="113">
        <v>0.10624573119830007</v>
      </c>
      <c r="E78" s="115">
        <v>14</v>
      </c>
      <c r="F78" s="114">
        <v>10</v>
      </c>
      <c r="G78" s="114">
        <v>12</v>
      </c>
      <c r="H78" s="114">
        <v>15</v>
      </c>
      <c r="I78" s="140">
        <v>15</v>
      </c>
      <c r="J78" s="115">
        <v>-1</v>
      </c>
      <c r="K78" s="116">
        <v>-6.666666666666667</v>
      </c>
    </row>
    <row r="79" spans="1:11" ht="14.1" customHeight="1" x14ac:dyDescent="0.2">
      <c r="A79" s="306">
        <v>94</v>
      </c>
      <c r="B79" s="307" t="s">
        <v>318</v>
      </c>
      <c r="C79" s="308"/>
      <c r="D79" s="113">
        <v>0.19731350079684298</v>
      </c>
      <c r="E79" s="115">
        <v>26</v>
      </c>
      <c r="F79" s="114">
        <v>35</v>
      </c>
      <c r="G79" s="114">
        <v>34</v>
      </c>
      <c r="H79" s="114">
        <v>26</v>
      </c>
      <c r="I79" s="140">
        <v>29</v>
      </c>
      <c r="J79" s="115">
        <v>-3</v>
      </c>
      <c r="K79" s="116">
        <v>-10.344827586206897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3.1494270319496094</v>
      </c>
      <c r="E81" s="143">
        <v>415</v>
      </c>
      <c r="F81" s="144">
        <v>412</v>
      </c>
      <c r="G81" s="144">
        <v>407</v>
      </c>
      <c r="H81" s="144">
        <v>418</v>
      </c>
      <c r="I81" s="145">
        <v>413</v>
      </c>
      <c r="J81" s="143">
        <v>2</v>
      </c>
      <c r="K81" s="146">
        <v>0.48426150121065376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3029</v>
      </c>
      <c r="G12" s="536">
        <v>2535</v>
      </c>
      <c r="H12" s="536">
        <v>4035</v>
      </c>
      <c r="I12" s="536">
        <v>2710</v>
      </c>
      <c r="J12" s="537">
        <v>3119</v>
      </c>
      <c r="K12" s="538">
        <v>-90</v>
      </c>
      <c r="L12" s="349">
        <v>-2.8855402372555305</v>
      </c>
    </row>
    <row r="13" spans="1:17" s="110" customFormat="1" ht="15" customHeight="1" x14ac:dyDescent="0.2">
      <c r="A13" s="350" t="s">
        <v>344</v>
      </c>
      <c r="B13" s="351" t="s">
        <v>345</v>
      </c>
      <c r="C13" s="347"/>
      <c r="D13" s="347"/>
      <c r="E13" s="348"/>
      <c r="F13" s="536">
        <v>1831</v>
      </c>
      <c r="G13" s="536">
        <v>1412</v>
      </c>
      <c r="H13" s="536">
        <v>2347</v>
      </c>
      <c r="I13" s="536">
        <v>1535</v>
      </c>
      <c r="J13" s="537">
        <v>1865</v>
      </c>
      <c r="K13" s="538">
        <v>-34</v>
      </c>
      <c r="L13" s="349">
        <v>-1.8230563002680966</v>
      </c>
    </row>
    <row r="14" spans="1:17" s="110" customFormat="1" ht="22.5" customHeight="1" x14ac:dyDescent="0.2">
      <c r="A14" s="350"/>
      <c r="B14" s="351" t="s">
        <v>346</v>
      </c>
      <c r="C14" s="347"/>
      <c r="D14" s="347"/>
      <c r="E14" s="348"/>
      <c r="F14" s="536">
        <v>1198</v>
      </c>
      <c r="G14" s="536">
        <v>1123</v>
      </c>
      <c r="H14" s="536">
        <v>1688</v>
      </c>
      <c r="I14" s="536">
        <v>1175</v>
      </c>
      <c r="J14" s="537">
        <v>1254</v>
      </c>
      <c r="K14" s="538">
        <v>-56</v>
      </c>
      <c r="L14" s="349">
        <v>-4.4657097288676235</v>
      </c>
    </row>
    <row r="15" spans="1:17" s="110" customFormat="1" ht="15" customHeight="1" x14ac:dyDescent="0.2">
      <c r="A15" s="350" t="s">
        <v>347</v>
      </c>
      <c r="B15" s="351" t="s">
        <v>108</v>
      </c>
      <c r="C15" s="347"/>
      <c r="D15" s="347"/>
      <c r="E15" s="348"/>
      <c r="F15" s="536">
        <v>719</v>
      </c>
      <c r="G15" s="536">
        <v>576</v>
      </c>
      <c r="H15" s="536">
        <v>1761</v>
      </c>
      <c r="I15" s="536">
        <v>558</v>
      </c>
      <c r="J15" s="537">
        <v>707</v>
      </c>
      <c r="K15" s="538">
        <v>12</v>
      </c>
      <c r="L15" s="349">
        <v>1.6973125884016973</v>
      </c>
    </row>
    <row r="16" spans="1:17" s="110" customFormat="1" ht="15" customHeight="1" x14ac:dyDescent="0.2">
      <c r="A16" s="350"/>
      <c r="B16" s="351" t="s">
        <v>109</v>
      </c>
      <c r="C16" s="347"/>
      <c r="D16" s="347"/>
      <c r="E16" s="348"/>
      <c r="F16" s="536">
        <v>1987</v>
      </c>
      <c r="G16" s="536">
        <v>1651</v>
      </c>
      <c r="H16" s="536">
        <v>1944</v>
      </c>
      <c r="I16" s="536">
        <v>1841</v>
      </c>
      <c r="J16" s="537">
        <v>2099</v>
      </c>
      <c r="K16" s="538">
        <v>-112</v>
      </c>
      <c r="L16" s="349">
        <v>-5.3358742258218195</v>
      </c>
    </row>
    <row r="17" spans="1:12" s="110" customFormat="1" ht="15" customHeight="1" x14ac:dyDescent="0.2">
      <c r="A17" s="350"/>
      <c r="B17" s="351" t="s">
        <v>110</v>
      </c>
      <c r="C17" s="347"/>
      <c r="D17" s="347"/>
      <c r="E17" s="348"/>
      <c r="F17" s="536">
        <v>281</v>
      </c>
      <c r="G17" s="536">
        <v>273</v>
      </c>
      <c r="H17" s="536">
        <v>292</v>
      </c>
      <c r="I17" s="536">
        <v>277</v>
      </c>
      <c r="J17" s="537">
        <v>278</v>
      </c>
      <c r="K17" s="538">
        <v>3</v>
      </c>
      <c r="L17" s="349">
        <v>1.079136690647482</v>
      </c>
    </row>
    <row r="18" spans="1:12" s="110" customFormat="1" ht="15" customHeight="1" x14ac:dyDescent="0.2">
      <c r="A18" s="350"/>
      <c r="B18" s="351" t="s">
        <v>111</v>
      </c>
      <c r="C18" s="347"/>
      <c r="D18" s="347"/>
      <c r="E18" s="348"/>
      <c r="F18" s="536">
        <v>42</v>
      </c>
      <c r="G18" s="536">
        <v>35</v>
      </c>
      <c r="H18" s="536">
        <v>38</v>
      </c>
      <c r="I18" s="536">
        <v>34</v>
      </c>
      <c r="J18" s="537">
        <v>35</v>
      </c>
      <c r="K18" s="538">
        <v>7</v>
      </c>
      <c r="L18" s="349">
        <v>20</v>
      </c>
    </row>
    <row r="19" spans="1:12" s="110" customFormat="1" ht="15" customHeight="1" x14ac:dyDescent="0.2">
      <c r="A19" s="118" t="s">
        <v>113</v>
      </c>
      <c r="B19" s="119" t="s">
        <v>181</v>
      </c>
      <c r="C19" s="347"/>
      <c r="D19" s="347"/>
      <c r="E19" s="348"/>
      <c r="F19" s="536">
        <v>2164</v>
      </c>
      <c r="G19" s="536">
        <v>1779</v>
      </c>
      <c r="H19" s="536">
        <v>3036</v>
      </c>
      <c r="I19" s="536">
        <v>1834</v>
      </c>
      <c r="J19" s="537">
        <v>2183</v>
      </c>
      <c r="K19" s="538">
        <v>-19</v>
      </c>
      <c r="L19" s="349">
        <v>-0.87036188731103981</v>
      </c>
    </row>
    <row r="20" spans="1:12" s="110" customFormat="1" ht="15" customHeight="1" x14ac:dyDescent="0.2">
      <c r="A20" s="118"/>
      <c r="B20" s="119" t="s">
        <v>182</v>
      </c>
      <c r="C20" s="347"/>
      <c r="D20" s="347"/>
      <c r="E20" s="348"/>
      <c r="F20" s="536">
        <v>865</v>
      </c>
      <c r="G20" s="536">
        <v>756</v>
      </c>
      <c r="H20" s="536">
        <v>999</v>
      </c>
      <c r="I20" s="536">
        <v>876</v>
      </c>
      <c r="J20" s="537">
        <v>936</v>
      </c>
      <c r="K20" s="538">
        <v>-71</v>
      </c>
      <c r="L20" s="349">
        <v>-7.5854700854700852</v>
      </c>
    </row>
    <row r="21" spans="1:12" s="110" customFormat="1" ht="15" customHeight="1" x14ac:dyDescent="0.2">
      <c r="A21" s="118" t="s">
        <v>113</v>
      </c>
      <c r="B21" s="119" t="s">
        <v>116</v>
      </c>
      <c r="C21" s="347"/>
      <c r="D21" s="347"/>
      <c r="E21" s="348"/>
      <c r="F21" s="536">
        <v>2058</v>
      </c>
      <c r="G21" s="536">
        <v>1827</v>
      </c>
      <c r="H21" s="536">
        <v>3040</v>
      </c>
      <c r="I21" s="536">
        <v>1865</v>
      </c>
      <c r="J21" s="537">
        <v>2303</v>
      </c>
      <c r="K21" s="538">
        <v>-245</v>
      </c>
      <c r="L21" s="349">
        <v>-10.638297872340425</v>
      </c>
    </row>
    <row r="22" spans="1:12" s="110" customFormat="1" ht="15" customHeight="1" x14ac:dyDescent="0.2">
      <c r="A22" s="118"/>
      <c r="B22" s="119" t="s">
        <v>117</v>
      </c>
      <c r="C22" s="347"/>
      <c r="D22" s="347"/>
      <c r="E22" s="348"/>
      <c r="F22" s="536">
        <v>970</v>
      </c>
      <c r="G22" s="536">
        <v>708</v>
      </c>
      <c r="H22" s="536">
        <v>992</v>
      </c>
      <c r="I22" s="536">
        <v>838</v>
      </c>
      <c r="J22" s="537">
        <v>814</v>
      </c>
      <c r="K22" s="538">
        <v>156</v>
      </c>
      <c r="L22" s="349">
        <v>19.164619164619165</v>
      </c>
    </row>
    <row r="23" spans="1:12" s="110" customFormat="1" ht="15" customHeight="1" x14ac:dyDescent="0.2">
      <c r="A23" s="352" t="s">
        <v>347</v>
      </c>
      <c r="B23" s="353" t="s">
        <v>193</v>
      </c>
      <c r="C23" s="354"/>
      <c r="D23" s="354"/>
      <c r="E23" s="355"/>
      <c r="F23" s="539">
        <v>50</v>
      </c>
      <c r="G23" s="539">
        <v>94</v>
      </c>
      <c r="H23" s="539">
        <v>790</v>
      </c>
      <c r="I23" s="539">
        <v>31</v>
      </c>
      <c r="J23" s="540">
        <v>53</v>
      </c>
      <c r="K23" s="541">
        <v>-3</v>
      </c>
      <c r="L23" s="356">
        <v>-5.6603773584905657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31.6</v>
      </c>
      <c r="H25" s="542">
        <v>35.200000000000003</v>
      </c>
      <c r="I25" s="542">
        <v>31.9</v>
      </c>
      <c r="J25" s="542">
        <v>28.2</v>
      </c>
      <c r="K25" s="543" t="s">
        <v>349</v>
      </c>
      <c r="L25" s="364">
        <v>2.5</v>
      </c>
    </row>
    <row r="26" spans="1:12" s="110" customFormat="1" ht="15" customHeight="1" x14ac:dyDescent="0.2">
      <c r="A26" s="365" t="s">
        <v>105</v>
      </c>
      <c r="B26" s="366" t="s">
        <v>345</v>
      </c>
      <c r="C26" s="362"/>
      <c r="D26" s="362"/>
      <c r="E26" s="363"/>
      <c r="F26" s="542">
        <v>26.2</v>
      </c>
      <c r="G26" s="542">
        <v>26.9</v>
      </c>
      <c r="H26" s="542">
        <v>29.6</v>
      </c>
      <c r="I26" s="542">
        <v>28.8</v>
      </c>
      <c r="J26" s="544">
        <v>24.2</v>
      </c>
      <c r="K26" s="543" t="s">
        <v>349</v>
      </c>
      <c r="L26" s="364">
        <v>2</v>
      </c>
    </row>
    <row r="27" spans="1:12" s="110" customFormat="1" ht="15" customHeight="1" x14ac:dyDescent="0.2">
      <c r="A27" s="365"/>
      <c r="B27" s="366" t="s">
        <v>346</v>
      </c>
      <c r="C27" s="362"/>
      <c r="D27" s="362"/>
      <c r="E27" s="363"/>
      <c r="F27" s="542">
        <v>37.799999999999997</v>
      </c>
      <c r="G27" s="542">
        <v>37.700000000000003</v>
      </c>
      <c r="H27" s="542">
        <v>42.8</v>
      </c>
      <c r="I27" s="542">
        <v>35.9</v>
      </c>
      <c r="J27" s="542">
        <v>34.200000000000003</v>
      </c>
      <c r="K27" s="543" t="s">
        <v>349</v>
      </c>
      <c r="L27" s="364">
        <v>3.5999999999999943</v>
      </c>
    </row>
    <row r="28" spans="1:12" s="110" customFormat="1" ht="15" customHeight="1" x14ac:dyDescent="0.2">
      <c r="A28" s="365" t="s">
        <v>113</v>
      </c>
      <c r="B28" s="366" t="s">
        <v>108</v>
      </c>
      <c r="C28" s="362"/>
      <c r="D28" s="362"/>
      <c r="E28" s="363"/>
      <c r="F28" s="542">
        <v>44</v>
      </c>
      <c r="G28" s="542">
        <v>47</v>
      </c>
      <c r="H28" s="542">
        <v>43.3</v>
      </c>
      <c r="I28" s="542">
        <v>45.8</v>
      </c>
      <c r="J28" s="542">
        <v>39.6</v>
      </c>
      <c r="K28" s="543" t="s">
        <v>349</v>
      </c>
      <c r="L28" s="364">
        <v>4.3999999999999986</v>
      </c>
    </row>
    <row r="29" spans="1:12" s="110" customFormat="1" ht="11.25" x14ac:dyDescent="0.2">
      <c r="A29" s="365"/>
      <c r="B29" s="366" t="s">
        <v>109</v>
      </c>
      <c r="C29" s="362"/>
      <c r="D29" s="362"/>
      <c r="E29" s="363"/>
      <c r="F29" s="542">
        <v>28.5</v>
      </c>
      <c r="G29" s="542">
        <v>28.5</v>
      </c>
      <c r="H29" s="542">
        <v>32.6</v>
      </c>
      <c r="I29" s="542">
        <v>29.4</v>
      </c>
      <c r="J29" s="544">
        <v>26.1</v>
      </c>
      <c r="K29" s="543" t="s">
        <v>349</v>
      </c>
      <c r="L29" s="364">
        <v>2.3999999999999986</v>
      </c>
    </row>
    <row r="30" spans="1:12" s="110" customFormat="1" ht="15" customHeight="1" x14ac:dyDescent="0.2">
      <c r="A30" s="365"/>
      <c r="B30" s="366" t="s">
        <v>110</v>
      </c>
      <c r="C30" s="362"/>
      <c r="D30" s="362"/>
      <c r="E30" s="363"/>
      <c r="F30" s="542">
        <v>16.100000000000001</v>
      </c>
      <c r="G30" s="542">
        <v>22</v>
      </c>
      <c r="H30" s="542">
        <v>26.7</v>
      </c>
      <c r="I30" s="542">
        <v>23.5</v>
      </c>
      <c r="J30" s="542">
        <v>16.899999999999999</v>
      </c>
      <c r="K30" s="543" t="s">
        <v>349</v>
      </c>
      <c r="L30" s="364">
        <v>-0.79999999999999716</v>
      </c>
    </row>
    <row r="31" spans="1:12" s="110" customFormat="1" ht="15" customHeight="1" x14ac:dyDescent="0.2">
      <c r="A31" s="365"/>
      <c r="B31" s="366" t="s">
        <v>111</v>
      </c>
      <c r="C31" s="362"/>
      <c r="D31" s="362"/>
      <c r="E31" s="363"/>
      <c r="F31" s="542">
        <v>23.8</v>
      </c>
      <c r="G31" s="542">
        <v>40</v>
      </c>
      <c r="H31" s="542">
        <v>39.5</v>
      </c>
      <c r="I31" s="542">
        <v>20.6</v>
      </c>
      <c r="J31" s="542">
        <v>37.1</v>
      </c>
      <c r="K31" s="543" t="s">
        <v>349</v>
      </c>
      <c r="L31" s="364">
        <v>-13.3</v>
      </c>
    </row>
    <row r="32" spans="1:12" s="110" customFormat="1" ht="15" customHeight="1" x14ac:dyDescent="0.2">
      <c r="A32" s="367" t="s">
        <v>113</v>
      </c>
      <c r="B32" s="368" t="s">
        <v>181</v>
      </c>
      <c r="C32" s="362"/>
      <c r="D32" s="362"/>
      <c r="E32" s="363"/>
      <c r="F32" s="542">
        <v>30</v>
      </c>
      <c r="G32" s="542">
        <v>29.5</v>
      </c>
      <c r="H32" s="542">
        <v>33.4</v>
      </c>
      <c r="I32" s="542">
        <v>31.5</v>
      </c>
      <c r="J32" s="544">
        <v>26.1</v>
      </c>
      <c r="K32" s="543" t="s">
        <v>349</v>
      </c>
      <c r="L32" s="364">
        <v>3.8999999999999986</v>
      </c>
    </row>
    <row r="33" spans="1:12" s="110" customFormat="1" ht="15" customHeight="1" x14ac:dyDescent="0.2">
      <c r="A33" s="367"/>
      <c r="B33" s="368" t="s">
        <v>182</v>
      </c>
      <c r="C33" s="362"/>
      <c r="D33" s="362"/>
      <c r="E33" s="363"/>
      <c r="F33" s="542">
        <v>32.700000000000003</v>
      </c>
      <c r="G33" s="542">
        <v>36.299999999999997</v>
      </c>
      <c r="H33" s="542">
        <v>39.299999999999997</v>
      </c>
      <c r="I33" s="542">
        <v>32.6</v>
      </c>
      <c r="J33" s="542">
        <v>32.9</v>
      </c>
      <c r="K33" s="543" t="s">
        <v>349</v>
      </c>
      <c r="L33" s="364">
        <v>-0.19999999999999574</v>
      </c>
    </row>
    <row r="34" spans="1:12" s="369" customFormat="1" ht="15" customHeight="1" x14ac:dyDescent="0.2">
      <c r="A34" s="367" t="s">
        <v>113</v>
      </c>
      <c r="B34" s="368" t="s">
        <v>116</v>
      </c>
      <c r="C34" s="362"/>
      <c r="D34" s="362"/>
      <c r="E34" s="363"/>
      <c r="F34" s="542">
        <v>31</v>
      </c>
      <c r="G34" s="542">
        <v>31.5</v>
      </c>
      <c r="H34" s="542">
        <v>35.299999999999997</v>
      </c>
      <c r="I34" s="542">
        <v>30.9</v>
      </c>
      <c r="J34" s="542">
        <v>28.2</v>
      </c>
      <c r="K34" s="543" t="s">
        <v>349</v>
      </c>
      <c r="L34" s="364">
        <v>2.8000000000000007</v>
      </c>
    </row>
    <row r="35" spans="1:12" s="369" customFormat="1" ht="11.25" x14ac:dyDescent="0.2">
      <c r="A35" s="370"/>
      <c r="B35" s="371" t="s">
        <v>117</v>
      </c>
      <c r="C35" s="372"/>
      <c r="D35" s="372"/>
      <c r="E35" s="373"/>
      <c r="F35" s="545">
        <v>30.3</v>
      </c>
      <c r="G35" s="545">
        <v>31.8</v>
      </c>
      <c r="H35" s="545">
        <v>34.9</v>
      </c>
      <c r="I35" s="545">
        <v>34.200000000000003</v>
      </c>
      <c r="J35" s="546">
        <v>28.4</v>
      </c>
      <c r="K35" s="547" t="s">
        <v>349</v>
      </c>
      <c r="L35" s="374">
        <v>1.9000000000000021</v>
      </c>
    </row>
    <row r="36" spans="1:12" s="369" customFormat="1" ht="15.95" customHeight="1" x14ac:dyDescent="0.2">
      <c r="A36" s="375" t="s">
        <v>350</v>
      </c>
      <c r="B36" s="376"/>
      <c r="C36" s="377"/>
      <c r="D36" s="376"/>
      <c r="E36" s="378"/>
      <c r="F36" s="548">
        <v>2963</v>
      </c>
      <c r="G36" s="548">
        <v>2423</v>
      </c>
      <c r="H36" s="548">
        <v>3122</v>
      </c>
      <c r="I36" s="548">
        <v>2670</v>
      </c>
      <c r="J36" s="548">
        <v>3047</v>
      </c>
      <c r="K36" s="549">
        <v>-84</v>
      </c>
      <c r="L36" s="380">
        <v>-2.7568099770265837</v>
      </c>
    </row>
    <row r="37" spans="1:12" s="369" customFormat="1" ht="15.95" customHeight="1" x14ac:dyDescent="0.2">
      <c r="A37" s="381"/>
      <c r="B37" s="382" t="s">
        <v>113</v>
      </c>
      <c r="C37" s="382" t="s">
        <v>351</v>
      </c>
      <c r="D37" s="382"/>
      <c r="E37" s="383"/>
      <c r="F37" s="548">
        <v>911</v>
      </c>
      <c r="G37" s="548">
        <v>766</v>
      </c>
      <c r="H37" s="548">
        <v>1099</v>
      </c>
      <c r="I37" s="548">
        <v>851</v>
      </c>
      <c r="J37" s="548">
        <v>860</v>
      </c>
      <c r="K37" s="549">
        <v>51</v>
      </c>
      <c r="L37" s="380">
        <v>5.9302325581395348</v>
      </c>
    </row>
    <row r="38" spans="1:12" s="369" customFormat="1" ht="15.95" customHeight="1" x14ac:dyDescent="0.2">
      <c r="A38" s="381"/>
      <c r="B38" s="384" t="s">
        <v>105</v>
      </c>
      <c r="C38" s="384" t="s">
        <v>106</v>
      </c>
      <c r="D38" s="385"/>
      <c r="E38" s="383"/>
      <c r="F38" s="548">
        <v>1797</v>
      </c>
      <c r="G38" s="548">
        <v>1364</v>
      </c>
      <c r="H38" s="548">
        <v>1803</v>
      </c>
      <c r="I38" s="548">
        <v>1512</v>
      </c>
      <c r="J38" s="550">
        <v>1819</v>
      </c>
      <c r="K38" s="549">
        <v>-22</v>
      </c>
      <c r="L38" s="380">
        <v>-1.2094557449147882</v>
      </c>
    </row>
    <row r="39" spans="1:12" s="369" customFormat="1" ht="15.95" customHeight="1" x14ac:dyDescent="0.2">
      <c r="A39" s="381"/>
      <c r="B39" s="385"/>
      <c r="C39" s="382" t="s">
        <v>352</v>
      </c>
      <c r="D39" s="385"/>
      <c r="E39" s="383"/>
      <c r="F39" s="548">
        <v>470</v>
      </c>
      <c r="G39" s="548">
        <v>367</v>
      </c>
      <c r="H39" s="548">
        <v>534</v>
      </c>
      <c r="I39" s="548">
        <v>435</v>
      </c>
      <c r="J39" s="548">
        <v>440</v>
      </c>
      <c r="K39" s="549">
        <v>30</v>
      </c>
      <c r="L39" s="380">
        <v>6.8181818181818183</v>
      </c>
    </row>
    <row r="40" spans="1:12" s="369" customFormat="1" ht="15.95" customHeight="1" x14ac:dyDescent="0.2">
      <c r="A40" s="381"/>
      <c r="B40" s="384"/>
      <c r="C40" s="384" t="s">
        <v>107</v>
      </c>
      <c r="D40" s="385"/>
      <c r="E40" s="383"/>
      <c r="F40" s="548">
        <v>1166</v>
      </c>
      <c r="G40" s="548">
        <v>1059</v>
      </c>
      <c r="H40" s="548">
        <v>1319</v>
      </c>
      <c r="I40" s="548">
        <v>1158</v>
      </c>
      <c r="J40" s="548">
        <v>1228</v>
      </c>
      <c r="K40" s="549">
        <v>-62</v>
      </c>
      <c r="L40" s="380">
        <v>-5.0488599348534198</v>
      </c>
    </row>
    <row r="41" spans="1:12" s="369" customFormat="1" ht="24" customHeight="1" x14ac:dyDescent="0.2">
      <c r="A41" s="381"/>
      <c r="B41" s="385"/>
      <c r="C41" s="382" t="s">
        <v>352</v>
      </c>
      <c r="D41" s="385"/>
      <c r="E41" s="383"/>
      <c r="F41" s="548">
        <v>441</v>
      </c>
      <c r="G41" s="548">
        <v>399</v>
      </c>
      <c r="H41" s="548">
        <v>565</v>
      </c>
      <c r="I41" s="548">
        <v>416</v>
      </c>
      <c r="J41" s="550">
        <v>420</v>
      </c>
      <c r="K41" s="549">
        <v>21</v>
      </c>
      <c r="L41" s="380">
        <v>5</v>
      </c>
    </row>
    <row r="42" spans="1:12" s="110" customFormat="1" ht="15" customHeight="1" x14ac:dyDescent="0.2">
      <c r="A42" s="381"/>
      <c r="B42" s="384" t="s">
        <v>113</v>
      </c>
      <c r="C42" s="384" t="s">
        <v>353</v>
      </c>
      <c r="D42" s="385"/>
      <c r="E42" s="383"/>
      <c r="F42" s="548">
        <v>663</v>
      </c>
      <c r="G42" s="548">
        <v>483</v>
      </c>
      <c r="H42" s="548">
        <v>903</v>
      </c>
      <c r="I42" s="548">
        <v>520</v>
      </c>
      <c r="J42" s="548">
        <v>647</v>
      </c>
      <c r="K42" s="549">
        <v>16</v>
      </c>
      <c r="L42" s="380">
        <v>2.472952086553323</v>
      </c>
    </row>
    <row r="43" spans="1:12" s="110" customFormat="1" ht="15" customHeight="1" x14ac:dyDescent="0.2">
      <c r="A43" s="381"/>
      <c r="B43" s="385"/>
      <c r="C43" s="382" t="s">
        <v>352</v>
      </c>
      <c r="D43" s="385"/>
      <c r="E43" s="383"/>
      <c r="F43" s="548">
        <v>292</v>
      </c>
      <c r="G43" s="548">
        <v>227</v>
      </c>
      <c r="H43" s="548">
        <v>391</v>
      </c>
      <c r="I43" s="548">
        <v>238</v>
      </c>
      <c r="J43" s="548">
        <v>256</v>
      </c>
      <c r="K43" s="549">
        <v>36</v>
      </c>
      <c r="L43" s="380">
        <v>14.0625</v>
      </c>
    </row>
    <row r="44" spans="1:12" s="110" customFormat="1" ht="15" customHeight="1" x14ac:dyDescent="0.2">
      <c r="A44" s="381"/>
      <c r="B44" s="384"/>
      <c r="C44" s="366" t="s">
        <v>109</v>
      </c>
      <c r="D44" s="385"/>
      <c r="E44" s="383"/>
      <c r="F44" s="548">
        <v>1978</v>
      </c>
      <c r="G44" s="548">
        <v>1632</v>
      </c>
      <c r="H44" s="548">
        <v>1889</v>
      </c>
      <c r="I44" s="548">
        <v>1839</v>
      </c>
      <c r="J44" s="550">
        <v>2087</v>
      </c>
      <c r="K44" s="549">
        <v>-109</v>
      </c>
      <c r="L44" s="380">
        <v>-5.2228078581696211</v>
      </c>
    </row>
    <row r="45" spans="1:12" s="110" customFormat="1" ht="15" customHeight="1" x14ac:dyDescent="0.2">
      <c r="A45" s="381"/>
      <c r="B45" s="385"/>
      <c r="C45" s="382" t="s">
        <v>352</v>
      </c>
      <c r="D45" s="385"/>
      <c r="E45" s="383"/>
      <c r="F45" s="548">
        <v>564</v>
      </c>
      <c r="G45" s="548">
        <v>465</v>
      </c>
      <c r="H45" s="548">
        <v>615</v>
      </c>
      <c r="I45" s="548">
        <v>541</v>
      </c>
      <c r="J45" s="548">
        <v>544</v>
      </c>
      <c r="K45" s="549">
        <v>20</v>
      </c>
      <c r="L45" s="380">
        <v>3.6764705882352939</v>
      </c>
    </row>
    <row r="46" spans="1:12" s="110" customFormat="1" ht="15" customHeight="1" x14ac:dyDescent="0.2">
      <c r="A46" s="381"/>
      <c r="B46" s="384"/>
      <c r="C46" s="366" t="s">
        <v>110</v>
      </c>
      <c r="D46" s="385"/>
      <c r="E46" s="383"/>
      <c r="F46" s="548">
        <v>280</v>
      </c>
      <c r="G46" s="548">
        <v>273</v>
      </c>
      <c r="H46" s="548">
        <v>292</v>
      </c>
      <c r="I46" s="548">
        <v>277</v>
      </c>
      <c r="J46" s="548">
        <v>278</v>
      </c>
      <c r="K46" s="549">
        <v>2</v>
      </c>
      <c r="L46" s="380">
        <v>0.71942446043165464</v>
      </c>
    </row>
    <row r="47" spans="1:12" s="110" customFormat="1" ht="15" customHeight="1" x14ac:dyDescent="0.2">
      <c r="A47" s="381"/>
      <c r="B47" s="385"/>
      <c r="C47" s="382" t="s">
        <v>352</v>
      </c>
      <c r="D47" s="385"/>
      <c r="E47" s="383"/>
      <c r="F47" s="548">
        <v>45</v>
      </c>
      <c r="G47" s="548">
        <v>60</v>
      </c>
      <c r="H47" s="548">
        <v>78</v>
      </c>
      <c r="I47" s="548">
        <v>65</v>
      </c>
      <c r="J47" s="550">
        <v>47</v>
      </c>
      <c r="K47" s="549">
        <v>-2</v>
      </c>
      <c r="L47" s="380">
        <v>-4.2553191489361701</v>
      </c>
    </row>
    <row r="48" spans="1:12" s="110" customFormat="1" ht="15" customHeight="1" x14ac:dyDescent="0.2">
      <c r="A48" s="381"/>
      <c r="B48" s="385"/>
      <c r="C48" s="366" t="s">
        <v>111</v>
      </c>
      <c r="D48" s="386"/>
      <c r="E48" s="387"/>
      <c r="F48" s="548">
        <v>42</v>
      </c>
      <c r="G48" s="548">
        <v>35</v>
      </c>
      <c r="H48" s="548">
        <v>38</v>
      </c>
      <c r="I48" s="548">
        <v>34</v>
      </c>
      <c r="J48" s="548">
        <v>35</v>
      </c>
      <c r="K48" s="549">
        <v>7</v>
      </c>
      <c r="L48" s="380">
        <v>20</v>
      </c>
    </row>
    <row r="49" spans="1:12" s="110" customFormat="1" ht="15" customHeight="1" x14ac:dyDescent="0.2">
      <c r="A49" s="381"/>
      <c r="B49" s="385"/>
      <c r="C49" s="382" t="s">
        <v>352</v>
      </c>
      <c r="D49" s="385"/>
      <c r="E49" s="383"/>
      <c r="F49" s="548">
        <v>10</v>
      </c>
      <c r="G49" s="548">
        <v>14</v>
      </c>
      <c r="H49" s="548">
        <v>15</v>
      </c>
      <c r="I49" s="548">
        <v>7</v>
      </c>
      <c r="J49" s="548">
        <v>13</v>
      </c>
      <c r="K49" s="549">
        <v>-3</v>
      </c>
      <c r="L49" s="380">
        <v>-23.076923076923077</v>
      </c>
    </row>
    <row r="50" spans="1:12" s="110" customFormat="1" ht="15" customHeight="1" x14ac:dyDescent="0.2">
      <c r="A50" s="381"/>
      <c r="B50" s="384" t="s">
        <v>113</v>
      </c>
      <c r="C50" s="382" t="s">
        <v>181</v>
      </c>
      <c r="D50" s="385"/>
      <c r="E50" s="383"/>
      <c r="F50" s="548">
        <v>2103</v>
      </c>
      <c r="G50" s="548">
        <v>1673</v>
      </c>
      <c r="H50" s="548">
        <v>2155</v>
      </c>
      <c r="I50" s="548">
        <v>1797</v>
      </c>
      <c r="J50" s="550">
        <v>2115</v>
      </c>
      <c r="K50" s="549">
        <v>-12</v>
      </c>
      <c r="L50" s="380">
        <v>-0.56737588652482274</v>
      </c>
    </row>
    <row r="51" spans="1:12" s="110" customFormat="1" ht="15" customHeight="1" x14ac:dyDescent="0.2">
      <c r="A51" s="381"/>
      <c r="B51" s="385"/>
      <c r="C51" s="382" t="s">
        <v>352</v>
      </c>
      <c r="D51" s="385"/>
      <c r="E51" s="383"/>
      <c r="F51" s="548">
        <v>630</v>
      </c>
      <c r="G51" s="548">
        <v>494</v>
      </c>
      <c r="H51" s="548">
        <v>719</v>
      </c>
      <c r="I51" s="548">
        <v>566</v>
      </c>
      <c r="J51" s="548">
        <v>553</v>
      </c>
      <c r="K51" s="549">
        <v>77</v>
      </c>
      <c r="L51" s="380">
        <v>13.924050632911392</v>
      </c>
    </row>
    <row r="52" spans="1:12" s="110" customFormat="1" ht="15" customHeight="1" x14ac:dyDescent="0.2">
      <c r="A52" s="381"/>
      <c r="B52" s="384"/>
      <c r="C52" s="382" t="s">
        <v>182</v>
      </c>
      <c r="D52" s="385"/>
      <c r="E52" s="383"/>
      <c r="F52" s="548">
        <v>860</v>
      </c>
      <c r="G52" s="548">
        <v>750</v>
      </c>
      <c r="H52" s="548">
        <v>967</v>
      </c>
      <c r="I52" s="548">
        <v>873</v>
      </c>
      <c r="J52" s="548">
        <v>932</v>
      </c>
      <c r="K52" s="549">
        <v>-72</v>
      </c>
      <c r="L52" s="380">
        <v>-7.7253218884120169</v>
      </c>
    </row>
    <row r="53" spans="1:12" s="269" customFormat="1" ht="11.25" customHeight="1" x14ac:dyDescent="0.2">
      <c r="A53" s="381"/>
      <c r="B53" s="385"/>
      <c r="C53" s="382" t="s">
        <v>352</v>
      </c>
      <c r="D53" s="385"/>
      <c r="E53" s="383"/>
      <c r="F53" s="548">
        <v>281</v>
      </c>
      <c r="G53" s="548">
        <v>272</v>
      </c>
      <c r="H53" s="548">
        <v>380</v>
      </c>
      <c r="I53" s="548">
        <v>285</v>
      </c>
      <c r="J53" s="550">
        <v>307</v>
      </c>
      <c r="K53" s="549">
        <v>-26</v>
      </c>
      <c r="L53" s="380">
        <v>-8.4690553745928341</v>
      </c>
    </row>
    <row r="54" spans="1:12" s="151" customFormat="1" ht="12.75" customHeight="1" x14ac:dyDescent="0.2">
      <c r="A54" s="381"/>
      <c r="B54" s="384" t="s">
        <v>113</v>
      </c>
      <c r="C54" s="384" t="s">
        <v>116</v>
      </c>
      <c r="D54" s="385"/>
      <c r="E54" s="383"/>
      <c r="F54" s="548">
        <v>1998</v>
      </c>
      <c r="G54" s="548">
        <v>1728</v>
      </c>
      <c r="H54" s="548">
        <v>2211</v>
      </c>
      <c r="I54" s="548">
        <v>1832</v>
      </c>
      <c r="J54" s="548">
        <v>2242</v>
      </c>
      <c r="K54" s="549">
        <v>-244</v>
      </c>
      <c r="L54" s="380">
        <v>-10.88314005352364</v>
      </c>
    </row>
    <row r="55" spans="1:12" ht="11.25" x14ac:dyDescent="0.2">
      <c r="A55" s="381"/>
      <c r="B55" s="385"/>
      <c r="C55" s="382" t="s">
        <v>352</v>
      </c>
      <c r="D55" s="385"/>
      <c r="E55" s="383"/>
      <c r="F55" s="548">
        <v>619</v>
      </c>
      <c r="G55" s="548">
        <v>545</v>
      </c>
      <c r="H55" s="548">
        <v>780</v>
      </c>
      <c r="I55" s="548">
        <v>567</v>
      </c>
      <c r="J55" s="548">
        <v>632</v>
      </c>
      <c r="K55" s="549">
        <v>-13</v>
      </c>
      <c r="L55" s="380">
        <v>-2.0569620253164556</v>
      </c>
    </row>
    <row r="56" spans="1:12" ht="14.25" customHeight="1" x14ac:dyDescent="0.2">
      <c r="A56" s="381"/>
      <c r="B56" s="385"/>
      <c r="C56" s="384" t="s">
        <v>117</v>
      </c>
      <c r="D56" s="385"/>
      <c r="E56" s="383"/>
      <c r="F56" s="548">
        <v>964</v>
      </c>
      <c r="G56" s="548">
        <v>695</v>
      </c>
      <c r="H56" s="548">
        <v>908</v>
      </c>
      <c r="I56" s="548">
        <v>831</v>
      </c>
      <c r="J56" s="548">
        <v>803</v>
      </c>
      <c r="K56" s="549">
        <v>161</v>
      </c>
      <c r="L56" s="380">
        <v>20.049813200498132</v>
      </c>
    </row>
    <row r="57" spans="1:12" ht="18.75" customHeight="1" x14ac:dyDescent="0.2">
      <c r="A57" s="388"/>
      <c r="B57" s="389"/>
      <c r="C57" s="390" t="s">
        <v>352</v>
      </c>
      <c r="D57" s="389"/>
      <c r="E57" s="391"/>
      <c r="F57" s="551">
        <v>292</v>
      </c>
      <c r="G57" s="552">
        <v>221</v>
      </c>
      <c r="H57" s="552">
        <v>317</v>
      </c>
      <c r="I57" s="552">
        <v>284</v>
      </c>
      <c r="J57" s="552">
        <v>228</v>
      </c>
      <c r="K57" s="553">
        <f t="shared" ref="K57" si="0">IF(OR(F57=".",J57=".")=TRUE,".",IF(OR(F57="*",J57="*")=TRUE,"*",IF(AND(F57="-",J57="-")=TRUE,"-",IF(AND(ISNUMBER(J57),ISNUMBER(F57))=TRUE,IF(F57-J57=0,0,F57-J57),IF(ISNUMBER(F57)=TRUE,F57,-J57)))))</f>
        <v>64</v>
      </c>
      <c r="L57" s="392">
        <f t="shared" ref="L57" si="1">IF(K57 =".",".",IF(K57 ="*","*",IF(K57="-","-",IF(K57=0,0,IF(OR(J57="-",J57=".",F57="-",F57=".")=TRUE,"X",IF(J57=0,"0,0",IF(ABS(K57*100/J57)&gt;250,".X",(K57*100/J57))))))))</f>
        <v>28.07017543859649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3029</v>
      </c>
      <c r="E11" s="114">
        <v>2535</v>
      </c>
      <c r="F11" s="114">
        <v>4035</v>
      </c>
      <c r="G11" s="114">
        <v>2710</v>
      </c>
      <c r="H11" s="140">
        <v>3119</v>
      </c>
      <c r="I11" s="115">
        <v>-90</v>
      </c>
      <c r="J11" s="116">
        <v>-2.8855402372555305</v>
      </c>
    </row>
    <row r="12" spans="1:15" s="110" customFormat="1" ht="24.95" customHeight="1" x14ac:dyDescent="0.2">
      <c r="A12" s="193" t="s">
        <v>132</v>
      </c>
      <c r="B12" s="194" t="s">
        <v>133</v>
      </c>
      <c r="C12" s="113">
        <v>1.5186530207989435</v>
      </c>
      <c r="D12" s="115">
        <v>46</v>
      </c>
      <c r="E12" s="114">
        <v>20</v>
      </c>
      <c r="F12" s="114">
        <v>56</v>
      </c>
      <c r="G12" s="114">
        <v>45</v>
      </c>
      <c r="H12" s="140">
        <v>50</v>
      </c>
      <c r="I12" s="115">
        <v>-4</v>
      </c>
      <c r="J12" s="116">
        <v>-8</v>
      </c>
    </row>
    <row r="13" spans="1:15" s="110" customFormat="1" ht="24.95" customHeight="1" x14ac:dyDescent="0.2">
      <c r="A13" s="193" t="s">
        <v>134</v>
      </c>
      <c r="B13" s="199" t="s">
        <v>214</v>
      </c>
      <c r="C13" s="113">
        <v>0.62726972598217234</v>
      </c>
      <c r="D13" s="115">
        <v>19</v>
      </c>
      <c r="E13" s="114">
        <v>6</v>
      </c>
      <c r="F13" s="114">
        <v>17</v>
      </c>
      <c r="G13" s="114">
        <v>10</v>
      </c>
      <c r="H13" s="140">
        <v>16</v>
      </c>
      <c r="I13" s="115">
        <v>3</v>
      </c>
      <c r="J13" s="116">
        <v>18.75</v>
      </c>
    </row>
    <row r="14" spans="1:15" s="287" customFormat="1" ht="24.95" customHeight="1" x14ac:dyDescent="0.2">
      <c r="A14" s="193" t="s">
        <v>215</v>
      </c>
      <c r="B14" s="199" t="s">
        <v>137</v>
      </c>
      <c r="C14" s="113">
        <v>19.049191152195444</v>
      </c>
      <c r="D14" s="115">
        <v>577</v>
      </c>
      <c r="E14" s="114">
        <v>535</v>
      </c>
      <c r="F14" s="114">
        <v>930</v>
      </c>
      <c r="G14" s="114">
        <v>504</v>
      </c>
      <c r="H14" s="140">
        <v>846</v>
      </c>
      <c r="I14" s="115">
        <v>-269</v>
      </c>
      <c r="J14" s="116">
        <v>-31.796690307328607</v>
      </c>
      <c r="K14" s="110"/>
      <c r="L14" s="110"/>
      <c r="M14" s="110"/>
      <c r="N14" s="110"/>
      <c r="O14" s="110"/>
    </row>
    <row r="15" spans="1:15" s="110" customFormat="1" ht="24.95" customHeight="1" x14ac:dyDescent="0.2">
      <c r="A15" s="193" t="s">
        <v>216</v>
      </c>
      <c r="B15" s="199" t="s">
        <v>217</v>
      </c>
      <c r="C15" s="113">
        <v>5.216242984483328</v>
      </c>
      <c r="D15" s="115">
        <v>158</v>
      </c>
      <c r="E15" s="114">
        <v>106</v>
      </c>
      <c r="F15" s="114">
        <v>238</v>
      </c>
      <c r="G15" s="114">
        <v>130</v>
      </c>
      <c r="H15" s="140">
        <v>146</v>
      </c>
      <c r="I15" s="115">
        <v>12</v>
      </c>
      <c r="J15" s="116">
        <v>8.2191780821917817</v>
      </c>
    </row>
    <row r="16" spans="1:15" s="287" customFormat="1" ht="24.95" customHeight="1" x14ac:dyDescent="0.2">
      <c r="A16" s="193" t="s">
        <v>218</v>
      </c>
      <c r="B16" s="199" t="s">
        <v>141</v>
      </c>
      <c r="C16" s="113">
        <v>10.036315615714757</v>
      </c>
      <c r="D16" s="115">
        <v>304</v>
      </c>
      <c r="E16" s="114">
        <v>262</v>
      </c>
      <c r="F16" s="114">
        <v>481</v>
      </c>
      <c r="G16" s="114">
        <v>265</v>
      </c>
      <c r="H16" s="140">
        <v>523</v>
      </c>
      <c r="I16" s="115">
        <v>-219</v>
      </c>
      <c r="J16" s="116">
        <v>-41.873804971319309</v>
      </c>
      <c r="K16" s="110"/>
      <c r="L16" s="110"/>
      <c r="M16" s="110"/>
      <c r="N16" s="110"/>
      <c r="O16" s="110"/>
    </row>
    <row r="17" spans="1:15" s="110" customFormat="1" ht="24.95" customHeight="1" x14ac:dyDescent="0.2">
      <c r="A17" s="193" t="s">
        <v>142</v>
      </c>
      <c r="B17" s="199" t="s">
        <v>220</v>
      </c>
      <c r="C17" s="113">
        <v>3.7966325519973587</v>
      </c>
      <c r="D17" s="115">
        <v>115</v>
      </c>
      <c r="E17" s="114">
        <v>167</v>
      </c>
      <c r="F17" s="114">
        <v>211</v>
      </c>
      <c r="G17" s="114">
        <v>109</v>
      </c>
      <c r="H17" s="140">
        <v>177</v>
      </c>
      <c r="I17" s="115">
        <v>-62</v>
      </c>
      <c r="J17" s="116">
        <v>-35.028248587570623</v>
      </c>
    </row>
    <row r="18" spans="1:15" s="287" customFormat="1" ht="24.95" customHeight="1" x14ac:dyDescent="0.2">
      <c r="A18" s="201" t="s">
        <v>144</v>
      </c>
      <c r="B18" s="202" t="s">
        <v>145</v>
      </c>
      <c r="C18" s="113">
        <v>7.3291515351601184</v>
      </c>
      <c r="D18" s="115">
        <v>222</v>
      </c>
      <c r="E18" s="114">
        <v>127</v>
      </c>
      <c r="F18" s="114">
        <v>311</v>
      </c>
      <c r="G18" s="114">
        <v>216</v>
      </c>
      <c r="H18" s="140">
        <v>278</v>
      </c>
      <c r="I18" s="115">
        <v>-56</v>
      </c>
      <c r="J18" s="116">
        <v>-20.14388489208633</v>
      </c>
      <c r="K18" s="110"/>
      <c r="L18" s="110"/>
      <c r="M18" s="110"/>
      <c r="N18" s="110"/>
      <c r="O18" s="110"/>
    </row>
    <row r="19" spans="1:15" s="110" customFormat="1" ht="24.95" customHeight="1" x14ac:dyDescent="0.2">
      <c r="A19" s="193" t="s">
        <v>146</v>
      </c>
      <c r="B19" s="199" t="s">
        <v>147</v>
      </c>
      <c r="C19" s="113">
        <v>14.196104324859689</v>
      </c>
      <c r="D19" s="115">
        <v>430</v>
      </c>
      <c r="E19" s="114">
        <v>402</v>
      </c>
      <c r="F19" s="114">
        <v>654</v>
      </c>
      <c r="G19" s="114">
        <v>404</v>
      </c>
      <c r="H19" s="140">
        <v>404</v>
      </c>
      <c r="I19" s="115">
        <v>26</v>
      </c>
      <c r="J19" s="116">
        <v>6.435643564356436</v>
      </c>
    </row>
    <row r="20" spans="1:15" s="287" customFormat="1" ht="24.95" customHeight="1" x14ac:dyDescent="0.2">
      <c r="A20" s="193" t="s">
        <v>148</v>
      </c>
      <c r="B20" s="199" t="s">
        <v>149</v>
      </c>
      <c r="C20" s="113">
        <v>4.5559590623968305</v>
      </c>
      <c r="D20" s="115">
        <v>138</v>
      </c>
      <c r="E20" s="114">
        <v>321</v>
      </c>
      <c r="F20" s="114">
        <v>229</v>
      </c>
      <c r="G20" s="114">
        <v>186</v>
      </c>
      <c r="H20" s="140">
        <v>190</v>
      </c>
      <c r="I20" s="115">
        <v>-52</v>
      </c>
      <c r="J20" s="116">
        <v>-27.368421052631579</v>
      </c>
      <c r="K20" s="110"/>
      <c r="L20" s="110"/>
      <c r="M20" s="110"/>
      <c r="N20" s="110"/>
      <c r="O20" s="110"/>
    </row>
    <row r="21" spans="1:15" s="110" customFormat="1" ht="24.95" customHeight="1" x14ac:dyDescent="0.2">
      <c r="A21" s="201" t="s">
        <v>150</v>
      </c>
      <c r="B21" s="202" t="s">
        <v>151</v>
      </c>
      <c r="C21" s="113">
        <v>5.2492571805876524</v>
      </c>
      <c r="D21" s="115">
        <v>159</v>
      </c>
      <c r="E21" s="114">
        <v>124</v>
      </c>
      <c r="F21" s="114">
        <v>165</v>
      </c>
      <c r="G21" s="114">
        <v>185</v>
      </c>
      <c r="H21" s="140">
        <v>189</v>
      </c>
      <c r="I21" s="115">
        <v>-30</v>
      </c>
      <c r="J21" s="116">
        <v>-15.873015873015873</v>
      </c>
    </row>
    <row r="22" spans="1:15" s="110" customFormat="1" ht="24.95" customHeight="1" x14ac:dyDescent="0.2">
      <c r="A22" s="201" t="s">
        <v>152</v>
      </c>
      <c r="B22" s="199" t="s">
        <v>153</v>
      </c>
      <c r="C22" s="113">
        <v>1.7827665896335425</v>
      </c>
      <c r="D22" s="115">
        <v>54</v>
      </c>
      <c r="E22" s="114">
        <v>34</v>
      </c>
      <c r="F22" s="114">
        <v>61</v>
      </c>
      <c r="G22" s="114">
        <v>38</v>
      </c>
      <c r="H22" s="140">
        <v>43</v>
      </c>
      <c r="I22" s="115">
        <v>11</v>
      </c>
      <c r="J22" s="116">
        <v>25.581395348837209</v>
      </c>
    </row>
    <row r="23" spans="1:15" s="110" customFormat="1" ht="24.95" customHeight="1" x14ac:dyDescent="0.2">
      <c r="A23" s="193" t="s">
        <v>154</v>
      </c>
      <c r="B23" s="199" t="s">
        <v>155</v>
      </c>
      <c r="C23" s="113">
        <v>1.1554968636513701</v>
      </c>
      <c r="D23" s="115">
        <v>35</v>
      </c>
      <c r="E23" s="114">
        <v>21</v>
      </c>
      <c r="F23" s="114">
        <v>39</v>
      </c>
      <c r="G23" s="114">
        <v>27</v>
      </c>
      <c r="H23" s="140">
        <v>26</v>
      </c>
      <c r="I23" s="115">
        <v>9</v>
      </c>
      <c r="J23" s="116">
        <v>34.615384615384613</v>
      </c>
    </row>
    <row r="24" spans="1:15" s="110" customFormat="1" ht="24.95" customHeight="1" x14ac:dyDescent="0.2">
      <c r="A24" s="193" t="s">
        <v>156</v>
      </c>
      <c r="B24" s="199" t="s">
        <v>221</v>
      </c>
      <c r="C24" s="113">
        <v>4.7540442390227797</v>
      </c>
      <c r="D24" s="115">
        <v>144</v>
      </c>
      <c r="E24" s="114">
        <v>170</v>
      </c>
      <c r="F24" s="114">
        <v>237</v>
      </c>
      <c r="G24" s="114">
        <v>131</v>
      </c>
      <c r="H24" s="140">
        <v>168</v>
      </c>
      <c r="I24" s="115">
        <v>-24</v>
      </c>
      <c r="J24" s="116">
        <v>-14.285714285714286</v>
      </c>
    </row>
    <row r="25" spans="1:15" s="110" customFormat="1" ht="24.95" customHeight="1" x14ac:dyDescent="0.2">
      <c r="A25" s="193" t="s">
        <v>222</v>
      </c>
      <c r="B25" s="204" t="s">
        <v>159</v>
      </c>
      <c r="C25" s="113">
        <v>5.9755694948827998</v>
      </c>
      <c r="D25" s="115">
        <v>181</v>
      </c>
      <c r="E25" s="114">
        <v>116</v>
      </c>
      <c r="F25" s="114">
        <v>164</v>
      </c>
      <c r="G25" s="114">
        <v>154</v>
      </c>
      <c r="H25" s="140">
        <v>165</v>
      </c>
      <c r="I25" s="115">
        <v>16</v>
      </c>
      <c r="J25" s="116">
        <v>9.6969696969696972</v>
      </c>
    </row>
    <row r="26" spans="1:15" s="110" customFormat="1" ht="24.95" customHeight="1" x14ac:dyDescent="0.2">
      <c r="A26" s="201">
        <v>782.78300000000002</v>
      </c>
      <c r="B26" s="203" t="s">
        <v>160</v>
      </c>
      <c r="C26" s="113">
        <v>17.431495543083525</v>
      </c>
      <c r="D26" s="115">
        <v>528</v>
      </c>
      <c r="E26" s="114">
        <v>211</v>
      </c>
      <c r="F26" s="114">
        <v>374</v>
      </c>
      <c r="G26" s="114">
        <v>345</v>
      </c>
      <c r="H26" s="140">
        <v>257</v>
      </c>
      <c r="I26" s="115">
        <v>271</v>
      </c>
      <c r="J26" s="116">
        <v>105.44747081712062</v>
      </c>
    </row>
    <row r="27" spans="1:15" s="110" customFormat="1" ht="24.95" customHeight="1" x14ac:dyDescent="0.2">
      <c r="A27" s="193" t="s">
        <v>161</v>
      </c>
      <c r="B27" s="199" t="s">
        <v>162</v>
      </c>
      <c r="C27" s="113">
        <v>1.3205678441729944</v>
      </c>
      <c r="D27" s="115">
        <v>40</v>
      </c>
      <c r="E27" s="114">
        <v>44</v>
      </c>
      <c r="F27" s="114">
        <v>106</v>
      </c>
      <c r="G27" s="114">
        <v>52</v>
      </c>
      <c r="H27" s="140">
        <v>58</v>
      </c>
      <c r="I27" s="115">
        <v>-18</v>
      </c>
      <c r="J27" s="116">
        <v>-31.03448275862069</v>
      </c>
    </row>
    <row r="28" spans="1:15" s="110" customFormat="1" ht="24.95" customHeight="1" x14ac:dyDescent="0.2">
      <c r="A28" s="193" t="s">
        <v>163</v>
      </c>
      <c r="B28" s="199" t="s">
        <v>164</v>
      </c>
      <c r="C28" s="113">
        <v>1.848794981842192</v>
      </c>
      <c r="D28" s="115">
        <v>56</v>
      </c>
      <c r="E28" s="114">
        <v>45</v>
      </c>
      <c r="F28" s="114">
        <v>160</v>
      </c>
      <c r="G28" s="114">
        <v>31</v>
      </c>
      <c r="H28" s="140">
        <v>62</v>
      </c>
      <c r="I28" s="115">
        <v>-6</v>
      </c>
      <c r="J28" s="116">
        <v>-9.67741935483871</v>
      </c>
    </row>
    <row r="29" spans="1:15" s="110" customFormat="1" ht="24.95" customHeight="1" x14ac:dyDescent="0.2">
      <c r="A29" s="193">
        <v>86</v>
      </c>
      <c r="B29" s="199" t="s">
        <v>165</v>
      </c>
      <c r="C29" s="113">
        <v>4.4899306701881807</v>
      </c>
      <c r="D29" s="115">
        <v>136</v>
      </c>
      <c r="E29" s="114">
        <v>119</v>
      </c>
      <c r="F29" s="114">
        <v>151</v>
      </c>
      <c r="G29" s="114">
        <v>75</v>
      </c>
      <c r="H29" s="140">
        <v>140</v>
      </c>
      <c r="I29" s="115">
        <v>-4</v>
      </c>
      <c r="J29" s="116">
        <v>-2.8571428571428572</v>
      </c>
    </row>
    <row r="30" spans="1:15" s="110" customFormat="1" ht="24.95" customHeight="1" x14ac:dyDescent="0.2">
      <c r="A30" s="193">
        <v>87.88</v>
      </c>
      <c r="B30" s="204" t="s">
        <v>166</v>
      </c>
      <c r="C30" s="113">
        <v>4.1267745130406075</v>
      </c>
      <c r="D30" s="115">
        <v>125</v>
      </c>
      <c r="E30" s="114">
        <v>138</v>
      </c>
      <c r="F30" s="114">
        <v>213</v>
      </c>
      <c r="G30" s="114">
        <v>180</v>
      </c>
      <c r="H30" s="140">
        <v>131</v>
      </c>
      <c r="I30" s="115">
        <v>-6</v>
      </c>
      <c r="J30" s="116">
        <v>-4.5801526717557248</v>
      </c>
    </row>
    <row r="31" spans="1:15" s="110" customFormat="1" ht="24.95" customHeight="1" x14ac:dyDescent="0.2">
      <c r="A31" s="193" t="s">
        <v>167</v>
      </c>
      <c r="B31" s="199" t="s">
        <v>168</v>
      </c>
      <c r="C31" s="113">
        <v>4.5889732585011558</v>
      </c>
      <c r="D31" s="115">
        <v>139</v>
      </c>
      <c r="E31" s="114">
        <v>102</v>
      </c>
      <c r="F31" s="114">
        <v>168</v>
      </c>
      <c r="G31" s="114">
        <v>127</v>
      </c>
      <c r="H31" s="140">
        <v>96</v>
      </c>
      <c r="I31" s="115">
        <v>43</v>
      </c>
      <c r="J31" s="116">
        <v>44.791666666666664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1.5186530207989435</v>
      </c>
      <c r="D34" s="115">
        <v>46</v>
      </c>
      <c r="E34" s="114">
        <v>20</v>
      </c>
      <c r="F34" s="114">
        <v>56</v>
      </c>
      <c r="G34" s="114">
        <v>45</v>
      </c>
      <c r="H34" s="140">
        <v>50</v>
      </c>
      <c r="I34" s="115">
        <v>-4</v>
      </c>
      <c r="J34" s="116">
        <v>-8</v>
      </c>
    </row>
    <row r="35" spans="1:10" s="110" customFormat="1" ht="24.95" customHeight="1" x14ac:dyDescent="0.2">
      <c r="A35" s="292" t="s">
        <v>171</v>
      </c>
      <c r="B35" s="293" t="s">
        <v>172</v>
      </c>
      <c r="C35" s="113">
        <v>27.005612413337737</v>
      </c>
      <c r="D35" s="115">
        <v>818</v>
      </c>
      <c r="E35" s="114">
        <v>668</v>
      </c>
      <c r="F35" s="114">
        <v>1258</v>
      </c>
      <c r="G35" s="114">
        <v>730</v>
      </c>
      <c r="H35" s="140">
        <v>1140</v>
      </c>
      <c r="I35" s="115">
        <v>-322</v>
      </c>
      <c r="J35" s="116">
        <v>-28.245614035087719</v>
      </c>
    </row>
    <row r="36" spans="1:10" s="110" customFormat="1" ht="24.95" customHeight="1" x14ac:dyDescent="0.2">
      <c r="A36" s="294" t="s">
        <v>173</v>
      </c>
      <c r="B36" s="295" t="s">
        <v>174</v>
      </c>
      <c r="C36" s="125">
        <v>71.47573456586332</v>
      </c>
      <c r="D36" s="143">
        <v>2165</v>
      </c>
      <c r="E36" s="144">
        <v>1847</v>
      </c>
      <c r="F36" s="144">
        <v>2721</v>
      </c>
      <c r="G36" s="144">
        <v>1935</v>
      </c>
      <c r="H36" s="145">
        <v>1929</v>
      </c>
      <c r="I36" s="143">
        <v>236</v>
      </c>
      <c r="J36" s="146">
        <v>12.234318299637117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3029</v>
      </c>
      <c r="F11" s="264">
        <v>2535</v>
      </c>
      <c r="G11" s="264">
        <v>4035</v>
      </c>
      <c r="H11" s="264">
        <v>2710</v>
      </c>
      <c r="I11" s="265">
        <v>3119</v>
      </c>
      <c r="J11" s="263">
        <v>-90</v>
      </c>
      <c r="K11" s="266">
        <v>-2.8855402372555305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32.089798613403765</v>
      </c>
      <c r="E13" s="115">
        <v>972</v>
      </c>
      <c r="F13" s="114">
        <v>779</v>
      </c>
      <c r="G13" s="114">
        <v>1076</v>
      </c>
      <c r="H13" s="114">
        <v>933</v>
      </c>
      <c r="I13" s="140">
        <v>873</v>
      </c>
      <c r="J13" s="115">
        <v>99</v>
      </c>
      <c r="K13" s="116">
        <v>11.340206185567011</v>
      </c>
    </row>
    <row r="14" spans="1:15" ht="15.95" customHeight="1" x14ac:dyDescent="0.2">
      <c r="A14" s="306" t="s">
        <v>230</v>
      </c>
      <c r="B14" s="307"/>
      <c r="C14" s="308"/>
      <c r="D14" s="113">
        <v>52.657642786398149</v>
      </c>
      <c r="E14" s="115">
        <v>1595</v>
      </c>
      <c r="F14" s="114">
        <v>1335</v>
      </c>
      <c r="G14" s="114">
        <v>2411</v>
      </c>
      <c r="H14" s="114">
        <v>1391</v>
      </c>
      <c r="I14" s="140">
        <v>1736</v>
      </c>
      <c r="J14" s="115">
        <v>-141</v>
      </c>
      <c r="K14" s="116">
        <v>-8.1221198156682028</v>
      </c>
    </row>
    <row r="15" spans="1:15" ht="15.95" customHeight="1" x14ac:dyDescent="0.2">
      <c r="A15" s="306" t="s">
        <v>231</v>
      </c>
      <c r="B15" s="307"/>
      <c r="C15" s="308"/>
      <c r="D15" s="113">
        <v>8.517662594915814</v>
      </c>
      <c r="E15" s="115">
        <v>258</v>
      </c>
      <c r="F15" s="114">
        <v>264</v>
      </c>
      <c r="G15" s="114">
        <v>346</v>
      </c>
      <c r="H15" s="114">
        <v>201</v>
      </c>
      <c r="I15" s="140">
        <v>322</v>
      </c>
      <c r="J15" s="115">
        <v>-64</v>
      </c>
      <c r="K15" s="116">
        <v>-19.875776397515526</v>
      </c>
    </row>
    <row r="16" spans="1:15" ht="15.95" customHeight="1" x14ac:dyDescent="0.2">
      <c r="A16" s="306" t="s">
        <v>232</v>
      </c>
      <c r="B16" s="307"/>
      <c r="C16" s="308"/>
      <c r="D16" s="113">
        <v>6.7348960052822715</v>
      </c>
      <c r="E16" s="115">
        <v>204</v>
      </c>
      <c r="F16" s="114">
        <v>157</v>
      </c>
      <c r="G16" s="114">
        <v>202</v>
      </c>
      <c r="H16" s="114">
        <v>185</v>
      </c>
      <c r="I16" s="140">
        <v>188</v>
      </c>
      <c r="J16" s="115">
        <v>16</v>
      </c>
      <c r="K16" s="116">
        <v>8.5106382978723403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1.2875536480686696</v>
      </c>
      <c r="E18" s="115">
        <v>39</v>
      </c>
      <c r="F18" s="114">
        <v>14</v>
      </c>
      <c r="G18" s="114">
        <v>58</v>
      </c>
      <c r="H18" s="114">
        <v>46</v>
      </c>
      <c r="I18" s="140">
        <v>37</v>
      </c>
      <c r="J18" s="115">
        <v>2</v>
      </c>
      <c r="K18" s="116">
        <v>5.4054054054054053</v>
      </c>
    </row>
    <row r="19" spans="1:11" ht="14.1" customHeight="1" x14ac:dyDescent="0.2">
      <c r="A19" s="306" t="s">
        <v>235</v>
      </c>
      <c r="B19" s="307" t="s">
        <v>236</v>
      </c>
      <c r="C19" s="308"/>
      <c r="D19" s="113">
        <v>1.1885110597556949</v>
      </c>
      <c r="E19" s="115">
        <v>36</v>
      </c>
      <c r="F19" s="114">
        <v>12</v>
      </c>
      <c r="G19" s="114">
        <v>44</v>
      </c>
      <c r="H19" s="114">
        <v>39</v>
      </c>
      <c r="I19" s="140">
        <v>28</v>
      </c>
      <c r="J19" s="115">
        <v>8</v>
      </c>
      <c r="K19" s="116">
        <v>28.571428571428573</v>
      </c>
    </row>
    <row r="20" spans="1:11" ht="14.1" customHeight="1" x14ac:dyDescent="0.2">
      <c r="A20" s="306">
        <v>12</v>
      </c>
      <c r="B20" s="307" t="s">
        <v>237</v>
      </c>
      <c r="C20" s="308"/>
      <c r="D20" s="113">
        <v>1.7497523935292176</v>
      </c>
      <c r="E20" s="115">
        <v>53</v>
      </c>
      <c r="F20" s="114">
        <v>22</v>
      </c>
      <c r="G20" s="114">
        <v>33</v>
      </c>
      <c r="H20" s="114">
        <v>39</v>
      </c>
      <c r="I20" s="140">
        <v>72</v>
      </c>
      <c r="J20" s="115">
        <v>-19</v>
      </c>
      <c r="K20" s="116">
        <v>-26.388888888888889</v>
      </c>
    </row>
    <row r="21" spans="1:11" ht="14.1" customHeight="1" x14ac:dyDescent="0.2">
      <c r="A21" s="306">
        <v>21</v>
      </c>
      <c r="B21" s="307" t="s">
        <v>238</v>
      </c>
      <c r="C21" s="308"/>
      <c r="D21" s="113">
        <v>1.0564542753383954</v>
      </c>
      <c r="E21" s="115">
        <v>32</v>
      </c>
      <c r="F21" s="114">
        <v>60</v>
      </c>
      <c r="G21" s="114">
        <v>18</v>
      </c>
      <c r="H21" s="114">
        <v>16</v>
      </c>
      <c r="I21" s="140">
        <v>33</v>
      </c>
      <c r="J21" s="115">
        <v>-1</v>
      </c>
      <c r="K21" s="116">
        <v>-3.0303030303030303</v>
      </c>
    </row>
    <row r="22" spans="1:11" ht="14.1" customHeight="1" x14ac:dyDescent="0.2">
      <c r="A22" s="306">
        <v>22</v>
      </c>
      <c r="B22" s="307" t="s">
        <v>239</v>
      </c>
      <c r="C22" s="308"/>
      <c r="D22" s="113">
        <v>1.8818091779465169</v>
      </c>
      <c r="E22" s="115">
        <v>57</v>
      </c>
      <c r="F22" s="114">
        <v>46</v>
      </c>
      <c r="G22" s="114">
        <v>111</v>
      </c>
      <c r="H22" s="114">
        <v>53</v>
      </c>
      <c r="I22" s="140">
        <v>74</v>
      </c>
      <c r="J22" s="115">
        <v>-17</v>
      </c>
      <c r="K22" s="116">
        <v>-22.972972972972972</v>
      </c>
    </row>
    <row r="23" spans="1:11" ht="14.1" customHeight="1" x14ac:dyDescent="0.2">
      <c r="A23" s="306">
        <v>23</v>
      </c>
      <c r="B23" s="307" t="s">
        <v>240</v>
      </c>
      <c r="C23" s="308"/>
      <c r="D23" s="113">
        <v>0.56124133377352259</v>
      </c>
      <c r="E23" s="115">
        <v>17</v>
      </c>
      <c r="F23" s="114">
        <v>21</v>
      </c>
      <c r="G23" s="114">
        <v>24</v>
      </c>
      <c r="H23" s="114">
        <v>13</v>
      </c>
      <c r="I23" s="140">
        <v>22</v>
      </c>
      <c r="J23" s="115">
        <v>-5</v>
      </c>
      <c r="K23" s="116">
        <v>-22.727272727272727</v>
      </c>
    </row>
    <row r="24" spans="1:11" ht="14.1" customHeight="1" x14ac:dyDescent="0.2">
      <c r="A24" s="306">
        <v>24</v>
      </c>
      <c r="B24" s="307" t="s">
        <v>241</v>
      </c>
      <c r="C24" s="308"/>
      <c r="D24" s="113">
        <v>3.1363486299108616</v>
      </c>
      <c r="E24" s="115">
        <v>95</v>
      </c>
      <c r="F24" s="114">
        <v>37</v>
      </c>
      <c r="G24" s="114">
        <v>121</v>
      </c>
      <c r="H24" s="114">
        <v>94</v>
      </c>
      <c r="I24" s="140">
        <v>161</v>
      </c>
      <c r="J24" s="115">
        <v>-66</v>
      </c>
      <c r="K24" s="116">
        <v>-40.993788819875775</v>
      </c>
    </row>
    <row r="25" spans="1:11" ht="14.1" customHeight="1" x14ac:dyDescent="0.2">
      <c r="A25" s="306">
        <v>25</v>
      </c>
      <c r="B25" s="307" t="s">
        <v>242</v>
      </c>
      <c r="C25" s="308"/>
      <c r="D25" s="113">
        <v>6.0415978870914495</v>
      </c>
      <c r="E25" s="115">
        <v>183</v>
      </c>
      <c r="F25" s="114">
        <v>132</v>
      </c>
      <c r="G25" s="114">
        <v>275</v>
      </c>
      <c r="H25" s="114">
        <v>106</v>
      </c>
      <c r="I25" s="140">
        <v>189</v>
      </c>
      <c r="J25" s="115">
        <v>-6</v>
      </c>
      <c r="K25" s="116">
        <v>-3.1746031746031744</v>
      </c>
    </row>
    <row r="26" spans="1:11" ht="14.1" customHeight="1" x14ac:dyDescent="0.2">
      <c r="A26" s="306">
        <v>26</v>
      </c>
      <c r="B26" s="307" t="s">
        <v>243</v>
      </c>
      <c r="C26" s="308"/>
      <c r="D26" s="113">
        <v>8.6167051832287882</v>
      </c>
      <c r="E26" s="115">
        <v>261</v>
      </c>
      <c r="F26" s="114">
        <v>121</v>
      </c>
      <c r="G26" s="114">
        <v>213</v>
      </c>
      <c r="H26" s="114">
        <v>128</v>
      </c>
      <c r="I26" s="140">
        <v>186</v>
      </c>
      <c r="J26" s="115">
        <v>75</v>
      </c>
      <c r="K26" s="116">
        <v>40.322580645161288</v>
      </c>
    </row>
    <row r="27" spans="1:11" ht="14.1" customHeight="1" x14ac:dyDescent="0.2">
      <c r="A27" s="306">
        <v>27</v>
      </c>
      <c r="B27" s="307" t="s">
        <v>244</v>
      </c>
      <c r="C27" s="308"/>
      <c r="D27" s="113">
        <v>1.9478375701551667</v>
      </c>
      <c r="E27" s="115">
        <v>59</v>
      </c>
      <c r="F27" s="114">
        <v>50</v>
      </c>
      <c r="G27" s="114">
        <v>69</v>
      </c>
      <c r="H27" s="114">
        <v>56</v>
      </c>
      <c r="I27" s="140">
        <v>69</v>
      </c>
      <c r="J27" s="115">
        <v>-10</v>
      </c>
      <c r="K27" s="116">
        <v>-14.492753623188406</v>
      </c>
    </row>
    <row r="28" spans="1:11" ht="14.1" customHeight="1" x14ac:dyDescent="0.2">
      <c r="A28" s="306">
        <v>28</v>
      </c>
      <c r="B28" s="307" t="s">
        <v>245</v>
      </c>
      <c r="C28" s="308"/>
      <c r="D28" s="113">
        <v>0.23109937273027401</v>
      </c>
      <c r="E28" s="115">
        <v>7</v>
      </c>
      <c r="F28" s="114">
        <v>13</v>
      </c>
      <c r="G28" s="114">
        <v>27</v>
      </c>
      <c r="H28" s="114">
        <v>18</v>
      </c>
      <c r="I28" s="140">
        <v>21</v>
      </c>
      <c r="J28" s="115">
        <v>-14</v>
      </c>
      <c r="K28" s="116">
        <v>-66.666666666666671</v>
      </c>
    </row>
    <row r="29" spans="1:11" ht="14.1" customHeight="1" x14ac:dyDescent="0.2">
      <c r="A29" s="306">
        <v>29</v>
      </c>
      <c r="B29" s="307" t="s">
        <v>246</v>
      </c>
      <c r="C29" s="308"/>
      <c r="D29" s="113">
        <v>3.4334763948497855</v>
      </c>
      <c r="E29" s="115">
        <v>104</v>
      </c>
      <c r="F29" s="114">
        <v>87</v>
      </c>
      <c r="G29" s="114">
        <v>143</v>
      </c>
      <c r="H29" s="114">
        <v>113</v>
      </c>
      <c r="I29" s="140">
        <v>105</v>
      </c>
      <c r="J29" s="115">
        <v>-1</v>
      </c>
      <c r="K29" s="116">
        <v>-0.95238095238095233</v>
      </c>
    </row>
    <row r="30" spans="1:11" ht="14.1" customHeight="1" x14ac:dyDescent="0.2">
      <c r="A30" s="306" t="s">
        <v>247</v>
      </c>
      <c r="B30" s="307" t="s">
        <v>248</v>
      </c>
      <c r="C30" s="308"/>
      <c r="D30" s="113" t="s">
        <v>513</v>
      </c>
      <c r="E30" s="115" t="s">
        <v>513</v>
      </c>
      <c r="F30" s="114">
        <v>31</v>
      </c>
      <c r="G30" s="114">
        <v>59</v>
      </c>
      <c r="H30" s="114">
        <v>32</v>
      </c>
      <c r="I30" s="140" t="s">
        <v>513</v>
      </c>
      <c r="J30" s="115" t="s">
        <v>513</v>
      </c>
      <c r="K30" s="116" t="s">
        <v>513</v>
      </c>
    </row>
    <row r="31" spans="1:11" ht="14.1" customHeight="1" x14ac:dyDescent="0.2">
      <c r="A31" s="306" t="s">
        <v>249</v>
      </c>
      <c r="B31" s="307" t="s">
        <v>250</v>
      </c>
      <c r="C31" s="308"/>
      <c r="D31" s="113">
        <v>2.3109937273027401</v>
      </c>
      <c r="E31" s="115">
        <v>70</v>
      </c>
      <c r="F31" s="114">
        <v>56</v>
      </c>
      <c r="G31" s="114">
        <v>78</v>
      </c>
      <c r="H31" s="114">
        <v>81</v>
      </c>
      <c r="I31" s="140">
        <v>77</v>
      </c>
      <c r="J31" s="115">
        <v>-7</v>
      </c>
      <c r="K31" s="116">
        <v>-9.0909090909090917</v>
      </c>
    </row>
    <row r="32" spans="1:11" ht="14.1" customHeight="1" x14ac:dyDescent="0.2">
      <c r="A32" s="306">
        <v>31</v>
      </c>
      <c r="B32" s="307" t="s">
        <v>251</v>
      </c>
      <c r="C32" s="308"/>
      <c r="D32" s="113">
        <v>0.39617035325189831</v>
      </c>
      <c r="E32" s="115">
        <v>12</v>
      </c>
      <c r="F32" s="114">
        <v>8</v>
      </c>
      <c r="G32" s="114">
        <v>9</v>
      </c>
      <c r="H32" s="114">
        <v>12</v>
      </c>
      <c r="I32" s="140">
        <v>17</v>
      </c>
      <c r="J32" s="115">
        <v>-5</v>
      </c>
      <c r="K32" s="116">
        <v>-29.411764705882351</v>
      </c>
    </row>
    <row r="33" spans="1:11" ht="14.1" customHeight="1" x14ac:dyDescent="0.2">
      <c r="A33" s="306">
        <v>32</v>
      </c>
      <c r="B33" s="307" t="s">
        <v>252</v>
      </c>
      <c r="C33" s="308"/>
      <c r="D33" s="113">
        <v>2.5090789039286894</v>
      </c>
      <c r="E33" s="115">
        <v>76</v>
      </c>
      <c r="F33" s="114">
        <v>50</v>
      </c>
      <c r="G33" s="114">
        <v>107</v>
      </c>
      <c r="H33" s="114">
        <v>80</v>
      </c>
      <c r="I33" s="140">
        <v>66</v>
      </c>
      <c r="J33" s="115">
        <v>10</v>
      </c>
      <c r="K33" s="116">
        <v>15.151515151515152</v>
      </c>
    </row>
    <row r="34" spans="1:11" ht="14.1" customHeight="1" x14ac:dyDescent="0.2">
      <c r="A34" s="306">
        <v>33</v>
      </c>
      <c r="B34" s="307" t="s">
        <v>253</v>
      </c>
      <c r="C34" s="308"/>
      <c r="D34" s="113">
        <v>6.5037966325519978</v>
      </c>
      <c r="E34" s="115">
        <v>197</v>
      </c>
      <c r="F34" s="114">
        <v>71</v>
      </c>
      <c r="G34" s="114">
        <v>154</v>
      </c>
      <c r="H34" s="114">
        <v>138</v>
      </c>
      <c r="I34" s="140">
        <v>142</v>
      </c>
      <c r="J34" s="115">
        <v>55</v>
      </c>
      <c r="K34" s="116">
        <v>38.732394366197184</v>
      </c>
    </row>
    <row r="35" spans="1:11" ht="14.1" customHeight="1" x14ac:dyDescent="0.2">
      <c r="A35" s="306">
        <v>34</v>
      </c>
      <c r="B35" s="307" t="s">
        <v>254</v>
      </c>
      <c r="C35" s="308"/>
      <c r="D35" s="113">
        <v>2.1129085506767908</v>
      </c>
      <c r="E35" s="115">
        <v>64</v>
      </c>
      <c r="F35" s="114">
        <v>37</v>
      </c>
      <c r="G35" s="114">
        <v>72</v>
      </c>
      <c r="H35" s="114">
        <v>54</v>
      </c>
      <c r="I35" s="140">
        <v>72</v>
      </c>
      <c r="J35" s="115">
        <v>-8</v>
      </c>
      <c r="K35" s="116">
        <v>-11.111111111111111</v>
      </c>
    </row>
    <row r="36" spans="1:11" ht="14.1" customHeight="1" x14ac:dyDescent="0.2">
      <c r="A36" s="306">
        <v>41</v>
      </c>
      <c r="B36" s="307" t="s">
        <v>255</v>
      </c>
      <c r="C36" s="308"/>
      <c r="D36" s="113">
        <v>1.2215252558600198</v>
      </c>
      <c r="E36" s="115">
        <v>37</v>
      </c>
      <c r="F36" s="114">
        <v>62</v>
      </c>
      <c r="G36" s="114">
        <v>97</v>
      </c>
      <c r="H36" s="114">
        <v>56</v>
      </c>
      <c r="I36" s="140">
        <v>55</v>
      </c>
      <c r="J36" s="115">
        <v>-18</v>
      </c>
      <c r="K36" s="116">
        <v>-32.727272727272727</v>
      </c>
    </row>
    <row r="37" spans="1:11" ht="14.1" customHeight="1" x14ac:dyDescent="0.2">
      <c r="A37" s="306">
        <v>42</v>
      </c>
      <c r="B37" s="307" t="s">
        <v>256</v>
      </c>
      <c r="C37" s="308"/>
      <c r="D37" s="113">
        <v>9.9042588312974578E-2</v>
      </c>
      <c r="E37" s="115">
        <v>3</v>
      </c>
      <c r="F37" s="114" t="s">
        <v>513</v>
      </c>
      <c r="G37" s="114" t="s">
        <v>513</v>
      </c>
      <c r="H37" s="114" t="s">
        <v>513</v>
      </c>
      <c r="I37" s="140" t="s">
        <v>513</v>
      </c>
      <c r="J37" s="115" t="s">
        <v>513</v>
      </c>
      <c r="K37" s="116" t="s">
        <v>513</v>
      </c>
    </row>
    <row r="38" spans="1:11" ht="14.1" customHeight="1" x14ac:dyDescent="0.2">
      <c r="A38" s="306">
        <v>43</v>
      </c>
      <c r="B38" s="307" t="s">
        <v>257</v>
      </c>
      <c r="C38" s="308"/>
      <c r="D38" s="113">
        <v>1.2875536480686696</v>
      </c>
      <c r="E38" s="115">
        <v>39</v>
      </c>
      <c r="F38" s="114">
        <v>31</v>
      </c>
      <c r="G38" s="114">
        <v>63</v>
      </c>
      <c r="H38" s="114">
        <v>27</v>
      </c>
      <c r="I38" s="140">
        <v>51</v>
      </c>
      <c r="J38" s="115">
        <v>-12</v>
      </c>
      <c r="K38" s="116">
        <v>-23.529411764705884</v>
      </c>
    </row>
    <row r="39" spans="1:11" ht="14.1" customHeight="1" x14ac:dyDescent="0.2">
      <c r="A39" s="306">
        <v>51</v>
      </c>
      <c r="B39" s="307" t="s">
        <v>258</v>
      </c>
      <c r="C39" s="308"/>
      <c r="D39" s="113">
        <v>9.1779465170023116</v>
      </c>
      <c r="E39" s="115">
        <v>278</v>
      </c>
      <c r="F39" s="114">
        <v>341</v>
      </c>
      <c r="G39" s="114">
        <v>365</v>
      </c>
      <c r="H39" s="114">
        <v>267</v>
      </c>
      <c r="I39" s="140">
        <v>224</v>
      </c>
      <c r="J39" s="115">
        <v>54</v>
      </c>
      <c r="K39" s="116">
        <v>24.107142857142858</v>
      </c>
    </row>
    <row r="40" spans="1:11" ht="14.1" customHeight="1" x14ac:dyDescent="0.2">
      <c r="A40" s="306" t="s">
        <v>259</v>
      </c>
      <c r="B40" s="307" t="s">
        <v>260</v>
      </c>
      <c r="C40" s="308"/>
      <c r="D40" s="113">
        <v>8.7487619676460877</v>
      </c>
      <c r="E40" s="115">
        <v>265</v>
      </c>
      <c r="F40" s="114">
        <v>291</v>
      </c>
      <c r="G40" s="114">
        <v>341</v>
      </c>
      <c r="H40" s="114">
        <v>244</v>
      </c>
      <c r="I40" s="140">
        <v>202</v>
      </c>
      <c r="J40" s="115">
        <v>63</v>
      </c>
      <c r="K40" s="116">
        <v>31.188118811881189</v>
      </c>
    </row>
    <row r="41" spans="1:11" ht="14.1" customHeight="1" x14ac:dyDescent="0.2">
      <c r="A41" s="306"/>
      <c r="B41" s="307" t="s">
        <v>261</v>
      </c>
      <c r="C41" s="308"/>
      <c r="D41" s="113">
        <v>7.5932651039947174</v>
      </c>
      <c r="E41" s="115">
        <v>230</v>
      </c>
      <c r="F41" s="114">
        <v>249</v>
      </c>
      <c r="G41" s="114">
        <v>300</v>
      </c>
      <c r="H41" s="114">
        <v>206</v>
      </c>
      <c r="I41" s="140">
        <v>175</v>
      </c>
      <c r="J41" s="115">
        <v>55</v>
      </c>
      <c r="K41" s="116">
        <v>31.428571428571427</v>
      </c>
    </row>
    <row r="42" spans="1:11" ht="14.1" customHeight="1" x14ac:dyDescent="0.2">
      <c r="A42" s="306">
        <v>52</v>
      </c>
      <c r="B42" s="307" t="s">
        <v>262</v>
      </c>
      <c r="C42" s="308"/>
      <c r="D42" s="113">
        <v>3.1363486299108616</v>
      </c>
      <c r="E42" s="115">
        <v>95</v>
      </c>
      <c r="F42" s="114">
        <v>176</v>
      </c>
      <c r="G42" s="114">
        <v>172</v>
      </c>
      <c r="H42" s="114">
        <v>162</v>
      </c>
      <c r="I42" s="140">
        <v>160</v>
      </c>
      <c r="J42" s="115">
        <v>-65</v>
      </c>
      <c r="K42" s="116">
        <v>-40.625</v>
      </c>
    </row>
    <row r="43" spans="1:11" ht="14.1" customHeight="1" x14ac:dyDescent="0.2">
      <c r="A43" s="306" t="s">
        <v>263</v>
      </c>
      <c r="B43" s="307" t="s">
        <v>264</v>
      </c>
      <c r="C43" s="308"/>
      <c r="D43" s="113">
        <v>2.2119511389897655</v>
      </c>
      <c r="E43" s="115">
        <v>67</v>
      </c>
      <c r="F43" s="114">
        <v>88</v>
      </c>
      <c r="G43" s="114">
        <v>116</v>
      </c>
      <c r="H43" s="114">
        <v>113</v>
      </c>
      <c r="I43" s="140">
        <v>121</v>
      </c>
      <c r="J43" s="115">
        <v>-54</v>
      </c>
      <c r="K43" s="116">
        <v>-44.628099173553721</v>
      </c>
    </row>
    <row r="44" spans="1:11" ht="14.1" customHeight="1" x14ac:dyDescent="0.2">
      <c r="A44" s="306">
        <v>53</v>
      </c>
      <c r="B44" s="307" t="s">
        <v>265</v>
      </c>
      <c r="C44" s="308"/>
      <c r="D44" s="113">
        <v>0.72631231429514687</v>
      </c>
      <c r="E44" s="115">
        <v>22</v>
      </c>
      <c r="F44" s="114">
        <v>25</v>
      </c>
      <c r="G44" s="114">
        <v>43</v>
      </c>
      <c r="H44" s="114">
        <v>20</v>
      </c>
      <c r="I44" s="140">
        <v>22</v>
      </c>
      <c r="J44" s="115">
        <v>0</v>
      </c>
      <c r="K44" s="116">
        <v>0</v>
      </c>
    </row>
    <row r="45" spans="1:11" ht="14.1" customHeight="1" x14ac:dyDescent="0.2">
      <c r="A45" s="306" t="s">
        <v>266</v>
      </c>
      <c r="B45" s="307" t="s">
        <v>267</v>
      </c>
      <c r="C45" s="308"/>
      <c r="D45" s="113">
        <v>0.72631231429514687</v>
      </c>
      <c r="E45" s="115">
        <v>22</v>
      </c>
      <c r="F45" s="114">
        <v>25</v>
      </c>
      <c r="G45" s="114">
        <v>43</v>
      </c>
      <c r="H45" s="114">
        <v>20</v>
      </c>
      <c r="I45" s="140">
        <v>22</v>
      </c>
      <c r="J45" s="115">
        <v>0</v>
      </c>
      <c r="K45" s="116">
        <v>0</v>
      </c>
    </row>
    <row r="46" spans="1:11" ht="14.1" customHeight="1" x14ac:dyDescent="0.2">
      <c r="A46" s="306">
        <v>54</v>
      </c>
      <c r="B46" s="307" t="s">
        <v>268</v>
      </c>
      <c r="C46" s="308"/>
      <c r="D46" s="113">
        <v>5.0841862000660285</v>
      </c>
      <c r="E46" s="115">
        <v>154</v>
      </c>
      <c r="F46" s="114">
        <v>121</v>
      </c>
      <c r="G46" s="114">
        <v>138</v>
      </c>
      <c r="H46" s="114">
        <v>130</v>
      </c>
      <c r="I46" s="140">
        <v>113</v>
      </c>
      <c r="J46" s="115">
        <v>41</v>
      </c>
      <c r="K46" s="116">
        <v>36.283185840707965</v>
      </c>
    </row>
    <row r="47" spans="1:11" ht="14.1" customHeight="1" x14ac:dyDescent="0.2">
      <c r="A47" s="306">
        <v>61</v>
      </c>
      <c r="B47" s="307" t="s">
        <v>269</v>
      </c>
      <c r="C47" s="308"/>
      <c r="D47" s="113">
        <v>2.0468801584681411</v>
      </c>
      <c r="E47" s="115">
        <v>62</v>
      </c>
      <c r="F47" s="114">
        <v>93</v>
      </c>
      <c r="G47" s="114">
        <v>110</v>
      </c>
      <c r="H47" s="114">
        <v>57</v>
      </c>
      <c r="I47" s="140">
        <v>92</v>
      </c>
      <c r="J47" s="115">
        <v>-30</v>
      </c>
      <c r="K47" s="116">
        <v>-32.608695652173914</v>
      </c>
    </row>
    <row r="48" spans="1:11" ht="14.1" customHeight="1" x14ac:dyDescent="0.2">
      <c r="A48" s="306">
        <v>62</v>
      </c>
      <c r="B48" s="307" t="s">
        <v>270</v>
      </c>
      <c r="C48" s="308"/>
      <c r="D48" s="113">
        <v>6.7018818091779462</v>
      </c>
      <c r="E48" s="115">
        <v>203</v>
      </c>
      <c r="F48" s="114">
        <v>174</v>
      </c>
      <c r="G48" s="114">
        <v>318</v>
      </c>
      <c r="H48" s="114">
        <v>209</v>
      </c>
      <c r="I48" s="140">
        <v>193</v>
      </c>
      <c r="J48" s="115">
        <v>10</v>
      </c>
      <c r="K48" s="116">
        <v>5.1813471502590671</v>
      </c>
    </row>
    <row r="49" spans="1:11" ht="14.1" customHeight="1" x14ac:dyDescent="0.2">
      <c r="A49" s="306">
        <v>63</v>
      </c>
      <c r="B49" s="307" t="s">
        <v>271</v>
      </c>
      <c r="C49" s="308"/>
      <c r="D49" s="113">
        <v>2.8392208649719382</v>
      </c>
      <c r="E49" s="115">
        <v>86</v>
      </c>
      <c r="F49" s="114">
        <v>79</v>
      </c>
      <c r="G49" s="114">
        <v>94</v>
      </c>
      <c r="H49" s="114">
        <v>116</v>
      </c>
      <c r="I49" s="140">
        <v>126</v>
      </c>
      <c r="J49" s="115">
        <v>-40</v>
      </c>
      <c r="K49" s="116">
        <v>-31.746031746031747</v>
      </c>
    </row>
    <row r="50" spans="1:11" ht="14.1" customHeight="1" x14ac:dyDescent="0.2">
      <c r="A50" s="306" t="s">
        <v>272</v>
      </c>
      <c r="B50" s="307" t="s">
        <v>273</v>
      </c>
      <c r="C50" s="308"/>
      <c r="D50" s="113">
        <v>0.36315615714757343</v>
      </c>
      <c r="E50" s="115">
        <v>11</v>
      </c>
      <c r="F50" s="114">
        <v>9</v>
      </c>
      <c r="G50" s="114">
        <v>28</v>
      </c>
      <c r="H50" s="114">
        <v>21</v>
      </c>
      <c r="I50" s="140">
        <v>19</v>
      </c>
      <c r="J50" s="115">
        <v>-8</v>
      </c>
      <c r="K50" s="116">
        <v>-42.10526315789474</v>
      </c>
    </row>
    <row r="51" spans="1:11" ht="14.1" customHeight="1" x14ac:dyDescent="0.2">
      <c r="A51" s="306" t="s">
        <v>274</v>
      </c>
      <c r="B51" s="307" t="s">
        <v>275</v>
      </c>
      <c r="C51" s="308"/>
      <c r="D51" s="113">
        <v>2.0468801584681411</v>
      </c>
      <c r="E51" s="115">
        <v>62</v>
      </c>
      <c r="F51" s="114">
        <v>65</v>
      </c>
      <c r="G51" s="114">
        <v>63</v>
      </c>
      <c r="H51" s="114">
        <v>92</v>
      </c>
      <c r="I51" s="140">
        <v>103</v>
      </c>
      <c r="J51" s="115">
        <v>-41</v>
      </c>
      <c r="K51" s="116">
        <v>-39.805825242718448</v>
      </c>
    </row>
    <row r="52" spans="1:11" ht="14.1" customHeight="1" x14ac:dyDescent="0.2">
      <c r="A52" s="306">
        <v>71</v>
      </c>
      <c r="B52" s="307" t="s">
        <v>276</v>
      </c>
      <c r="C52" s="308"/>
      <c r="D52" s="113">
        <v>9.1119181247936609</v>
      </c>
      <c r="E52" s="115">
        <v>276</v>
      </c>
      <c r="F52" s="114">
        <v>226</v>
      </c>
      <c r="G52" s="114">
        <v>353</v>
      </c>
      <c r="H52" s="114">
        <v>236</v>
      </c>
      <c r="I52" s="140">
        <v>305</v>
      </c>
      <c r="J52" s="115">
        <v>-29</v>
      </c>
      <c r="K52" s="116">
        <v>-9.5081967213114762</v>
      </c>
    </row>
    <row r="53" spans="1:11" ht="14.1" customHeight="1" x14ac:dyDescent="0.2">
      <c r="A53" s="306" t="s">
        <v>277</v>
      </c>
      <c r="B53" s="307" t="s">
        <v>278</v>
      </c>
      <c r="C53" s="308"/>
      <c r="D53" s="113">
        <v>2.9382634532849123</v>
      </c>
      <c r="E53" s="115">
        <v>89</v>
      </c>
      <c r="F53" s="114">
        <v>97</v>
      </c>
      <c r="G53" s="114">
        <v>156</v>
      </c>
      <c r="H53" s="114">
        <v>88</v>
      </c>
      <c r="I53" s="140">
        <v>116</v>
      </c>
      <c r="J53" s="115">
        <v>-27</v>
      </c>
      <c r="K53" s="116">
        <v>-23.275862068965516</v>
      </c>
    </row>
    <row r="54" spans="1:11" ht="14.1" customHeight="1" x14ac:dyDescent="0.2">
      <c r="A54" s="306" t="s">
        <v>279</v>
      </c>
      <c r="B54" s="307" t="s">
        <v>280</v>
      </c>
      <c r="C54" s="308"/>
      <c r="D54" s="113">
        <v>4.952129415648729</v>
      </c>
      <c r="E54" s="115">
        <v>150</v>
      </c>
      <c r="F54" s="114">
        <v>112</v>
      </c>
      <c r="G54" s="114">
        <v>180</v>
      </c>
      <c r="H54" s="114">
        <v>128</v>
      </c>
      <c r="I54" s="140">
        <v>161</v>
      </c>
      <c r="J54" s="115">
        <v>-11</v>
      </c>
      <c r="K54" s="116">
        <v>-6.8322981366459627</v>
      </c>
    </row>
    <row r="55" spans="1:11" ht="14.1" customHeight="1" x14ac:dyDescent="0.2">
      <c r="A55" s="306">
        <v>72</v>
      </c>
      <c r="B55" s="307" t="s">
        <v>281</v>
      </c>
      <c r="C55" s="308"/>
      <c r="D55" s="113">
        <v>2.1459227467811157</v>
      </c>
      <c r="E55" s="115">
        <v>65</v>
      </c>
      <c r="F55" s="114">
        <v>51</v>
      </c>
      <c r="G55" s="114">
        <v>83</v>
      </c>
      <c r="H55" s="114">
        <v>36</v>
      </c>
      <c r="I55" s="140">
        <v>70</v>
      </c>
      <c r="J55" s="115">
        <v>-5</v>
      </c>
      <c r="K55" s="116">
        <v>-7.1428571428571432</v>
      </c>
    </row>
    <row r="56" spans="1:11" ht="14.1" customHeight="1" x14ac:dyDescent="0.2">
      <c r="A56" s="306" t="s">
        <v>282</v>
      </c>
      <c r="B56" s="307" t="s">
        <v>283</v>
      </c>
      <c r="C56" s="308"/>
      <c r="D56" s="113">
        <v>0.85836909871244638</v>
      </c>
      <c r="E56" s="115">
        <v>26</v>
      </c>
      <c r="F56" s="114">
        <v>11</v>
      </c>
      <c r="G56" s="114">
        <v>31</v>
      </c>
      <c r="H56" s="114">
        <v>13</v>
      </c>
      <c r="I56" s="140">
        <v>20</v>
      </c>
      <c r="J56" s="115">
        <v>6</v>
      </c>
      <c r="K56" s="116">
        <v>30</v>
      </c>
    </row>
    <row r="57" spans="1:11" ht="14.1" customHeight="1" x14ac:dyDescent="0.2">
      <c r="A57" s="306" t="s">
        <v>284</v>
      </c>
      <c r="B57" s="307" t="s">
        <v>285</v>
      </c>
      <c r="C57" s="308"/>
      <c r="D57" s="113">
        <v>0.9574116870254209</v>
      </c>
      <c r="E57" s="115">
        <v>29</v>
      </c>
      <c r="F57" s="114">
        <v>32</v>
      </c>
      <c r="G57" s="114">
        <v>25</v>
      </c>
      <c r="H57" s="114">
        <v>19</v>
      </c>
      <c r="I57" s="140">
        <v>37</v>
      </c>
      <c r="J57" s="115">
        <v>-8</v>
      </c>
      <c r="K57" s="116">
        <v>-21.621621621621621</v>
      </c>
    </row>
    <row r="58" spans="1:11" ht="14.1" customHeight="1" x14ac:dyDescent="0.2">
      <c r="A58" s="306">
        <v>73</v>
      </c>
      <c r="B58" s="307" t="s">
        <v>286</v>
      </c>
      <c r="C58" s="308"/>
      <c r="D58" s="113">
        <v>0.59425552987784747</v>
      </c>
      <c r="E58" s="115">
        <v>18</v>
      </c>
      <c r="F58" s="114">
        <v>29</v>
      </c>
      <c r="G58" s="114">
        <v>49</v>
      </c>
      <c r="H58" s="114">
        <v>35</v>
      </c>
      <c r="I58" s="140">
        <v>27</v>
      </c>
      <c r="J58" s="115">
        <v>-9</v>
      </c>
      <c r="K58" s="116">
        <v>-33.333333333333336</v>
      </c>
    </row>
    <row r="59" spans="1:11" ht="14.1" customHeight="1" x14ac:dyDescent="0.2">
      <c r="A59" s="306" t="s">
        <v>287</v>
      </c>
      <c r="B59" s="307" t="s">
        <v>288</v>
      </c>
      <c r="C59" s="308"/>
      <c r="D59" s="113">
        <v>0.49521294156487289</v>
      </c>
      <c r="E59" s="115">
        <v>15</v>
      </c>
      <c r="F59" s="114">
        <v>20</v>
      </c>
      <c r="G59" s="114">
        <v>38</v>
      </c>
      <c r="H59" s="114">
        <v>26</v>
      </c>
      <c r="I59" s="140">
        <v>20</v>
      </c>
      <c r="J59" s="115">
        <v>-5</v>
      </c>
      <c r="K59" s="116">
        <v>-25</v>
      </c>
    </row>
    <row r="60" spans="1:11" ht="14.1" customHeight="1" x14ac:dyDescent="0.2">
      <c r="A60" s="306">
        <v>81</v>
      </c>
      <c r="B60" s="307" t="s">
        <v>289</v>
      </c>
      <c r="C60" s="308"/>
      <c r="D60" s="113">
        <v>5.8435127104655002</v>
      </c>
      <c r="E60" s="115">
        <v>177</v>
      </c>
      <c r="F60" s="114">
        <v>153</v>
      </c>
      <c r="G60" s="114">
        <v>205</v>
      </c>
      <c r="H60" s="114">
        <v>108</v>
      </c>
      <c r="I60" s="140">
        <v>155</v>
      </c>
      <c r="J60" s="115">
        <v>22</v>
      </c>
      <c r="K60" s="116">
        <v>14.193548387096774</v>
      </c>
    </row>
    <row r="61" spans="1:11" ht="14.1" customHeight="1" x14ac:dyDescent="0.2">
      <c r="A61" s="306" t="s">
        <v>290</v>
      </c>
      <c r="B61" s="307" t="s">
        <v>291</v>
      </c>
      <c r="C61" s="308"/>
      <c r="D61" s="113">
        <v>2.608121492241664</v>
      </c>
      <c r="E61" s="115">
        <v>79</v>
      </c>
      <c r="F61" s="114">
        <v>28</v>
      </c>
      <c r="G61" s="114">
        <v>97</v>
      </c>
      <c r="H61" s="114">
        <v>36</v>
      </c>
      <c r="I61" s="140">
        <v>70</v>
      </c>
      <c r="J61" s="115">
        <v>9</v>
      </c>
      <c r="K61" s="116">
        <v>12.857142857142858</v>
      </c>
    </row>
    <row r="62" spans="1:11" ht="14.1" customHeight="1" x14ac:dyDescent="0.2">
      <c r="A62" s="306" t="s">
        <v>292</v>
      </c>
      <c r="B62" s="307" t="s">
        <v>293</v>
      </c>
      <c r="C62" s="308"/>
      <c r="D62" s="113">
        <v>1.1224826675470452</v>
      </c>
      <c r="E62" s="115">
        <v>34</v>
      </c>
      <c r="F62" s="114">
        <v>98</v>
      </c>
      <c r="G62" s="114">
        <v>51</v>
      </c>
      <c r="H62" s="114">
        <v>33</v>
      </c>
      <c r="I62" s="140">
        <v>37</v>
      </c>
      <c r="J62" s="115">
        <v>-3</v>
      </c>
      <c r="K62" s="116">
        <v>-8.1081081081081088</v>
      </c>
    </row>
    <row r="63" spans="1:11" ht="14.1" customHeight="1" x14ac:dyDescent="0.2">
      <c r="A63" s="306"/>
      <c r="B63" s="307" t="s">
        <v>294</v>
      </c>
      <c r="C63" s="308"/>
      <c r="D63" s="113">
        <v>0.9574116870254209</v>
      </c>
      <c r="E63" s="115">
        <v>29</v>
      </c>
      <c r="F63" s="114">
        <v>83</v>
      </c>
      <c r="G63" s="114">
        <v>41</v>
      </c>
      <c r="H63" s="114">
        <v>29</v>
      </c>
      <c r="I63" s="140">
        <v>28</v>
      </c>
      <c r="J63" s="115">
        <v>1</v>
      </c>
      <c r="K63" s="116">
        <v>3.5714285714285716</v>
      </c>
    </row>
    <row r="64" spans="1:11" ht="14.1" customHeight="1" x14ac:dyDescent="0.2">
      <c r="A64" s="306" t="s">
        <v>295</v>
      </c>
      <c r="B64" s="307" t="s">
        <v>296</v>
      </c>
      <c r="C64" s="308"/>
      <c r="D64" s="113">
        <v>0.62726972598217234</v>
      </c>
      <c r="E64" s="115">
        <v>19</v>
      </c>
      <c r="F64" s="114">
        <v>6</v>
      </c>
      <c r="G64" s="114">
        <v>18</v>
      </c>
      <c r="H64" s="114">
        <v>8</v>
      </c>
      <c r="I64" s="140">
        <v>16</v>
      </c>
      <c r="J64" s="115">
        <v>3</v>
      </c>
      <c r="K64" s="116">
        <v>18.75</v>
      </c>
    </row>
    <row r="65" spans="1:11" ht="14.1" customHeight="1" x14ac:dyDescent="0.2">
      <c r="A65" s="306" t="s">
        <v>297</v>
      </c>
      <c r="B65" s="307" t="s">
        <v>298</v>
      </c>
      <c r="C65" s="308"/>
      <c r="D65" s="113">
        <v>0.56124133377352259</v>
      </c>
      <c r="E65" s="115">
        <v>17</v>
      </c>
      <c r="F65" s="114">
        <v>13</v>
      </c>
      <c r="G65" s="114">
        <v>20</v>
      </c>
      <c r="H65" s="114">
        <v>11</v>
      </c>
      <c r="I65" s="140">
        <v>17</v>
      </c>
      <c r="J65" s="115">
        <v>0</v>
      </c>
      <c r="K65" s="116">
        <v>0</v>
      </c>
    </row>
    <row r="66" spans="1:11" ht="14.1" customHeight="1" x14ac:dyDescent="0.2">
      <c r="A66" s="306">
        <v>82</v>
      </c>
      <c r="B66" s="307" t="s">
        <v>299</v>
      </c>
      <c r="C66" s="308"/>
      <c r="D66" s="113">
        <v>3.4995047870584353</v>
      </c>
      <c r="E66" s="115">
        <v>106</v>
      </c>
      <c r="F66" s="114">
        <v>100</v>
      </c>
      <c r="G66" s="114">
        <v>155</v>
      </c>
      <c r="H66" s="114">
        <v>122</v>
      </c>
      <c r="I66" s="140">
        <v>92</v>
      </c>
      <c r="J66" s="115">
        <v>14</v>
      </c>
      <c r="K66" s="116">
        <v>15.217391304347826</v>
      </c>
    </row>
    <row r="67" spans="1:11" ht="14.1" customHeight="1" x14ac:dyDescent="0.2">
      <c r="A67" s="306" t="s">
        <v>300</v>
      </c>
      <c r="B67" s="307" t="s">
        <v>301</v>
      </c>
      <c r="C67" s="308"/>
      <c r="D67" s="113">
        <v>1.9148233740508418</v>
      </c>
      <c r="E67" s="115">
        <v>58</v>
      </c>
      <c r="F67" s="114">
        <v>77</v>
      </c>
      <c r="G67" s="114">
        <v>116</v>
      </c>
      <c r="H67" s="114">
        <v>97</v>
      </c>
      <c r="I67" s="140">
        <v>62</v>
      </c>
      <c r="J67" s="115">
        <v>-4</v>
      </c>
      <c r="K67" s="116">
        <v>-6.4516129032258061</v>
      </c>
    </row>
    <row r="68" spans="1:11" ht="14.1" customHeight="1" x14ac:dyDescent="0.2">
      <c r="A68" s="306" t="s">
        <v>302</v>
      </c>
      <c r="B68" s="307" t="s">
        <v>303</v>
      </c>
      <c r="C68" s="308"/>
      <c r="D68" s="113">
        <v>1.1885110597556949</v>
      </c>
      <c r="E68" s="115">
        <v>36</v>
      </c>
      <c r="F68" s="114">
        <v>16</v>
      </c>
      <c r="G68" s="114">
        <v>26</v>
      </c>
      <c r="H68" s="114">
        <v>18</v>
      </c>
      <c r="I68" s="140">
        <v>23</v>
      </c>
      <c r="J68" s="115">
        <v>13</v>
      </c>
      <c r="K68" s="116">
        <v>56.521739130434781</v>
      </c>
    </row>
    <row r="69" spans="1:11" ht="14.1" customHeight="1" x14ac:dyDescent="0.2">
      <c r="A69" s="306">
        <v>83</v>
      </c>
      <c r="B69" s="307" t="s">
        <v>304</v>
      </c>
      <c r="C69" s="308"/>
      <c r="D69" s="113">
        <v>3.0703202377022119</v>
      </c>
      <c r="E69" s="115">
        <v>93</v>
      </c>
      <c r="F69" s="114">
        <v>61</v>
      </c>
      <c r="G69" s="114">
        <v>240</v>
      </c>
      <c r="H69" s="114">
        <v>77</v>
      </c>
      <c r="I69" s="140">
        <v>96</v>
      </c>
      <c r="J69" s="115">
        <v>-3</v>
      </c>
      <c r="K69" s="116">
        <v>-3.125</v>
      </c>
    </row>
    <row r="70" spans="1:11" ht="14.1" customHeight="1" x14ac:dyDescent="0.2">
      <c r="A70" s="306" t="s">
        <v>305</v>
      </c>
      <c r="B70" s="307" t="s">
        <v>306</v>
      </c>
      <c r="C70" s="308"/>
      <c r="D70" s="113">
        <v>2.4100363156157147</v>
      </c>
      <c r="E70" s="115">
        <v>73</v>
      </c>
      <c r="F70" s="114">
        <v>47</v>
      </c>
      <c r="G70" s="114">
        <v>222</v>
      </c>
      <c r="H70" s="114">
        <v>52</v>
      </c>
      <c r="I70" s="140">
        <v>75</v>
      </c>
      <c r="J70" s="115">
        <v>-2</v>
      </c>
      <c r="K70" s="116">
        <v>-2.6666666666666665</v>
      </c>
    </row>
    <row r="71" spans="1:11" ht="14.1" customHeight="1" x14ac:dyDescent="0.2">
      <c r="A71" s="306"/>
      <c r="B71" s="307" t="s">
        <v>307</v>
      </c>
      <c r="C71" s="308"/>
      <c r="D71" s="113">
        <v>1.5516672169032684</v>
      </c>
      <c r="E71" s="115">
        <v>47</v>
      </c>
      <c r="F71" s="114">
        <v>33</v>
      </c>
      <c r="G71" s="114">
        <v>164</v>
      </c>
      <c r="H71" s="114">
        <v>29</v>
      </c>
      <c r="I71" s="140">
        <v>53</v>
      </c>
      <c r="J71" s="115">
        <v>-6</v>
      </c>
      <c r="K71" s="116">
        <v>-11.320754716981131</v>
      </c>
    </row>
    <row r="72" spans="1:11" ht="14.1" customHeight="1" x14ac:dyDescent="0.2">
      <c r="A72" s="306">
        <v>84</v>
      </c>
      <c r="B72" s="307" t="s">
        <v>308</v>
      </c>
      <c r="C72" s="308"/>
      <c r="D72" s="113">
        <v>0.66028392208649722</v>
      </c>
      <c r="E72" s="115">
        <v>20</v>
      </c>
      <c r="F72" s="114">
        <v>16</v>
      </c>
      <c r="G72" s="114">
        <v>74</v>
      </c>
      <c r="H72" s="114">
        <v>18</v>
      </c>
      <c r="I72" s="140">
        <v>28</v>
      </c>
      <c r="J72" s="115">
        <v>-8</v>
      </c>
      <c r="K72" s="116">
        <v>-28.571428571428573</v>
      </c>
    </row>
    <row r="73" spans="1:11" ht="14.1" customHeight="1" x14ac:dyDescent="0.2">
      <c r="A73" s="306" t="s">
        <v>309</v>
      </c>
      <c r="B73" s="307" t="s">
        <v>310</v>
      </c>
      <c r="C73" s="308"/>
      <c r="D73" s="113">
        <v>0.36315615714757343</v>
      </c>
      <c r="E73" s="115">
        <v>11</v>
      </c>
      <c r="F73" s="114">
        <v>11</v>
      </c>
      <c r="G73" s="114">
        <v>35</v>
      </c>
      <c r="H73" s="114">
        <v>4</v>
      </c>
      <c r="I73" s="140">
        <v>17</v>
      </c>
      <c r="J73" s="115">
        <v>-6</v>
      </c>
      <c r="K73" s="116">
        <v>-35.294117647058826</v>
      </c>
    </row>
    <row r="74" spans="1:11" ht="14.1" customHeight="1" x14ac:dyDescent="0.2">
      <c r="A74" s="306" t="s">
        <v>311</v>
      </c>
      <c r="B74" s="307" t="s">
        <v>312</v>
      </c>
      <c r="C74" s="308"/>
      <c r="D74" s="113" t="s">
        <v>513</v>
      </c>
      <c r="E74" s="115" t="s">
        <v>513</v>
      </c>
      <c r="F74" s="114" t="s">
        <v>513</v>
      </c>
      <c r="G74" s="114">
        <v>8</v>
      </c>
      <c r="H74" s="114" t="s">
        <v>513</v>
      </c>
      <c r="I74" s="140">
        <v>3</v>
      </c>
      <c r="J74" s="115" t="s">
        <v>513</v>
      </c>
      <c r="K74" s="116" t="s">
        <v>513</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0</v>
      </c>
      <c r="E76" s="115">
        <v>0</v>
      </c>
      <c r="F76" s="114">
        <v>0</v>
      </c>
      <c r="G76" s="114">
        <v>0</v>
      </c>
      <c r="H76" s="114">
        <v>0</v>
      </c>
      <c r="I76" s="140" t="s">
        <v>513</v>
      </c>
      <c r="J76" s="115" t="s">
        <v>513</v>
      </c>
      <c r="K76" s="116" t="s">
        <v>513</v>
      </c>
    </row>
    <row r="77" spans="1:11" ht="14.1" customHeight="1" x14ac:dyDescent="0.2">
      <c r="A77" s="306">
        <v>92</v>
      </c>
      <c r="B77" s="307" t="s">
        <v>316</v>
      </c>
      <c r="C77" s="308"/>
      <c r="D77" s="113">
        <v>1.1885110597556949</v>
      </c>
      <c r="E77" s="115">
        <v>36</v>
      </c>
      <c r="F77" s="114">
        <v>20</v>
      </c>
      <c r="G77" s="114">
        <v>26</v>
      </c>
      <c r="H77" s="114">
        <v>30</v>
      </c>
      <c r="I77" s="140">
        <v>33</v>
      </c>
      <c r="J77" s="115">
        <v>3</v>
      </c>
      <c r="K77" s="116">
        <v>9.0909090909090917</v>
      </c>
    </row>
    <row r="78" spans="1:11" ht="14.1" customHeight="1" x14ac:dyDescent="0.2">
      <c r="A78" s="306">
        <v>93</v>
      </c>
      <c r="B78" s="307" t="s">
        <v>317</v>
      </c>
      <c r="C78" s="308"/>
      <c r="D78" s="113" t="s">
        <v>513</v>
      </c>
      <c r="E78" s="115" t="s">
        <v>513</v>
      </c>
      <c r="F78" s="114">
        <v>5</v>
      </c>
      <c r="G78" s="114">
        <v>9</v>
      </c>
      <c r="H78" s="114" t="s">
        <v>513</v>
      </c>
      <c r="I78" s="140">
        <v>6</v>
      </c>
      <c r="J78" s="115" t="s">
        <v>513</v>
      </c>
      <c r="K78" s="116" t="s">
        <v>513</v>
      </c>
    </row>
    <row r="79" spans="1:11" ht="14.1" customHeight="1" x14ac:dyDescent="0.2">
      <c r="A79" s="306">
        <v>94</v>
      </c>
      <c r="B79" s="307" t="s">
        <v>318</v>
      </c>
      <c r="C79" s="308"/>
      <c r="D79" s="113" t="s">
        <v>513</v>
      </c>
      <c r="E79" s="115" t="s">
        <v>513</v>
      </c>
      <c r="F79" s="114" t="s">
        <v>513</v>
      </c>
      <c r="G79" s="114">
        <v>3</v>
      </c>
      <c r="H79" s="114">
        <v>30</v>
      </c>
      <c r="I79" s="140">
        <v>0</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3103</v>
      </c>
      <c r="E11" s="114">
        <v>3302</v>
      </c>
      <c r="F11" s="114">
        <v>3595</v>
      </c>
      <c r="G11" s="114">
        <v>2624</v>
      </c>
      <c r="H11" s="140">
        <v>3095</v>
      </c>
      <c r="I11" s="115">
        <v>8</v>
      </c>
      <c r="J11" s="116">
        <v>0.25848142164781907</v>
      </c>
    </row>
    <row r="12" spans="1:15" s="110" customFormat="1" ht="24.95" customHeight="1" x14ac:dyDescent="0.2">
      <c r="A12" s="193" t="s">
        <v>132</v>
      </c>
      <c r="B12" s="194" t="s">
        <v>133</v>
      </c>
      <c r="C12" s="113">
        <v>1.0634869481147278</v>
      </c>
      <c r="D12" s="115">
        <v>33</v>
      </c>
      <c r="E12" s="114">
        <v>59</v>
      </c>
      <c r="F12" s="114">
        <v>49</v>
      </c>
      <c r="G12" s="114">
        <v>20</v>
      </c>
      <c r="H12" s="140">
        <v>19</v>
      </c>
      <c r="I12" s="115">
        <v>14</v>
      </c>
      <c r="J12" s="116">
        <v>73.684210526315795</v>
      </c>
    </row>
    <row r="13" spans="1:15" s="110" customFormat="1" ht="24.95" customHeight="1" x14ac:dyDescent="0.2">
      <c r="A13" s="193" t="s">
        <v>134</v>
      </c>
      <c r="B13" s="199" t="s">
        <v>214</v>
      </c>
      <c r="C13" s="113">
        <v>0.2900418949403803</v>
      </c>
      <c r="D13" s="115">
        <v>9</v>
      </c>
      <c r="E13" s="114">
        <v>15</v>
      </c>
      <c r="F13" s="114">
        <v>10</v>
      </c>
      <c r="G13" s="114">
        <v>15</v>
      </c>
      <c r="H13" s="140">
        <v>8</v>
      </c>
      <c r="I13" s="115">
        <v>1</v>
      </c>
      <c r="J13" s="116">
        <v>12.5</v>
      </c>
    </row>
    <row r="14" spans="1:15" s="287" customFormat="1" ht="24.95" customHeight="1" x14ac:dyDescent="0.2">
      <c r="A14" s="193" t="s">
        <v>215</v>
      </c>
      <c r="B14" s="199" t="s">
        <v>137</v>
      </c>
      <c r="C14" s="113">
        <v>23.751208507895583</v>
      </c>
      <c r="D14" s="115">
        <v>737</v>
      </c>
      <c r="E14" s="114">
        <v>715</v>
      </c>
      <c r="F14" s="114">
        <v>929</v>
      </c>
      <c r="G14" s="114">
        <v>623</v>
      </c>
      <c r="H14" s="140">
        <v>922</v>
      </c>
      <c r="I14" s="115">
        <v>-185</v>
      </c>
      <c r="J14" s="116">
        <v>-20.065075921908893</v>
      </c>
      <c r="K14" s="110"/>
      <c r="L14" s="110"/>
      <c r="M14" s="110"/>
      <c r="N14" s="110"/>
      <c r="O14" s="110"/>
    </row>
    <row r="15" spans="1:15" s="110" customFormat="1" ht="24.95" customHeight="1" x14ac:dyDescent="0.2">
      <c r="A15" s="193" t="s">
        <v>216</v>
      </c>
      <c r="B15" s="199" t="s">
        <v>217</v>
      </c>
      <c r="C15" s="113">
        <v>6.0586529165323881</v>
      </c>
      <c r="D15" s="115">
        <v>188</v>
      </c>
      <c r="E15" s="114">
        <v>126</v>
      </c>
      <c r="F15" s="114">
        <v>221</v>
      </c>
      <c r="G15" s="114">
        <v>171</v>
      </c>
      <c r="H15" s="140">
        <v>212</v>
      </c>
      <c r="I15" s="115">
        <v>-24</v>
      </c>
      <c r="J15" s="116">
        <v>-11.320754716981131</v>
      </c>
    </row>
    <row r="16" spans="1:15" s="287" customFormat="1" ht="24.95" customHeight="1" x14ac:dyDescent="0.2">
      <c r="A16" s="193" t="s">
        <v>218</v>
      </c>
      <c r="B16" s="199" t="s">
        <v>141</v>
      </c>
      <c r="C16" s="113">
        <v>12.536255236867548</v>
      </c>
      <c r="D16" s="115">
        <v>389</v>
      </c>
      <c r="E16" s="114">
        <v>348</v>
      </c>
      <c r="F16" s="114">
        <v>494</v>
      </c>
      <c r="G16" s="114">
        <v>325</v>
      </c>
      <c r="H16" s="140">
        <v>555</v>
      </c>
      <c r="I16" s="115">
        <v>-166</v>
      </c>
      <c r="J16" s="116">
        <v>-29.90990990990991</v>
      </c>
      <c r="K16" s="110"/>
      <c r="L16" s="110"/>
      <c r="M16" s="110"/>
      <c r="N16" s="110"/>
      <c r="O16" s="110"/>
    </row>
    <row r="17" spans="1:15" s="110" customFormat="1" ht="24.95" customHeight="1" x14ac:dyDescent="0.2">
      <c r="A17" s="193" t="s">
        <v>142</v>
      </c>
      <c r="B17" s="199" t="s">
        <v>220</v>
      </c>
      <c r="C17" s="113">
        <v>5.1563003544956496</v>
      </c>
      <c r="D17" s="115">
        <v>160</v>
      </c>
      <c r="E17" s="114">
        <v>241</v>
      </c>
      <c r="F17" s="114">
        <v>214</v>
      </c>
      <c r="G17" s="114">
        <v>127</v>
      </c>
      <c r="H17" s="140">
        <v>155</v>
      </c>
      <c r="I17" s="115">
        <v>5</v>
      </c>
      <c r="J17" s="116">
        <v>3.225806451612903</v>
      </c>
    </row>
    <row r="18" spans="1:15" s="287" customFormat="1" ht="24.95" customHeight="1" x14ac:dyDescent="0.2">
      <c r="A18" s="201" t="s">
        <v>144</v>
      </c>
      <c r="B18" s="202" t="s">
        <v>145</v>
      </c>
      <c r="C18" s="113">
        <v>7.79890428617467</v>
      </c>
      <c r="D18" s="115">
        <v>242</v>
      </c>
      <c r="E18" s="114">
        <v>202</v>
      </c>
      <c r="F18" s="114">
        <v>250</v>
      </c>
      <c r="G18" s="114">
        <v>161</v>
      </c>
      <c r="H18" s="140">
        <v>239</v>
      </c>
      <c r="I18" s="115">
        <v>3</v>
      </c>
      <c r="J18" s="116">
        <v>1.2552301255230125</v>
      </c>
      <c r="K18" s="110"/>
      <c r="L18" s="110"/>
      <c r="M18" s="110"/>
      <c r="N18" s="110"/>
      <c r="O18" s="110"/>
    </row>
    <row r="19" spans="1:15" s="110" customFormat="1" ht="24.95" customHeight="1" x14ac:dyDescent="0.2">
      <c r="A19" s="193" t="s">
        <v>146</v>
      </c>
      <c r="B19" s="199" t="s">
        <v>147</v>
      </c>
      <c r="C19" s="113">
        <v>15.952304221720915</v>
      </c>
      <c r="D19" s="115">
        <v>495</v>
      </c>
      <c r="E19" s="114">
        <v>425</v>
      </c>
      <c r="F19" s="114">
        <v>525</v>
      </c>
      <c r="G19" s="114">
        <v>396</v>
      </c>
      <c r="H19" s="140">
        <v>461</v>
      </c>
      <c r="I19" s="115">
        <v>34</v>
      </c>
      <c r="J19" s="116">
        <v>7.3752711496746208</v>
      </c>
    </row>
    <row r="20" spans="1:15" s="287" customFormat="1" ht="24.95" customHeight="1" x14ac:dyDescent="0.2">
      <c r="A20" s="193" t="s">
        <v>148</v>
      </c>
      <c r="B20" s="199" t="s">
        <v>149</v>
      </c>
      <c r="C20" s="113">
        <v>6.0586529165323881</v>
      </c>
      <c r="D20" s="115">
        <v>188</v>
      </c>
      <c r="E20" s="114">
        <v>422</v>
      </c>
      <c r="F20" s="114">
        <v>198</v>
      </c>
      <c r="G20" s="114">
        <v>132</v>
      </c>
      <c r="H20" s="140">
        <v>162</v>
      </c>
      <c r="I20" s="115">
        <v>26</v>
      </c>
      <c r="J20" s="116">
        <v>16.049382716049383</v>
      </c>
      <c r="K20" s="110"/>
      <c r="L20" s="110"/>
      <c r="M20" s="110"/>
      <c r="N20" s="110"/>
      <c r="O20" s="110"/>
    </row>
    <row r="21" spans="1:15" s="110" customFormat="1" ht="24.95" customHeight="1" x14ac:dyDescent="0.2">
      <c r="A21" s="201" t="s">
        <v>150</v>
      </c>
      <c r="B21" s="202" t="s">
        <v>151</v>
      </c>
      <c r="C21" s="113">
        <v>5.414115372220432</v>
      </c>
      <c r="D21" s="115">
        <v>168</v>
      </c>
      <c r="E21" s="114">
        <v>149</v>
      </c>
      <c r="F21" s="114">
        <v>195</v>
      </c>
      <c r="G21" s="114">
        <v>160</v>
      </c>
      <c r="H21" s="140">
        <v>144</v>
      </c>
      <c r="I21" s="115">
        <v>24</v>
      </c>
      <c r="J21" s="116">
        <v>16.666666666666668</v>
      </c>
    </row>
    <row r="22" spans="1:15" s="110" customFormat="1" ht="24.95" customHeight="1" x14ac:dyDescent="0.2">
      <c r="A22" s="201" t="s">
        <v>152</v>
      </c>
      <c r="B22" s="199" t="s">
        <v>153</v>
      </c>
      <c r="C22" s="113">
        <v>1.6435707379954883</v>
      </c>
      <c r="D22" s="115">
        <v>51</v>
      </c>
      <c r="E22" s="114">
        <v>48</v>
      </c>
      <c r="F22" s="114">
        <v>45</v>
      </c>
      <c r="G22" s="114">
        <v>44</v>
      </c>
      <c r="H22" s="140">
        <v>35</v>
      </c>
      <c r="I22" s="115">
        <v>16</v>
      </c>
      <c r="J22" s="116">
        <v>45.714285714285715</v>
      </c>
    </row>
    <row r="23" spans="1:15" s="110" customFormat="1" ht="24.95" customHeight="1" x14ac:dyDescent="0.2">
      <c r="A23" s="193" t="s">
        <v>154</v>
      </c>
      <c r="B23" s="199" t="s">
        <v>155</v>
      </c>
      <c r="C23" s="113">
        <v>1.9980663873670641</v>
      </c>
      <c r="D23" s="115">
        <v>62</v>
      </c>
      <c r="E23" s="114">
        <v>26</v>
      </c>
      <c r="F23" s="114">
        <v>26</v>
      </c>
      <c r="G23" s="114">
        <v>25</v>
      </c>
      <c r="H23" s="140">
        <v>45</v>
      </c>
      <c r="I23" s="115">
        <v>17</v>
      </c>
      <c r="J23" s="116">
        <v>37.777777777777779</v>
      </c>
    </row>
    <row r="24" spans="1:15" s="110" customFormat="1" ht="24.95" customHeight="1" x14ac:dyDescent="0.2">
      <c r="A24" s="193" t="s">
        <v>156</v>
      </c>
      <c r="B24" s="199" t="s">
        <v>221</v>
      </c>
      <c r="C24" s="113">
        <v>4.9629390912020623</v>
      </c>
      <c r="D24" s="115">
        <v>154</v>
      </c>
      <c r="E24" s="114">
        <v>139</v>
      </c>
      <c r="F24" s="114">
        <v>172</v>
      </c>
      <c r="G24" s="114">
        <v>111</v>
      </c>
      <c r="H24" s="140">
        <v>185</v>
      </c>
      <c r="I24" s="115">
        <v>-31</v>
      </c>
      <c r="J24" s="116">
        <v>-16.756756756756758</v>
      </c>
    </row>
    <row r="25" spans="1:15" s="110" customFormat="1" ht="24.95" customHeight="1" x14ac:dyDescent="0.2">
      <c r="A25" s="193" t="s">
        <v>222</v>
      </c>
      <c r="B25" s="204" t="s">
        <v>159</v>
      </c>
      <c r="C25" s="113">
        <v>5.2529809861424424</v>
      </c>
      <c r="D25" s="115">
        <v>163</v>
      </c>
      <c r="E25" s="114">
        <v>171</v>
      </c>
      <c r="F25" s="114">
        <v>137</v>
      </c>
      <c r="G25" s="114">
        <v>163</v>
      </c>
      <c r="H25" s="140">
        <v>111</v>
      </c>
      <c r="I25" s="115">
        <v>52</v>
      </c>
      <c r="J25" s="116">
        <v>46.846846846846844</v>
      </c>
    </row>
    <row r="26" spans="1:15" s="110" customFormat="1" ht="24.95" customHeight="1" x14ac:dyDescent="0.2">
      <c r="A26" s="201">
        <v>782.78300000000002</v>
      </c>
      <c r="B26" s="203" t="s">
        <v>160</v>
      </c>
      <c r="C26" s="113">
        <v>10.119239445697712</v>
      </c>
      <c r="D26" s="115">
        <v>314</v>
      </c>
      <c r="E26" s="114">
        <v>569</v>
      </c>
      <c r="F26" s="114">
        <v>326</v>
      </c>
      <c r="G26" s="114">
        <v>337</v>
      </c>
      <c r="H26" s="140">
        <v>283</v>
      </c>
      <c r="I26" s="115">
        <v>31</v>
      </c>
      <c r="J26" s="116">
        <v>10.954063604240282</v>
      </c>
    </row>
    <row r="27" spans="1:15" s="110" customFormat="1" ht="24.95" customHeight="1" x14ac:dyDescent="0.2">
      <c r="A27" s="193" t="s">
        <v>161</v>
      </c>
      <c r="B27" s="199" t="s">
        <v>162</v>
      </c>
      <c r="C27" s="113">
        <v>1.4502094747019014</v>
      </c>
      <c r="D27" s="115">
        <v>45</v>
      </c>
      <c r="E27" s="114">
        <v>34</v>
      </c>
      <c r="F27" s="114">
        <v>91</v>
      </c>
      <c r="G27" s="114">
        <v>42</v>
      </c>
      <c r="H27" s="140">
        <v>77</v>
      </c>
      <c r="I27" s="115">
        <v>-32</v>
      </c>
      <c r="J27" s="116">
        <v>-41.558441558441558</v>
      </c>
    </row>
    <row r="28" spans="1:15" s="110" customFormat="1" ht="24.95" customHeight="1" x14ac:dyDescent="0.2">
      <c r="A28" s="193" t="s">
        <v>163</v>
      </c>
      <c r="B28" s="199" t="s">
        <v>164</v>
      </c>
      <c r="C28" s="113">
        <v>1.7080244924266839</v>
      </c>
      <c r="D28" s="115">
        <v>53</v>
      </c>
      <c r="E28" s="114">
        <v>45</v>
      </c>
      <c r="F28" s="114">
        <v>176</v>
      </c>
      <c r="G28" s="114">
        <v>31</v>
      </c>
      <c r="H28" s="140">
        <v>50</v>
      </c>
      <c r="I28" s="115">
        <v>3</v>
      </c>
      <c r="J28" s="116">
        <v>6</v>
      </c>
    </row>
    <row r="29" spans="1:15" s="110" customFormat="1" ht="24.95" customHeight="1" x14ac:dyDescent="0.2">
      <c r="A29" s="193">
        <v>86</v>
      </c>
      <c r="B29" s="199" t="s">
        <v>165</v>
      </c>
      <c r="C29" s="113">
        <v>4.2217209152433126</v>
      </c>
      <c r="D29" s="115">
        <v>131</v>
      </c>
      <c r="E29" s="114">
        <v>94</v>
      </c>
      <c r="F29" s="114">
        <v>119</v>
      </c>
      <c r="G29" s="114">
        <v>82</v>
      </c>
      <c r="H29" s="140">
        <v>120</v>
      </c>
      <c r="I29" s="115">
        <v>11</v>
      </c>
      <c r="J29" s="116">
        <v>9.1666666666666661</v>
      </c>
    </row>
    <row r="30" spans="1:15" s="110" customFormat="1" ht="24.95" customHeight="1" x14ac:dyDescent="0.2">
      <c r="A30" s="193">
        <v>87.88</v>
      </c>
      <c r="B30" s="204" t="s">
        <v>166</v>
      </c>
      <c r="C30" s="113">
        <v>3.9961327747341282</v>
      </c>
      <c r="D30" s="115">
        <v>124</v>
      </c>
      <c r="E30" s="114">
        <v>87</v>
      </c>
      <c r="F30" s="114">
        <v>176</v>
      </c>
      <c r="G30" s="114">
        <v>181</v>
      </c>
      <c r="H30" s="140">
        <v>133</v>
      </c>
      <c r="I30" s="115">
        <v>-9</v>
      </c>
      <c r="J30" s="116">
        <v>-6.7669172932330826</v>
      </c>
    </row>
    <row r="31" spans="1:15" s="110" customFormat="1" ht="24.95" customHeight="1" x14ac:dyDescent="0.2">
      <c r="A31" s="193" t="s">
        <v>167</v>
      </c>
      <c r="B31" s="199" t="s">
        <v>168</v>
      </c>
      <c r="C31" s="113">
        <v>4.3184015468901062</v>
      </c>
      <c r="D31" s="115">
        <v>134</v>
      </c>
      <c r="E31" s="114">
        <v>102</v>
      </c>
      <c r="F31" s="114">
        <v>171</v>
      </c>
      <c r="G31" s="114">
        <v>101</v>
      </c>
      <c r="H31" s="140">
        <v>101</v>
      </c>
      <c r="I31" s="115">
        <v>33</v>
      </c>
      <c r="J31" s="116">
        <v>32.67326732673267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1.0634869481147278</v>
      </c>
      <c r="D34" s="115">
        <v>33</v>
      </c>
      <c r="E34" s="114">
        <v>59</v>
      </c>
      <c r="F34" s="114">
        <v>49</v>
      </c>
      <c r="G34" s="114">
        <v>20</v>
      </c>
      <c r="H34" s="140">
        <v>19</v>
      </c>
      <c r="I34" s="115">
        <v>14</v>
      </c>
      <c r="J34" s="116">
        <v>73.684210526315795</v>
      </c>
    </row>
    <row r="35" spans="1:10" s="110" customFormat="1" ht="24.95" customHeight="1" x14ac:dyDescent="0.2">
      <c r="A35" s="292" t="s">
        <v>171</v>
      </c>
      <c r="B35" s="293" t="s">
        <v>172</v>
      </c>
      <c r="C35" s="113">
        <v>31.840154689010635</v>
      </c>
      <c r="D35" s="115">
        <v>988</v>
      </c>
      <c r="E35" s="114">
        <v>932</v>
      </c>
      <c r="F35" s="114">
        <v>1189</v>
      </c>
      <c r="G35" s="114">
        <v>799</v>
      </c>
      <c r="H35" s="140">
        <v>1169</v>
      </c>
      <c r="I35" s="115">
        <v>-181</v>
      </c>
      <c r="J35" s="116">
        <v>-15.483319076133448</v>
      </c>
    </row>
    <row r="36" spans="1:10" s="110" customFormat="1" ht="24.95" customHeight="1" x14ac:dyDescent="0.2">
      <c r="A36" s="294" t="s">
        <v>173</v>
      </c>
      <c r="B36" s="295" t="s">
        <v>174</v>
      </c>
      <c r="C36" s="125">
        <v>67.096358362874639</v>
      </c>
      <c r="D36" s="143">
        <v>2082</v>
      </c>
      <c r="E36" s="144">
        <v>2311</v>
      </c>
      <c r="F36" s="144">
        <v>2357</v>
      </c>
      <c r="G36" s="144">
        <v>1805</v>
      </c>
      <c r="H36" s="145">
        <v>1907</v>
      </c>
      <c r="I36" s="143">
        <v>175</v>
      </c>
      <c r="J36" s="146">
        <v>9.1767173571054013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3103</v>
      </c>
      <c r="F11" s="264">
        <v>3302</v>
      </c>
      <c r="G11" s="264">
        <v>3595</v>
      </c>
      <c r="H11" s="264">
        <v>2624</v>
      </c>
      <c r="I11" s="265">
        <v>3095</v>
      </c>
      <c r="J11" s="263">
        <v>8</v>
      </c>
      <c r="K11" s="266">
        <v>0.25848142164781907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26.748308088946182</v>
      </c>
      <c r="E13" s="115">
        <v>830</v>
      </c>
      <c r="F13" s="114">
        <v>1049</v>
      </c>
      <c r="G13" s="114">
        <v>1010</v>
      </c>
      <c r="H13" s="114">
        <v>875</v>
      </c>
      <c r="I13" s="140">
        <v>843</v>
      </c>
      <c r="J13" s="115">
        <v>-13</v>
      </c>
      <c r="K13" s="116">
        <v>-1.5421115065243178</v>
      </c>
    </row>
    <row r="14" spans="1:17" ht="15.95" customHeight="1" x14ac:dyDescent="0.2">
      <c r="A14" s="306" t="s">
        <v>230</v>
      </c>
      <c r="B14" s="307"/>
      <c r="C14" s="308"/>
      <c r="D14" s="113">
        <v>58.201740251369642</v>
      </c>
      <c r="E14" s="115">
        <v>1806</v>
      </c>
      <c r="F14" s="114">
        <v>1755</v>
      </c>
      <c r="G14" s="114">
        <v>2052</v>
      </c>
      <c r="H14" s="114">
        <v>1425</v>
      </c>
      <c r="I14" s="140">
        <v>1803</v>
      </c>
      <c r="J14" s="115">
        <v>3</v>
      </c>
      <c r="K14" s="116">
        <v>0.16638935108153077</v>
      </c>
    </row>
    <row r="15" spans="1:17" ht="15.95" customHeight="1" x14ac:dyDescent="0.2">
      <c r="A15" s="306" t="s">
        <v>231</v>
      </c>
      <c r="B15" s="307"/>
      <c r="C15" s="308"/>
      <c r="D15" s="113">
        <v>8.6045762165646149</v>
      </c>
      <c r="E15" s="115">
        <v>267</v>
      </c>
      <c r="F15" s="114">
        <v>333</v>
      </c>
      <c r="G15" s="114">
        <v>270</v>
      </c>
      <c r="H15" s="114">
        <v>203</v>
      </c>
      <c r="I15" s="140">
        <v>287</v>
      </c>
      <c r="J15" s="115">
        <v>-20</v>
      </c>
      <c r="K15" s="116">
        <v>-6.968641114982578</v>
      </c>
    </row>
    <row r="16" spans="1:17" ht="15.95" customHeight="1" x14ac:dyDescent="0.2">
      <c r="A16" s="306" t="s">
        <v>232</v>
      </c>
      <c r="B16" s="307"/>
      <c r="C16" s="308"/>
      <c r="D16" s="113">
        <v>6.4453754431195618</v>
      </c>
      <c r="E16" s="115">
        <v>200</v>
      </c>
      <c r="F16" s="114">
        <v>165</v>
      </c>
      <c r="G16" s="114">
        <v>263</v>
      </c>
      <c r="H16" s="114">
        <v>121</v>
      </c>
      <c r="I16" s="140">
        <v>162</v>
      </c>
      <c r="J16" s="115">
        <v>38</v>
      </c>
      <c r="K16" s="116">
        <v>23.456790123456791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0.87012568482114083</v>
      </c>
      <c r="E18" s="115">
        <v>27</v>
      </c>
      <c r="F18" s="114">
        <v>56</v>
      </c>
      <c r="G18" s="114">
        <v>56</v>
      </c>
      <c r="H18" s="114">
        <v>17</v>
      </c>
      <c r="I18" s="140">
        <v>22</v>
      </c>
      <c r="J18" s="115">
        <v>5</v>
      </c>
      <c r="K18" s="116">
        <v>22.727272727272727</v>
      </c>
    </row>
    <row r="19" spans="1:11" ht="14.1" customHeight="1" x14ac:dyDescent="0.2">
      <c r="A19" s="306" t="s">
        <v>235</v>
      </c>
      <c r="B19" s="307" t="s">
        <v>236</v>
      </c>
      <c r="C19" s="308"/>
      <c r="D19" s="113">
        <v>0.77344505317434742</v>
      </c>
      <c r="E19" s="115">
        <v>24</v>
      </c>
      <c r="F19" s="114">
        <v>51</v>
      </c>
      <c r="G19" s="114">
        <v>44</v>
      </c>
      <c r="H19" s="114">
        <v>15</v>
      </c>
      <c r="I19" s="140">
        <v>9</v>
      </c>
      <c r="J19" s="115">
        <v>15</v>
      </c>
      <c r="K19" s="116">
        <v>166.66666666666666</v>
      </c>
    </row>
    <row r="20" spans="1:11" ht="14.1" customHeight="1" x14ac:dyDescent="0.2">
      <c r="A20" s="306">
        <v>12</v>
      </c>
      <c r="B20" s="307" t="s">
        <v>237</v>
      </c>
      <c r="C20" s="308"/>
      <c r="D20" s="113">
        <v>0.99903319368353205</v>
      </c>
      <c r="E20" s="115">
        <v>31</v>
      </c>
      <c r="F20" s="114">
        <v>71</v>
      </c>
      <c r="G20" s="114">
        <v>31</v>
      </c>
      <c r="H20" s="114">
        <v>20</v>
      </c>
      <c r="I20" s="140">
        <v>24</v>
      </c>
      <c r="J20" s="115">
        <v>7</v>
      </c>
      <c r="K20" s="116">
        <v>29.166666666666668</v>
      </c>
    </row>
    <row r="21" spans="1:11" ht="14.1" customHeight="1" x14ac:dyDescent="0.2">
      <c r="A21" s="306">
        <v>21</v>
      </c>
      <c r="B21" s="307" t="s">
        <v>238</v>
      </c>
      <c r="C21" s="308"/>
      <c r="D21" s="113">
        <v>0.58008378988076059</v>
      </c>
      <c r="E21" s="115">
        <v>18</v>
      </c>
      <c r="F21" s="114">
        <v>83</v>
      </c>
      <c r="G21" s="114">
        <v>19</v>
      </c>
      <c r="H21" s="114">
        <v>22</v>
      </c>
      <c r="I21" s="140">
        <v>23</v>
      </c>
      <c r="J21" s="115">
        <v>-5</v>
      </c>
      <c r="K21" s="116">
        <v>-21.739130434782609</v>
      </c>
    </row>
    <row r="22" spans="1:11" ht="14.1" customHeight="1" x14ac:dyDescent="0.2">
      <c r="A22" s="306">
        <v>22</v>
      </c>
      <c r="B22" s="307" t="s">
        <v>239</v>
      </c>
      <c r="C22" s="308"/>
      <c r="D22" s="113">
        <v>2.4814695456010312</v>
      </c>
      <c r="E22" s="115">
        <v>77</v>
      </c>
      <c r="F22" s="114">
        <v>56</v>
      </c>
      <c r="G22" s="114">
        <v>99</v>
      </c>
      <c r="H22" s="114">
        <v>56</v>
      </c>
      <c r="I22" s="140">
        <v>89</v>
      </c>
      <c r="J22" s="115">
        <v>-12</v>
      </c>
      <c r="K22" s="116">
        <v>-13.48314606741573</v>
      </c>
    </row>
    <row r="23" spans="1:11" ht="14.1" customHeight="1" x14ac:dyDescent="0.2">
      <c r="A23" s="306">
        <v>23</v>
      </c>
      <c r="B23" s="307" t="s">
        <v>240</v>
      </c>
      <c r="C23" s="308"/>
      <c r="D23" s="113">
        <v>0.6123106670963584</v>
      </c>
      <c r="E23" s="115">
        <v>19</v>
      </c>
      <c r="F23" s="114">
        <v>14</v>
      </c>
      <c r="G23" s="114">
        <v>32</v>
      </c>
      <c r="H23" s="114">
        <v>12</v>
      </c>
      <c r="I23" s="140">
        <v>28</v>
      </c>
      <c r="J23" s="115">
        <v>-9</v>
      </c>
      <c r="K23" s="116">
        <v>-32.142857142857146</v>
      </c>
    </row>
    <row r="24" spans="1:11" ht="14.1" customHeight="1" x14ac:dyDescent="0.2">
      <c r="A24" s="306">
        <v>24</v>
      </c>
      <c r="B24" s="307" t="s">
        <v>241</v>
      </c>
      <c r="C24" s="308"/>
      <c r="D24" s="113">
        <v>3.4482758620689653</v>
      </c>
      <c r="E24" s="115">
        <v>107</v>
      </c>
      <c r="F24" s="114">
        <v>110</v>
      </c>
      <c r="G24" s="114">
        <v>127</v>
      </c>
      <c r="H24" s="114">
        <v>103</v>
      </c>
      <c r="I24" s="140">
        <v>199</v>
      </c>
      <c r="J24" s="115">
        <v>-92</v>
      </c>
      <c r="K24" s="116">
        <v>-46.231155778894475</v>
      </c>
    </row>
    <row r="25" spans="1:11" ht="14.1" customHeight="1" x14ac:dyDescent="0.2">
      <c r="A25" s="306">
        <v>25</v>
      </c>
      <c r="B25" s="307" t="s">
        <v>242</v>
      </c>
      <c r="C25" s="308"/>
      <c r="D25" s="113">
        <v>6.509829197550757</v>
      </c>
      <c r="E25" s="115">
        <v>202</v>
      </c>
      <c r="F25" s="114">
        <v>183</v>
      </c>
      <c r="G25" s="114">
        <v>189</v>
      </c>
      <c r="H25" s="114">
        <v>148</v>
      </c>
      <c r="I25" s="140">
        <v>181</v>
      </c>
      <c r="J25" s="115">
        <v>21</v>
      </c>
      <c r="K25" s="116">
        <v>11.602209944751381</v>
      </c>
    </row>
    <row r="26" spans="1:11" ht="14.1" customHeight="1" x14ac:dyDescent="0.2">
      <c r="A26" s="306">
        <v>26</v>
      </c>
      <c r="B26" s="307" t="s">
        <v>243</v>
      </c>
      <c r="C26" s="308"/>
      <c r="D26" s="113">
        <v>7.3477280051563003</v>
      </c>
      <c r="E26" s="115">
        <v>228</v>
      </c>
      <c r="F26" s="114">
        <v>274</v>
      </c>
      <c r="G26" s="114">
        <v>195</v>
      </c>
      <c r="H26" s="114">
        <v>159</v>
      </c>
      <c r="I26" s="140">
        <v>195</v>
      </c>
      <c r="J26" s="115">
        <v>33</v>
      </c>
      <c r="K26" s="116">
        <v>16.923076923076923</v>
      </c>
    </row>
    <row r="27" spans="1:11" ht="14.1" customHeight="1" x14ac:dyDescent="0.2">
      <c r="A27" s="306">
        <v>27</v>
      </c>
      <c r="B27" s="307" t="s">
        <v>244</v>
      </c>
      <c r="C27" s="308"/>
      <c r="D27" s="113">
        <v>1.5468901063486948</v>
      </c>
      <c r="E27" s="115">
        <v>48</v>
      </c>
      <c r="F27" s="114">
        <v>54</v>
      </c>
      <c r="G27" s="114">
        <v>59</v>
      </c>
      <c r="H27" s="114">
        <v>40</v>
      </c>
      <c r="I27" s="140">
        <v>66</v>
      </c>
      <c r="J27" s="115">
        <v>-18</v>
      </c>
      <c r="K27" s="116">
        <v>-27.272727272727273</v>
      </c>
    </row>
    <row r="28" spans="1:11" ht="14.1" customHeight="1" x14ac:dyDescent="0.2">
      <c r="A28" s="306">
        <v>28</v>
      </c>
      <c r="B28" s="307" t="s">
        <v>245</v>
      </c>
      <c r="C28" s="308"/>
      <c r="D28" s="113">
        <v>0.96680631646793425</v>
      </c>
      <c r="E28" s="115">
        <v>30</v>
      </c>
      <c r="F28" s="114">
        <v>31</v>
      </c>
      <c r="G28" s="114">
        <v>38</v>
      </c>
      <c r="H28" s="114">
        <v>40</v>
      </c>
      <c r="I28" s="140">
        <v>77</v>
      </c>
      <c r="J28" s="115">
        <v>-47</v>
      </c>
      <c r="K28" s="116">
        <v>-61.038961038961041</v>
      </c>
    </row>
    <row r="29" spans="1:11" ht="14.1" customHeight="1" x14ac:dyDescent="0.2">
      <c r="A29" s="306">
        <v>29</v>
      </c>
      <c r="B29" s="307" t="s">
        <v>246</v>
      </c>
      <c r="C29" s="308"/>
      <c r="D29" s="113">
        <v>3.5449564937157589</v>
      </c>
      <c r="E29" s="115">
        <v>110</v>
      </c>
      <c r="F29" s="114">
        <v>92</v>
      </c>
      <c r="G29" s="114">
        <v>145</v>
      </c>
      <c r="H29" s="114">
        <v>110</v>
      </c>
      <c r="I29" s="140">
        <v>99</v>
      </c>
      <c r="J29" s="115">
        <v>11</v>
      </c>
      <c r="K29" s="116">
        <v>11.111111111111111</v>
      </c>
    </row>
    <row r="30" spans="1:11" ht="14.1" customHeight="1" x14ac:dyDescent="0.2">
      <c r="A30" s="306" t="s">
        <v>247</v>
      </c>
      <c r="B30" s="307" t="s">
        <v>248</v>
      </c>
      <c r="C30" s="308"/>
      <c r="D30" s="113" t="s">
        <v>513</v>
      </c>
      <c r="E30" s="115" t="s">
        <v>513</v>
      </c>
      <c r="F30" s="114">
        <v>31</v>
      </c>
      <c r="G30" s="114">
        <v>54</v>
      </c>
      <c r="H30" s="114" t="s">
        <v>513</v>
      </c>
      <c r="I30" s="140" t="s">
        <v>513</v>
      </c>
      <c r="J30" s="115" t="s">
        <v>513</v>
      </c>
      <c r="K30" s="116" t="s">
        <v>513</v>
      </c>
    </row>
    <row r="31" spans="1:11" ht="14.1" customHeight="1" x14ac:dyDescent="0.2">
      <c r="A31" s="306" t="s">
        <v>249</v>
      </c>
      <c r="B31" s="307" t="s">
        <v>250</v>
      </c>
      <c r="C31" s="308"/>
      <c r="D31" s="113">
        <v>2.4814695456010312</v>
      </c>
      <c r="E31" s="115">
        <v>77</v>
      </c>
      <c r="F31" s="114">
        <v>61</v>
      </c>
      <c r="G31" s="114">
        <v>88</v>
      </c>
      <c r="H31" s="114">
        <v>75</v>
      </c>
      <c r="I31" s="140">
        <v>65</v>
      </c>
      <c r="J31" s="115">
        <v>12</v>
      </c>
      <c r="K31" s="116">
        <v>18.46153846153846</v>
      </c>
    </row>
    <row r="32" spans="1:11" ht="14.1" customHeight="1" x14ac:dyDescent="0.2">
      <c r="A32" s="306">
        <v>31</v>
      </c>
      <c r="B32" s="307" t="s">
        <v>251</v>
      </c>
      <c r="C32" s="308"/>
      <c r="D32" s="113">
        <v>0.48340315823396712</v>
      </c>
      <c r="E32" s="115">
        <v>15</v>
      </c>
      <c r="F32" s="114">
        <v>21</v>
      </c>
      <c r="G32" s="114" t="s">
        <v>513</v>
      </c>
      <c r="H32" s="114">
        <v>11</v>
      </c>
      <c r="I32" s="140">
        <v>12</v>
      </c>
      <c r="J32" s="115">
        <v>3</v>
      </c>
      <c r="K32" s="116">
        <v>25</v>
      </c>
    </row>
    <row r="33" spans="1:11" ht="14.1" customHeight="1" x14ac:dyDescent="0.2">
      <c r="A33" s="306">
        <v>32</v>
      </c>
      <c r="B33" s="307" t="s">
        <v>252</v>
      </c>
      <c r="C33" s="308"/>
      <c r="D33" s="113">
        <v>2.2558814050918468</v>
      </c>
      <c r="E33" s="115">
        <v>70</v>
      </c>
      <c r="F33" s="114">
        <v>60</v>
      </c>
      <c r="G33" s="114">
        <v>98</v>
      </c>
      <c r="H33" s="114">
        <v>73</v>
      </c>
      <c r="I33" s="140">
        <v>58</v>
      </c>
      <c r="J33" s="115">
        <v>12</v>
      </c>
      <c r="K33" s="116">
        <v>20.689655172413794</v>
      </c>
    </row>
    <row r="34" spans="1:11" ht="14.1" customHeight="1" x14ac:dyDescent="0.2">
      <c r="A34" s="306">
        <v>33</v>
      </c>
      <c r="B34" s="307" t="s">
        <v>253</v>
      </c>
      <c r="C34" s="308"/>
      <c r="D34" s="113">
        <v>3.0293264582661941</v>
      </c>
      <c r="E34" s="115">
        <v>94</v>
      </c>
      <c r="F34" s="114">
        <v>237</v>
      </c>
      <c r="G34" s="114">
        <v>131</v>
      </c>
      <c r="H34" s="114">
        <v>114</v>
      </c>
      <c r="I34" s="140">
        <v>122</v>
      </c>
      <c r="J34" s="115">
        <v>-28</v>
      </c>
      <c r="K34" s="116">
        <v>-22.950819672131146</v>
      </c>
    </row>
    <row r="35" spans="1:11" ht="14.1" customHeight="1" x14ac:dyDescent="0.2">
      <c r="A35" s="306">
        <v>34</v>
      </c>
      <c r="B35" s="307" t="s">
        <v>254</v>
      </c>
      <c r="C35" s="308"/>
      <c r="D35" s="113">
        <v>2.2558814050918468</v>
      </c>
      <c r="E35" s="115">
        <v>70</v>
      </c>
      <c r="F35" s="114">
        <v>48</v>
      </c>
      <c r="G35" s="114">
        <v>49</v>
      </c>
      <c r="H35" s="114">
        <v>47</v>
      </c>
      <c r="I35" s="140">
        <v>70</v>
      </c>
      <c r="J35" s="115">
        <v>0</v>
      </c>
      <c r="K35" s="116">
        <v>0</v>
      </c>
    </row>
    <row r="36" spans="1:11" ht="14.1" customHeight="1" x14ac:dyDescent="0.2">
      <c r="A36" s="306">
        <v>41</v>
      </c>
      <c r="B36" s="307" t="s">
        <v>255</v>
      </c>
      <c r="C36" s="308"/>
      <c r="D36" s="113">
        <v>1.4824363519174992</v>
      </c>
      <c r="E36" s="115">
        <v>46</v>
      </c>
      <c r="F36" s="114">
        <v>51</v>
      </c>
      <c r="G36" s="114">
        <v>103</v>
      </c>
      <c r="H36" s="114">
        <v>49</v>
      </c>
      <c r="I36" s="140">
        <v>56</v>
      </c>
      <c r="J36" s="115">
        <v>-10</v>
      </c>
      <c r="K36" s="116">
        <v>-17.857142857142858</v>
      </c>
    </row>
    <row r="37" spans="1:11" ht="14.1" customHeight="1" x14ac:dyDescent="0.2">
      <c r="A37" s="306">
        <v>42</v>
      </c>
      <c r="B37" s="307" t="s">
        <v>256</v>
      </c>
      <c r="C37" s="308"/>
      <c r="D37" s="113">
        <v>0.16113438607798905</v>
      </c>
      <c r="E37" s="115">
        <v>5</v>
      </c>
      <c r="F37" s="114">
        <v>0</v>
      </c>
      <c r="G37" s="114" t="s">
        <v>513</v>
      </c>
      <c r="H37" s="114" t="s">
        <v>513</v>
      </c>
      <c r="I37" s="140" t="s">
        <v>513</v>
      </c>
      <c r="J37" s="115" t="s">
        <v>513</v>
      </c>
      <c r="K37" s="116" t="s">
        <v>513</v>
      </c>
    </row>
    <row r="38" spans="1:11" ht="14.1" customHeight="1" x14ac:dyDescent="0.2">
      <c r="A38" s="306">
        <v>43</v>
      </c>
      <c r="B38" s="307" t="s">
        <v>257</v>
      </c>
      <c r="C38" s="308"/>
      <c r="D38" s="113">
        <v>1.0957138253303256</v>
      </c>
      <c r="E38" s="115">
        <v>34</v>
      </c>
      <c r="F38" s="114">
        <v>32</v>
      </c>
      <c r="G38" s="114">
        <v>44</v>
      </c>
      <c r="H38" s="114">
        <v>27</v>
      </c>
      <c r="I38" s="140">
        <v>43</v>
      </c>
      <c r="J38" s="115">
        <v>-9</v>
      </c>
      <c r="K38" s="116">
        <v>-20.930232558139537</v>
      </c>
    </row>
    <row r="39" spans="1:11" ht="14.1" customHeight="1" x14ac:dyDescent="0.2">
      <c r="A39" s="306">
        <v>51</v>
      </c>
      <c r="B39" s="307" t="s">
        <v>258</v>
      </c>
      <c r="C39" s="308"/>
      <c r="D39" s="113">
        <v>8.9912987431517895</v>
      </c>
      <c r="E39" s="115">
        <v>279</v>
      </c>
      <c r="F39" s="114">
        <v>354</v>
      </c>
      <c r="G39" s="114">
        <v>295</v>
      </c>
      <c r="H39" s="114">
        <v>243</v>
      </c>
      <c r="I39" s="140">
        <v>235</v>
      </c>
      <c r="J39" s="115">
        <v>44</v>
      </c>
      <c r="K39" s="116">
        <v>18.723404255319149</v>
      </c>
    </row>
    <row r="40" spans="1:11" ht="14.1" customHeight="1" x14ac:dyDescent="0.2">
      <c r="A40" s="306" t="s">
        <v>259</v>
      </c>
      <c r="B40" s="307" t="s">
        <v>260</v>
      </c>
      <c r="C40" s="308"/>
      <c r="D40" s="113">
        <v>8.4112149532710276</v>
      </c>
      <c r="E40" s="115">
        <v>261</v>
      </c>
      <c r="F40" s="114">
        <v>308</v>
      </c>
      <c r="G40" s="114">
        <v>279</v>
      </c>
      <c r="H40" s="114">
        <v>230</v>
      </c>
      <c r="I40" s="140">
        <v>215</v>
      </c>
      <c r="J40" s="115">
        <v>46</v>
      </c>
      <c r="K40" s="116">
        <v>21.395348837209301</v>
      </c>
    </row>
    <row r="41" spans="1:11" ht="14.1" customHeight="1" x14ac:dyDescent="0.2">
      <c r="A41" s="306"/>
      <c r="B41" s="307" t="s">
        <v>261</v>
      </c>
      <c r="C41" s="308"/>
      <c r="D41" s="113">
        <v>7.1865936190783115</v>
      </c>
      <c r="E41" s="115">
        <v>223</v>
      </c>
      <c r="F41" s="114">
        <v>279</v>
      </c>
      <c r="G41" s="114">
        <v>230</v>
      </c>
      <c r="H41" s="114">
        <v>195</v>
      </c>
      <c r="I41" s="140">
        <v>182</v>
      </c>
      <c r="J41" s="115">
        <v>41</v>
      </c>
      <c r="K41" s="116">
        <v>22.527472527472529</v>
      </c>
    </row>
    <row r="42" spans="1:11" ht="14.1" customHeight="1" x14ac:dyDescent="0.2">
      <c r="A42" s="306">
        <v>52</v>
      </c>
      <c r="B42" s="307" t="s">
        <v>262</v>
      </c>
      <c r="C42" s="308"/>
      <c r="D42" s="113">
        <v>5.1240734772800511</v>
      </c>
      <c r="E42" s="115">
        <v>159</v>
      </c>
      <c r="F42" s="114">
        <v>230</v>
      </c>
      <c r="G42" s="114">
        <v>165</v>
      </c>
      <c r="H42" s="114">
        <v>119</v>
      </c>
      <c r="I42" s="140">
        <v>158</v>
      </c>
      <c r="J42" s="115">
        <v>1</v>
      </c>
      <c r="K42" s="116">
        <v>0.63291139240506333</v>
      </c>
    </row>
    <row r="43" spans="1:11" ht="14.1" customHeight="1" x14ac:dyDescent="0.2">
      <c r="A43" s="306" t="s">
        <v>263</v>
      </c>
      <c r="B43" s="307" t="s">
        <v>264</v>
      </c>
      <c r="C43" s="308"/>
      <c r="D43" s="113">
        <v>3.577183370931357</v>
      </c>
      <c r="E43" s="115">
        <v>111</v>
      </c>
      <c r="F43" s="114">
        <v>107</v>
      </c>
      <c r="G43" s="114">
        <v>119</v>
      </c>
      <c r="H43" s="114">
        <v>94</v>
      </c>
      <c r="I43" s="140">
        <v>114</v>
      </c>
      <c r="J43" s="115">
        <v>-3</v>
      </c>
      <c r="K43" s="116">
        <v>-2.6315789473684212</v>
      </c>
    </row>
    <row r="44" spans="1:11" ht="14.1" customHeight="1" x14ac:dyDescent="0.2">
      <c r="A44" s="306">
        <v>53</v>
      </c>
      <c r="B44" s="307" t="s">
        <v>265</v>
      </c>
      <c r="C44" s="308"/>
      <c r="D44" s="113">
        <v>0.87012568482114083</v>
      </c>
      <c r="E44" s="115">
        <v>27</v>
      </c>
      <c r="F44" s="114">
        <v>31</v>
      </c>
      <c r="G44" s="114">
        <v>23</v>
      </c>
      <c r="H44" s="114">
        <v>18</v>
      </c>
      <c r="I44" s="140">
        <v>14</v>
      </c>
      <c r="J44" s="115">
        <v>13</v>
      </c>
      <c r="K44" s="116">
        <v>92.857142857142861</v>
      </c>
    </row>
    <row r="45" spans="1:11" ht="14.1" customHeight="1" x14ac:dyDescent="0.2">
      <c r="A45" s="306" t="s">
        <v>266</v>
      </c>
      <c r="B45" s="307" t="s">
        <v>267</v>
      </c>
      <c r="C45" s="308"/>
      <c r="D45" s="113">
        <v>0.87012568482114083</v>
      </c>
      <c r="E45" s="115">
        <v>27</v>
      </c>
      <c r="F45" s="114">
        <v>31</v>
      </c>
      <c r="G45" s="114">
        <v>23</v>
      </c>
      <c r="H45" s="114">
        <v>18</v>
      </c>
      <c r="I45" s="140">
        <v>14</v>
      </c>
      <c r="J45" s="115">
        <v>13</v>
      </c>
      <c r="K45" s="116">
        <v>92.857142857142861</v>
      </c>
    </row>
    <row r="46" spans="1:11" ht="14.1" customHeight="1" x14ac:dyDescent="0.2">
      <c r="A46" s="306">
        <v>54</v>
      </c>
      <c r="B46" s="307" t="s">
        <v>268</v>
      </c>
      <c r="C46" s="308"/>
      <c r="D46" s="113">
        <v>4.3828553013213023</v>
      </c>
      <c r="E46" s="115">
        <v>136</v>
      </c>
      <c r="F46" s="114">
        <v>113</v>
      </c>
      <c r="G46" s="114">
        <v>122</v>
      </c>
      <c r="H46" s="114">
        <v>149</v>
      </c>
      <c r="I46" s="140">
        <v>104</v>
      </c>
      <c r="J46" s="115">
        <v>32</v>
      </c>
      <c r="K46" s="116">
        <v>30.76923076923077</v>
      </c>
    </row>
    <row r="47" spans="1:11" ht="14.1" customHeight="1" x14ac:dyDescent="0.2">
      <c r="A47" s="306">
        <v>61</v>
      </c>
      <c r="B47" s="307" t="s">
        <v>269</v>
      </c>
      <c r="C47" s="308"/>
      <c r="D47" s="113">
        <v>2.2881082823074443</v>
      </c>
      <c r="E47" s="115">
        <v>71</v>
      </c>
      <c r="F47" s="114">
        <v>129</v>
      </c>
      <c r="G47" s="114">
        <v>77</v>
      </c>
      <c r="H47" s="114">
        <v>56</v>
      </c>
      <c r="I47" s="140">
        <v>62</v>
      </c>
      <c r="J47" s="115">
        <v>9</v>
      </c>
      <c r="K47" s="116">
        <v>14.516129032258064</v>
      </c>
    </row>
    <row r="48" spans="1:11" ht="14.1" customHeight="1" x14ac:dyDescent="0.2">
      <c r="A48" s="306">
        <v>62</v>
      </c>
      <c r="B48" s="307" t="s">
        <v>270</v>
      </c>
      <c r="C48" s="308"/>
      <c r="D48" s="113">
        <v>8.6045762165646149</v>
      </c>
      <c r="E48" s="115">
        <v>267</v>
      </c>
      <c r="F48" s="114">
        <v>215</v>
      </c>
      <c r="G48" s="114">
        <v>282</v>
      </c>
      <c r="H48" s="114">
        <v>204</v>
      </c>
      <c r="I48" s="140">
        <v>233</v>
      </c>
      <c r="J48" s="115">
        <v>34</v>
      </c>
      <c r="K48" s="116">
        <v>14.592274678111588</v>
      </c>
    </row>
    <row r="49" spans="1:11" ht="14.1" customHeight="1" x14ac:dyDescent="0.2">
      <c r="A49" s="306">
        <v>63</v>
      </c>
      <c r="B49" s="307" t="s">
        <v>271</v>
      </c>
      <c r="C49" s="308"/>
      <c r="D49" s="113">
        <v>3.4805027392845633</v>
      </c>
      <c r="E49" s="115">
        <v>108</v>
      </c>
      <c r="F49" s="114">
        <v>97</v>
      </c>
      <c r="G49" s="114">
        <v>117</v>
      </c>
      <c r="H49" s="114">
        <v>94</v>
      </c>
      <c r="I49" s="140">
        <v>92</v>
      </c>
      <c r="J49" s="115">
        <v>16</v>
      </c>
      <c r="K49" s="116">
        <v>17.391304347826086</v>
      </c>
    </row>
    <row r="50" spans="1:11" ht="14.1" customHeight="1" x14ac:dyDescent="0.2">
      <c r="A50" s="306" t="s">
        <v>272</v>
      </c>
      <c r="B50" s="307" t="s">
        <v>273</v>
      </c>
      <c r="C50" s="308"/>
      <c r="D50" s="113">
        <v>0.67676442152755401</v>
      </c>
      <c r="E50" s="115">
        <v>21</v>
      </c>
      <c r="F50" s="114">
        <v>14</v>
      </c>
      <c r="G50" s="114">
        <v>25</v>
      </c>
      <c r="H50" s="114">
        <v>23</v>
      </c>
      <c r="I50" s="140">
        <v>22</v>
      </c>
      <c r="J50" s="115">
        <v>-1</v>
      </c>
      <c r="K50" s="116">
        <v>-4.5454545454545459</v>
      </c>
    </row>
    <row r="51" spans="1:11" ht="14.1" customHeight="1" x14ac:dyDescent="0.2">
      <c r="A51" s="306" t="s">
        <v>274</v>
      </c>
      <c r="B51" s="307" t="s">
        <v>275</v>
      </c>
      <c r="C51" s="308"/>
      <c r="D51" s="113">
        <v>2.35256203673864</v>
      </c>
      <c r="E51" s="115">
        <v>73</v>
      </c>
      <c r="F51" s="114">
        <v>80</v>
      </c>
      <c r="G51" s="114">
        <v>86</v>
      </c>
      <c r="H51" s="114">
        <v>67</v>
      </c>
      <c r="I51" s="140">
        <v>67</v>
      </c>
      <c r="J51" s="115">
        <v>6</v>
      </c>
      <c r="K51" s="116">
        <v>8.9552238805970141</v>
      </c>
    </row>
    <row r="52" spans="1:11" ht="14.1" customHeight="1" x14ac:dyDescent="0.2">
      <c r="A52" s="306">
        <v>71</v>
      </c>
      <c r="B52" s="307" t="s">
        <v>276</v>
      </c>
      <c r="C52" s="308"/>
      <c r="D52" s="113">
        <v>9.8936513051885271</v>
      </c>
      <c r="E52" s="115">
        <v>307</v>
      </c>
      <c r="F52" s="114">
        <v>260</v>
      </c>
      <c r="G52" s="114">
        <v>345</v>
      </c>
      <c r="H52" s="114">
        <v>252</v>
      </c>
      <c r="I52" s="140">
        <v>335</v>
      </c>
      <c r="J52" s="115">
        <v>-28</v>
      </c>
      <c r="K52" s="116">
        <v>-8.3582089552238799</v>
      </c>
    </row>
    <row r="53" spans="1:11" ht="14.1" customHeight="1" x14ac:dyDescent="0.2">
      <c r="A53" s="306" t="s">
        <v>277</v>
      </c>
      <c r="B53" s="307" t="s">
        <v>278</v>
      </c>
      <c r="C53" s="308"/>
      <c r="D53" s="113">
        <v>4.0928134063809214</v>
      </c>
      <c r="E53" s="115">
        <v>127</v>
      </c>
      <c r="F53" s="114">
        <v>110</v>
      </c>
      <c r="G53" s="114">
        <v>128</v>
      </c>
      <c r="H53" s="114">
        <v>119</v>
      </c>
      <c r="I53" s="140">
        <v>141</v>
      </c>
      <c r="J53" s="115">
        <v>-14</v>
      </c>
      <c r="K53" s="116">
        <v>-9.9290780141843964</v>
      </c>
    </row>
    <row r="54" spans="1:11" ht="14.1" customHeight="1" x14ac:dyDescent="0.2">
      <c r="A54" s="306" t="s">
        <v>279</v>
      </c>
      <c r="B54" s="307" t="s">
        <v>280</v>
      </c>
      <c r="C54" s="308"/>
      <c r="D54" s="113">
        <v>4.7373509506928775</v>
      </c>
      <c r="E54" s="115">
        <v>147</v>
      </c>
      <c r="F54" s="114">
        <v>123</v>
      </c>
      <c r="G54" s="114">
        <v>180</v>
      </c>
      <c r="H54" s="114">
        <v>118</v>
      </c>
      <c r="I54" s="140">
        <v>169</v>
      </c>
      <c r="J54" s="115">
        <v>-22</v>
      </c>
      <c r="K54" s="116">
        <v>-13.017751479289942</v>
      </c>
    </row>
    <row r="55" spans="1:11" ht="14.1" customHeight="1" x14ac:dyDescent="0.2">
      <c r="A55" s="306">
        <v>72</v>
      </c>
      <c r="B55" s="307" t="s">
        <v>281</v>
      </c>
      <c r="C55" s="308"/>
      <c r="D55" s="113">
        <v>3.1904608443441829</v>
      </c>
      <c r="E55" s="115">
        <v>99</v>
      </c>
      <c r="F55" s="114">
        <v>61</v>
      </c>
      <c r="G55" s="114">
        <v>52</v>
      </c>
      <c r="H55" s="114">
        <v>49</v>
      </c>
      <c r="I55" s="140">
        <v>88</v>
      </c>
      <c r="J55" s="115">
        <v>11</v>
      </c>
      <c r="K55" s="116">
        <v>12.5</v>
      </c>
    </row>
    <row r="56" spans="1:11" ht="14.1" customHeight="1" x14ac:dyDescent="0.2">
      <c r="A56" s="306" t="s">
        <v>282</v>
      </c>
      <c r="B56" s="307" t="s">
        <v>283</v>
      </c>
      <c r="C56" s="308"/>
      <c r="D56" s="113">
        <v>1.4824363519174992</v>
      </c>
      <c r="E56" s="115">
        <v>46</v>
      </c>
      <c r="F56" s="114">
        <v>18</v>
      </c>
      <c r="G56" s="114">
        <v>13</v>
      </c>
      <c r="H56" s="114">
        <v>20</v>
      </c>
      <c r="I56" s="140">
        <v>33</v>
      </c>
      <c r="J56" s="115">
        <v>13</v>
      </c>
      <c r="K56" s="116">
        <v>39.393939393939391</v>
      </c>
    </row>
    <row r="57" spans="1:11" ht="14.1" customHeight="1" x14ac:dyDescent="0.2">
      <c r="A57" s="306" t="s">
        <v>284</v>
      </c>
      <c r="B57" s="307" t="s">
        <v>285</v>
      </c>
      <c r="C57" s="308"/>
      <c r="D57" s="113">
        <v>1.3213019658395102</v>
      </c>
      <c r="E57" s="115">
        <v>41</v>
      </c>
      <c r="F57" s="114">
        <v>33</v>
      </c>
      <c r="G57" s="114">
        <v>21</v>
      </c>
      <c r="H57" s="114">
        <v>24</v>
      </c>
      <c r="I57" s="140">
        <v>40</v>
      </c>
      <c r="J57" s="115">
        <v>1</v>
      </c>
      <c r="K57" s="116">
        <v>2.5</v>
      </c>
    </row>
    <row r="58" spans="1:11" ht="14.1" customHeight="1" x14ac:dyDescent="0.2">
      <c r="A58" s="306">
        <v>73</v>
      </c>
      <c r="B58" s="307" t="s">
        <v>286</v>
      </c>
      <c r="C58" s="308"/>
      <c r="D58" s="113">
        <v>0.87012568482114083</v>
      </c>
      <c r="E58" s="115">
        <v>27</v>
      </c>
      <c r="F58" s="114">
        <v>19</v>
      </c>
      <c r="G58" s="114">
        <v>41</v>
      </c>
      <c r="H58" s="114">
        <v>32</v>
      </c>
      <c r="I58" s="140">
        <v>36</v>
      </c>
      <c r="J58" s="115">
        <v>-9</v>
      </c>
      <c r="K58" s="116">
        <v>-25</v>
      </c>
    </row>
    <row r="59" spans="1:11" ht="14.1" customHeight="1" x14ac:dyDescent="0.2">
      <c r="A59" s="306" t="s">
        <v>287</v>
      </c>
      <c r="B59" s="307" t="s">
        <v>288</v>
      </c>
      <c r="C59" s="308"/>
      <c r="D59" s="113">
        <v>0.67676442152755401</v>
      </c>
      <c r="E59" s="115">
        <v>21</v>
      </c>
      <c r="F59" s="114">
        <v>11</v>
      </c>
      <c r="G59" s="114">
        <v>28</v>
      </c>
      <c r="H59" s="114">
        <v>25</v>
      </c>
      <c r="I59" s="140">
        <v>25</v>
      </c>
      <c r="J59" s="115">
        <v>-4</v>
      </c>
      <c r="K59" s="116">
        <v>-16</v>
      </c>
    </row>
    <row r="60" spans="1:11" ht="14.1" customHeight="1" x14ac:dyDescent="0.2">
      <c r="A60" s="306">
        <v>81</v>
      </c>
      <c r="B60" s="307" t="s">
        <v>289</v>
      </c>
      <c r="C60" s="308"/>
      <c r="D60" s="113">
        <v>5.4463422494360296</v>
      </c>
      <c r="E60" s="115">
        <v>169</v>
      </c>
      <c r="F60" s="114">
        <v>122</v>
      </c>
      <c r="G60" s="114">
        <v>170</v>
      </c>
      <c r="H60" s="114">
        <v>113</v>
      </c>
      <c r="I60" s="140">
        <v>141</v>
      </c>
      <c r="J60" s="115">
        <v>28</v>
      </c>
      <c r="K60" s="116">
        <v>19.858156028368793</v>
      </c>
    </row>
    <row r="61" spans="1:11" ht="14.1" customHeight="1" x14ac:dyDescent="0.2">
      <c r="A61" s="306" t="s">
        <v>290</v>
      </c>
      <c r="B61" s="307" t="s">
        <v>291</v>
      </c>
      <c r="C61" s="308"/>
      <c r="D61" s="113">
        <v>2.4492426683854336</v>
      </c>
      <c r="E61" s="115">
        <v>76</v>
      </c>
      <c r="F61" s="114">
        <v>42</v>
      </c>
      <c r="G61" s="114">
        <v>81</v>
      </c>
      <c r="H61" s="114">
        <v>34</v>
      </c>
      <c r="I61" s="140">
        <v>65</v>
      </c>
      <c r="J61" s="115">
        <v>11</v>
      </c>
      <c r="K61" s="116">
        <v>16.923076923076923</v>
      </c>
    </row>
    <row r="62" spans="1:11" ht="14.1" customHeight="1" x14ac:dyDescent="0.2">
      <c r="A62" s="306" t="s">
        <v>292</v>
      </c>
      <c r="B62" s="307" t="s">
        <v>293</v>
      </c>
      <c r="C62" s="308"/>
      <c r="D62" s="113">
        <v>1.4502094747019014</v>
      </c>
      <c r="E62" s="115">
        <v>45</v>
      </c>
      <c r="F62" s="114">
        <v>58</v>
      </c>
      <c r="G62" s="114">
        <v>41</v>
      </c>
      <c r="H62" s="114">
        <v>38</v>
      </c>
      <c r="I62" s="140">
        <v>28</v>
      </c>
      <c r="J62" s="115">
        <v>17</v>
      </c>
      <c r="K62" s="116">
        <v>60.714285714285715</v>
      </c>
    </row>
    <row r="63" spans="1:11" ht="14.1" customHeight="1" x14ac:dyDescent="0.2">
      <c r="A63" s="306"/>
      <c r="B63" s="307" t="s">
        <v>294</v>
      </c>
      <c r="C63" s="308"/>
      <c r="D63" s="113">
        <v>1.2568482114083146</v>
      </c>
      <c r="E63" s="115">
        <v>39</v>
      </c>
      <c r="F63" s="114">
        <v>46</v>
      </c>
      <c r="G63" s="114">
        <v>30</v>
      </c>
      <c r="H63" s="114">
        <v>35</v>
      </c>
      <c r="I63" s="140">
        <v>21</v>
      </c>
      <c r="J63" s="115">
        <v>18</v>
      </c>
      <c r="K63" s="116">
        <v>85.714285714285708</v>
      </c>
    </row>
    <row r="64" spans="1:11" ht="14.1" customHeight="1" x14ac:dyDescent="0.2">
      <c r="A64" s="306" t="s">
        <v>295</v>
      </c>
      <c r="B64" s="307" t="s">
        <v>296</v>
      </c>
      <c r="C64" s="308"/>
      <c r="D64" s="113">
        <v>0.38672252658717371</v>
      </c>
      <c r="E64" s="115">
        <v>12</v>
      </c>
      <c r="F64" s="114">
        <v>8</v>
      </c>
      <c r="G64" s="114">
        <v>17</v>
      </c>
      <c r="H64" s="114">
        <v>11</v>
      </c>
      <c r="I64" s="140">
        <v>9</v>
      </c>
      <c r="J64" s="115">
        <v>3</v>
      </c>
      <c r="K64" s="116">
        <v>33.333333333333336</v>
      </c>
    </row>
    <row r="65" spans="1:11" ht="14.1" customHeight="1" x14ac:dyDescent="0.2">
      <c r="A65" s="306" t="s">
        <v>297</v>
      </c>
      <c r="B65" s="307" t="s">
        <v>298</v>
      </c>
      <c r="C65" s="308"/>
      <c r="D65" s="113">
        <v>0.54785691266516279</v>
      </c>
      <c r="E65" s="115">
        <v>17</v>
      </c>
      <c r="F65" s="114">
        <v>5</v>
      </c>
      <c r="G65" s="114">
        <v>14</v>
      </c>
      <c r="H65" s="114">
        <v>11</v>
      </c>
      <c r="I65" s="140">
        <v>17</v>
      </c>
      <c r="J65" s="115">
        <v>0</v>
      </c>
      <c r="K65" s="116">
        <v>0</v>
      </c>
    </row>
    <row r="66" spans="1:11" ht="14.1" customHeight="1" x14ac:dyDescent="0.2">
      <c r="A66" s="306">
        <v>82</v>
      </c>
      <c r="B66" s="307" t="s">
        <v>299</v>
      </c>
      <c r="C66" s="308"/>
      <c r="D66" s="113">
        <v>3.3515952304221721</v>
      </c>
      <c r="E66" s="115">
        <v>104</v>
      </c>
      <c r="F66" s="114">
        <v>88</v>
      </c>
      <c r="G66" s="114">
        <v>126</v>
      </c>
      <c r="H66" s="114">
        <v>128</v>
      </c>
      <c r="I66" s="140">
        <v>92</v>
      </c>
      <c r="J66" s="115">
        <v>12</v>
      </c>
      <c r="K66" s="116">
        <v>13.043478260869565</v>
      </c>
    </row>
    <row r="67" spans="1:11" ht="14.1" customHeight="1" x14ac:dyDescent="0.2">
      <c r="A67" s="306" t="s">
        <v>300</v>
      </c>
      <c r="B67" s="307" t="s">
        <v>301</v>
      </c>
      <c r="C67" s="308"/>
      <c r="D67" s="113">
        <v>1.7080244924266839</v>
      </c>
      <c r="E67" s="115">
        <v>53</v>
      </c>
      <c r="F67" s="114">
        <v>52</v>
      </c>
      <c r="G67" s="114">
        <v>95</v>
      </c>
      <c r="H67" s="114">
        <v>99</v>
      </c>
      <c r="I67" s="140">
        <v>59</v>
      </c>
      <c r="J67" s="115">
        <v>-6</v>
      </c>
      <c r="K67" s="116">
        <v>-10.169491525423728</v>
      </c>
    </row>
    <row r="68" spans="1:11" ht="14.1" customHeight="1" x14ac:dyDescent="0.2">
      <c r="A68" s="306" t="s">
        <v>302</v>
      </c>
      <c r="B68" s="307" t="s">
        <v>303</v>
      </c>
      <c r="C68" s="308"/>
      <c r="D68" s="113">
        <v>1.3213019658395102</v>
      </c>
      <c r="E68" s="115">
        <v>41</v>
      </c>
      <c r="F68" s="114">
        <v>28</v>
      </c>
      <c r="G68" s="114">
        <v>19</v>
      </c>
      <c r="H68" s="114">
        <v>22</v>
      </c>
      <c r="I68" s="140">
        <v>18</v>
      </c>
      <c r="J68" s="115">
        <v>23</v>
      </c>
      <c r="K68" s="116">
        <v>127.77777777777777</v>
      </c>
    </row>
    <row r="69" spans="1:11" ht="14.1" customHeight="1" x14ac:dyDescent="0.2">
      <c r="A69" s="306">
        <v>83</v>
      </c>
      <c r="B69" s="307" t="s">
        <v>304</v>
      </c>
      <c r="C69" s="308"/>
      <c r="D69" s="113">
        <v>2.4170157911698356</v>
      </c>
      <c r="E69" s="115">
        <v>75</v>
      </c>
      <c r="F69" s="114">
        <v>51</v>
      </c>
      <c r="G69" s="114">
        <v>206</v>
      </c>
      <c r="H69" s="114">
        <v>75</v>
      </c>
      <c r="I69" s="140">
        <v>89</v>
      </c>
      <c r="J69" s="115">
        <v>-14</v>
      </c>
      <c r="K69" s="116">
        <v>-15.730337078651685</v>
      </c>
    </row>
    <row r="70" spans="1:11" ht="14.1" customHeight="1" x14ac:dyDescent="0.2">
      <c r="A70" s="306" t="s">
        <v>305</v>
      </c>
      <c r="B70" s="307" t="s">
        <v>306</v>
      </c>
      <c r="C70" s="308"/>
      <c r="D70" s="113">
        <v>1.9980663873670641</v>
      </c>
      <c r="E70" s="115">
        <v>62</v>
      </c>
      <c r="F70" s="114">
        <v>40</v>
      </c>
      <c r="G70" s="114">
        <v>185</v>
      </c>
      <c r="H70" s="114">
        <v>49</v>
      </c>
      <c r="I70" s="140">
        <v>70</v>
      </c>
      <c r="J70" s="115">
        <v>-8</v>
      </c>
      <c r="K70" s="116">
        <v>-11.428571428571429</v>
      </c>
    </row>
    <row r="71" spans="1:11" ht="14.1" customHeight="1" x14ac:dyDescent="0.2">
      <c r="A71" s="306"/>
      <c r="B71" s="307" t="s">
        <v>307</v>
      </c>
      <c r="C71" s="308"/>
      <c r="D71" s="113">
        <v>1.2246213341927168</v>
      </c>
      <c r="E71" s="115">
        <v>38</v>
      </c>
      <c r="F71" s="114">
        <v>30</v>
      </c>
      <c r="G71" s="114">
        <v>138</v>
      </c>
      <c r="H71" s="114">
        <v>29</v>
      </c>
      <c r="I71" s="140">
        <v>43</v>
      </c>
      <c r="J71" s="115">
        <v>-5</v>
      </c>
      <c r="K71" s="116">
        <v>-11.627906976744185</v>
      </c>
    </row>
    <row r="72" spans="1:11" ht="14.1" customHeight="1" x14ac:dyDescent="0.2">
      <c r="A72" s="306">
        <v>84</v>
      </c>
      <c r="B72" s="307" t="s">
        <v>308</v>
      </c>
      <c r="C72" s="308"/>
      <c r="D72" s="113">
        <v>0.58008378988076059</v>
      </c>
      <c r="E72" s="115">
        <v>18</v>
      </c>
      <c r="F72" s="114">
        <v>20</v>
      </c>
      <c r="G72" s="114">
        <v>87</v>
      </c>
      <c r="H72" s="114">
        <v>11</v>
      </c>
      <c r="I72" s="140">
        <v>18</v>
      </c>
      <c r="J72" s="115">
        <v>0</v>
      </c>
      <c r="K72" s="116">
        <v>0</v>
      </c>
    </row>
    <row r="73" spans="1:11" ht="14.1" customHeight="1" x14ac:dyDescent="0.2">
      <c r="A73" s="306" t="s">
        <v>309</v>
      </c>
      <c r="B73" s="307" t="s">
        <v>310</v>
      </c>
      <c r="C73" s="308"/>
      <c r="D73" s="113">
        <v>0.25781501772478249</v>
      </c>
      <c r="E73" s="115">
        <v>8</v>
      </c>
      <c r="F73" s="114">
        <v>9</v>
      </c>
      <c r="G73" s="114">
        <v>57</v>
      </c>
      <c r="H73" s="114">
        <v>5</v>
      </c>
      <c r="I73" s="140">
        <v>8</v>
      </c>
      <c r="J73" s="115">
        <v>0</v>
      </c>
      <c r="K73" s="116">
        <v>0</v>
      </c>
    </row>
    <row r="74" spans="1:11" ht="14.1" customHeight="1" x14ac:dyDescent="0.2">
      <c r="A74" s="306" t="s">
        <v>311</v>
      </c>
      <c r="B74" s="307" t="s">
        <v>312</v>
      </c>
      <c r="C74" s="308"/>
      <c r="D74" s="113">
        <v>0</v>
      </c>
      <c r="E74" s="115">
        <v>0</v>
      </c>
      <c r="F74" s="114" t="s">
        <v>513</v>
      </c>
      <c r="G74" s="114">
        <v>8</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t="s">
        <v>513</v>
      </c>
      <c r="J75" s="115" t="s">
        <v>513</v>
      </c>
      <c r="K75" s="116" t="s">
        <v>513</v>
      </c>
    </row>
    <row r="76" spans="1:11" ht="14.1" customHeight="1" x14ac:dyDescent="0.2">
      <c r="A76" s="306">
        <v>91</v>
      </c>
      <c r="B76" s="307" t="s">
        <v>315</v>
      </c>
      <c r="C76" s="308"/>
      <c r="D76" s="113">
        <v>0</v>
      </c>
      <c r="E76" s="115">
        <v>0</v>
      </c>
      <c r="F76" s="114">
        <v>0</v>
      </c>
      <c r="G76" s="114">
        <v>0</v>
      </c>
      <c r="H76" s="114" t="s">
        <v>513</v>
      </c>
      <c r="I76" s="140" t="s">
        <v>513</v>
      </c>
      <c r="J76" s="115" t="s">
        <v>513</v>
      </c>
      <c r="K76" s="116" t="s">
        <v>513</v>
      </c>
    </row>
    <row r="77" spans="1:11" ht="14.1" customHeight="1" x14ac:dyDescent="0.2">
      <c r="A77" s="306">
        <v>92</v>
      </c>
      <c r="B77" s="307" t="s">
        <v>316</v>
      </c>
      <c r="C77" s="308"/>
      <c r="D77" s="113">
        <v>0.54785691266516279</v>
      </c>
      <c r="E77" s="115">
        <v>17</v>
      </c>
      <c r="F77" s="114">
        <v>26</v>
      </c>
      <c r="G77" s="114">
        <v>22</v>
      </c>
      <c r="H77" s="114">
        <v>25</v>
      </c>
      <c r="I77" s="140">
        <v>22</v>
      </c>
      <c r="J77" s="115">
        <v>-5</v>
      </c>
      <c r="K77" s="116">
        <v>-22.727272727272727</v>
      </c>
    </row>
    <row r="78" spans="1:11" ht="14.1" customHeight="1" x14ac:dyDescent="0.2">
      <c r="A78" s="306">
        <v>93</v>
      </c>
      <c r="B78" s="307" t="s">
        <v>317</v>
      </c>
      <c r="C78" s="308"/>
      <c r="D78" s="113">
        <v>0.16113438607798905</v>
      </c>
      <c r="E78" s="115">
        <v>5</v>
      </c>
      <c r="F78" s="114">
        <v>10</v>
      </c>
      <c r="G78" s="114">
        <v>8</v>
      </c>
      <c r="H78" s="114">
        <v>3</v>
      </c>
      <c r="I78" s="140">
        <v>6</v>
      </c>
      <c r="J78" s="115">
        <v>-1</v>
      </c>
      <c r="K78" s="116">
        <v>-16.666666666666668</v>
      </c>
    </row>
    <row r="79" spans="1:11" ht="14.1" customHeight="1" x14ac:dyDescent="0.2">
      <c r="A79" s="306">
        <v>94</v>
      </c>
      <c r="B79" s="307" t="s">
        <v>318</v>
      </c>
      <c r="C79" s="308"/>
      <c r="D79" s="113">
        <v>0.12890750886239125</v>
      </c>
      <c r="E79" s="115">
        <v>4</v>
      </c>
      <c r="F79" s="114">
        <v>3</v>
      </c>
      <c r="G79" s="114">
        <v>35</v>
      </c>
      <c r="H79" s="114" t="s">
        <v>513</v>
      </c>
      <c r="I79" s="140">
        <v>0</v>
      </c>
      <c r="J79" s="115">
        <v>4</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35796</v>
      </c>
      <c r="C10" s="114">
        <v>20051</v>
      </c>
      <c r="D10" s="114">
        <v>15745</v>
      </c>
      <c r="E10" s="114">
        <v>28383</v>
      </c>
      <c r="F10" s="114">
        <v>7368</v>
      </c>
      <c r="G10" s="114">
        <v>5040</v>
      </c>
      <c r="H10" s="114">
        <v>9070</v>
      </c>
      <c r="I10" s="115">
        <v>12342</v>
      </c>
      <c r="J10" s="114">
        <v>8647</v>
      </c>
      <c r="K10" s="114">
        <v>3695</v>
      </c>
      <c r="L10" s="423">
        <v>2330</v>
      </c>
      <c r="M10" s="424">
        <v>2265</v>
      </c>
    </row>
    <row r="11" spans="1:13" ht="11.1" customHeight="1" x14ac:dyDescent="0.2">
      <c r="A11" s="422" t="s">
        <v>387</v>
      </c>
      <c r="B11" s="115">
        <v>36215</v>
      </c>
      <c r="C11" s="114">
        <v>20376</v>
      </c>
      <c r="D11" s="114">
        <v>15839</v>
      </c>
      <c r="E11" s="114">
        <v>28716</v>
      </c>
      <c r="F11" s="114">
        <v>7453</v>
      </c>
      <c r="G11" s="114">
        <v>5021</v>
      </c>
      <c r="H11" s="114">
        <v>9302</v>
      </c>
      <c r="I11" s="115">
        <v>12531</v>
      </c>
      <c r="J11" s="114">
        <v>8670</v>
      </c>
      <c r="K11" s="114">
        <v>3861</v>
      </c>
      <c r="L11" s="423">
        <v>1974</v>
      </c>
      <c r="M11" s="424">
        <v>1569</v>
      </c>
    </row>
    <row r="12" spans="1:13" ht="11.1" customHeight="1" x14ac:dyDescent="0.2">
      <c r="A12" s="422" t="s">
        <v>388</v>
      </c>
      <c r="B12" s="115">
        <v>36980</v>
      </c>
      <c r="C12" s="114">
        <v>20841</v>
      </c>
      <c r="D12" s="114">
        <v>16139</v>
      </c>
      <c r="E12" s="114">
        <v>29333</v>
      </c>
      <c r="F12" s="114">
        <v>7604</v>
      </c>
      <c r="G12" s="114">
        <v>5421</v>
      </c>
      <c r="H12" s="114">
        <v>9527</v>
      </c>
      <c r="I12" s="115">
        <v>12644</v>
      </c>
      <c r="J12" s="114">
        <v>8582</v>
      </c>
      <c r="K12" s="114">
        <v>4062</v>
      </c>
      <c r="L12" s="423">
        <v>3309</v>
      </c>
      <c r="M12" s="424">
        <v>2598</v>
      </c>
    </row>
    <row r="13" spans="1:13" s="110" customFormat="1" ht="11.1" customHeight="1" x14ac:dyDescent="0.2">
      <c r="A13" s="422" t="s">
        <v>389</v>
      </c>
      <c r="B13" s="115">
        <v>36710</v>
      </c>
      <c r="C13" s="114">
        <v>20534</v>
      </c>
      <c r="D13" s="114">
        <v>16176</v>
      </c>
      <c r="E13" s="114">
        <v>28980</v>
      </c>
      <c r="F13" s="114">
        <v>7684</v>
      </c>
      <c r="G13" s="114">
        <v>5264</v>
      </c>
      <c r="H13" s="114">
        <v>9611</v>
      </c>
      <c r="I13" s="115">
        <v>12761</v>
      </c>
      <c r="J13" s="114">
        <v>8637</v>
      </c>
      <c r="K13" s="114">
        <v>4124</v>
      </c>
      <c r="L13" s="423">
        <v>2010</v>
      </c>
      <c r="M13" s="424">
        <v>2413</v>
      </c>
    </row>
    <row r="14" spans="1:13" ht="15" customHeight="1" x14ac:dyDescent="0.2">
      <c r="A14" s="422" t="s">
        <v>390</v>
      </c>
      <c r="B14" s="115">
        <v>37167</v>
      </c>
      <c r="C14" s="114">
        <v>20837</v>
      </c>
      <c r="D14" s="114">
        <v>16330</v>
      </c>
      <c r="E14" s="114">
        <v>28323</v>
      </c>
      <c r="F14" s="114">
        <v>8825</v>
      </c>
      <c r="G14" s="114">
        <v>5128</v>
      </c>
      <c r="H14" s="114">
        <v>9836</v>
      </c>
      <c r="I14" s="115">
        <v>12893</v>
      </c>
      <c r="J14" s="114">
        <v>8723</v>
      </c>
      <c r="K14" s="114">
        <v>4170</v>
      </c>
      <c r="L14" s="423">
        <v>2848</v>
      </c>
      <c r="M14" s="424">
        <v>2483</v>
      </c>
    </row>
    <row r="15" spans="1:13" ht="11.1" customHeight="1" x14ac:dyDescent="0.2">
      <c r="A15" s="422" t="s">
        <v>387</v>
      </c>
      <c r="B15" s="115">
        <v>37711</v>
      </c>
      <c r="C15" s="114">
        <v>21232</v>
      </c>
      <c r="D15" s="114">
        <v>16479</v>
      </c>
      <c r="E15" s="114">
        <v>28589</v>
      </c>
      <c r="F15" s="114">
        <v>9104</v>
      </c>
      <c r="G15" s="114">
        <v>5079</v>
      </c>
      <c r="H15" s="114">
        <v>10128</v>
      </c>
      <c r="I15" s="115">
        <v>13087</v>
      </c>
      <c r="J15" s="114">
        <v>8813</v>
      </c>
      <c r="K15" s="114">
        <v>4274</v>
      </c>
      <c r="L15" s="423">
        <v>2307</v>
      </c>
      <c r="M15" s="424">
        <v>1798</v>
      </c>
    </row>
    <row r="16" spans="1:13" ht="11.1" customHeight="1" x14ac:dyDescent="0.2">
      <c r="A16" s="422" t="s">
        <v>388</v>
      </c>
      <c r="B16" s="115">
        <v>38677</v>
      </c>
      <c r="C16" s="114">
        <v>21817</v>
      </c>
      <c r="D16" s="114">
        <v>16860</v>
      </c>
      <c r="E16" s="114">
        <v>29450</v>
      </c>
      <c r="F16" s="114">
        <v>9186</v>
      </c>
      <c r="G16" s="114">
        <v>5599</v>
      </c>
      <c r="H16" s="114">
        <v>10365</v>
      </c>
      <c r="I16" s="115">
        <v>13168</v>
      </c>
      <c r="J16" s="114">
        <v>8744</v>
      </c>
      <c r="K16" s="114">
        <v>4424</v>
      </c>
      <c r="L16" s="423">
        <v>3795</v>
      </c>
      <c r="M16" s="424">
        <v>2914</v>
      </c>
    </row>
    <row r="17" spans="1:13" s="110" customFormat="1" ht="11.1" customHeight="1" x14ac:dyDescent="0.2">
      <c r="A17" s="422" t="s">
        <v>389</v>
      </c>
      <c r="B17" s="115">
        <v>38363</v>
      </c>
      <c r="C17" s="114">
        <v>21563</v>
      </c>
      <c r="D17" s="114">
        <v>16800</v>
      </c>
      <c r="E17" s="114">
        <v>29214</v>
      </c>
      <c r="F17" s="114">
        <v>9142</v>
      </c>
      <c r="G17" s="114">
        <v>5384</v>
      </c>
      <c r="H17" s="114">
        <v>10494</v>
      </c>
      <c r="I17" s="115">
        <v>13021</v>
      </c>
      <c r="J17" s="114">
        <v>8653</v>
      </c>
      <c r="K17" s="114">
        <v>4368</v>
      </c>
      <c r="L17" s="423">
        <v>1803</v>
      </c>
      <c r="M17" s="424">
        <v>2133</v>
      </c>
    </row>
    <row r="18" spans="1:13" ht="15" customHeight="1" x14ac:dyDescent="0.2">
      <c r="A18" s="422" t="s">
        <v>391</v>
      </c>
      <c r="B18" s="115">
        <v>38513</v>
      </c>
      <c r="C18" s="114">
        <v>21581</v>
      </c>
      <c r="D18" s="114">
        <v>16932</v>
      </c>
      <c r="E18" s="114">
        <v>29061</v>
      </c>
      <c r="F18" s="114">
        <v>9445</v>
      </c>
      <c r="G18" s="114">
        <v>5304</v>
      </c>
      <c r="H18" s="114">
        <v>10680</v>
      </c>
      <c r="I18" s="115">
        <v>12841</v>
      </c>
      <c r="J18" s="114">
        <v>8578</v>
      </c>
      <c r="K18" s="114">
        <v>4263</v>
      </c>
      <c r="L18" s="423">
        <v>2572</v>
      </c>
      <c r="M18" s="424">
        <v>2506</v>
      </c>
    </row>
    <row r="19" spans="1:13" ht="11.1" customHeight="1" x14ac:dyDescent="0.2">
      <c r="A19" s="422" t="s">
        <v>387</v>
      </c>
      <c r="B19" s="115">
        <v>38801</v>
      </c>
      <c r="C19" s="114">
        <v>21748</v>
      </c>
      <c r="D19" s="114">
        <v>17053</v>
      </c>
      <c r="E19" s="114">
        <v>29197</v>
      </c>
      <c r="F19" s="114">
        <v>9600</v>
      </c>
      <c r="G19" s="114">
        <v>5180</v>
      </c>
      <c r="H19" s="114">
        <v>10924</v>
      </c>
      <c r="I19" s="115">
        <v>13031</v>
      </c>
      <c r="J19" s="114">
        <v>8619</v>
      </c>
      <c r="K19" s="114">
        <v>4412</v>
      </c>
      <c r="L19" s="423">
        <v>1932</v>
      </c>
      <c r="M19" s="424">
        <v>1656</v>
      </c>
    </row>
    <row r="20" spans="1:13" ht="11.1" customHeight="1" x14ac:dyDescent="0.2">
      <c r="A20" s="422" t="s">
        <v>388</v>
      </c>
      <c r="B20" s="115">
        <v>39419</v>
      </c>
      <c r="C20" s="114">
        <v>22131</v>
      </c>
      <c r="D20" s="114">
        <v>17288</v>
      </c>
      <c r="E20" s="114">
        <v>29803</v>
      </c>
      <c r="F20" s="114">
        <v>9615</v>
      </c>
      <c r="G20" s="114">
        <v>5566</v>
      </c>
      <c r="H20" s="114">
        <v>11160</v>
      </c>
      <c r="I20" s="115">
        <v>13097</v>
      </c>
      <c r="J20" s="114">
        <v>8623</v>
      </c>
      <c r="K20" s="114">
        <v>4474</v>
      </c>
      <c r="L20" s="423">
        <v>4081</v>
      </c>
      <c r="M20" s="424">
        <v>3636</v>
      </c>
    </row>
    <row r="21" spans="1:13" s="110" customFormat="1" ht="11.1" customHeight="1" x14ac:dyDescent="0.2">
      <c r="A21" s="422" t="s">
        <v>389</v>
      </c>
      <c r="B21" s="115">
        <v>39021</v>
      </c>
      <c r="C21" s="114">
        <v>21739</v>
      </c>
      <c r="D21" s="114">
        <v>17282</v>
      </c>
      <c r="E21" s="114">
        <v>29420</v>
      </c>
      <c r="F21" s="114">
        <v>9601</v>
      </c>
      <c r="G21" s="114">
        <v>5359</v>
      </c>
      <c r="H21" s="114">
        <v>11202</v>
      </c>
      <c r="I21" s="115">
        <v>13115</v>
      </c>
      <c r="J21" s="114">
        <v>8632</v>
      </c>
      <c r="K21" s="114">
        <v>4483</v>
      </c>
      <c r="L21" s="423">
        <v>1508</v>
      </c>
      <c r="M21" s="424">
        <v>2037</v>
      </c>
    </row>
    <row r="22" spans="1:13" ht="15" customHeight="1" x14ac:dyDescent="0.2">
      <c r="A22" s="422" t="s">
        <v>392</v>
      </c>
      <c r="B22" s="115">
        <v>39077</v>
      </c>
      <c r="C22" s="114">
        <v>21822</v>
      </c>
      <c r="D22" s="114">
        <v>17255</v>
      </c>
      <c r="E22" s="114">
        <v>29472</v>
      </c>
      <c r="F22" s="114">
        <v>9601</v>
      </c>
      <c r="G22" s="114">
        <v>5181</v>
      </c>
      <c r="H22" s="114">
        <v>11327</v>
      </c>
      <c r="I22" s="115">
        <v>12919</v>
      </c>
      <c r="J22" s="114">
        <v>8562</v>
      </c>
      <c r="K22" s="114">
        <v>4357</v>
      </c>
      <c r="L22" s="423">
        <v>2312</v>
      </c>
      <c r="M22" s="424">
        <v>2282</v>
      </c>
    </row>
    <row r="23" spans="1:13" ht="11.1" customHeight="1" x14ac:dyDescent="0.2">
      <c r="A23" s="422" t="s">
        <v>387</v>
      </c>
      <c r="B23" s="115">
        <v>39251</v>
      </c>
      <c r="C23" s="114">
        <v>22001</v>
      </c>
      <c r="D23" s="114">
        <v>17250</v>
      </c>
      <c r="E23" s="114">
        <v>29546</v>
      </c>
      <c r="F23" s="114">
        <v>9693</v>
      </c>
      <c r="G23" s="114">
        <v>5058</v>
      </c>
      <c r="H23" s="114">
        <v>11538</v>
      </c>
      <c r="I23" s="115">
        <v>13197</v>
      </c>
      <c r="J23" s="114">
        <v>8792</v>
      </c>
      <c r="K23" s="114">
        <v>4405</v>
      </c>
      <c r="L23" s="423">
        <v>1810</v>
      </c>
      <c r="M23" s="424">
        <v>1713</v>
      </c>
    </row>
    <row r="24" spans="1:13" ht="11.1" customHeight="1" x14ac:dyDescent="0.2">
      <c r="A24" s="422" t="s">
        <v>388</v>
      </c>
      <c r="B24" s="115">
        <v>39990</v>
      </c>
      <c r="C24" s="114">
        <v>22413</v>
      </c>
      <c r="D24" s="114">
        <v>17577</v>
      </c>
      <c r="E24" s="114">
        <v>30107</v>
      </c>
      <c r="F24" s="114">
        <v>9857</v>
      </c>
      <c r="G24" s="114">
        <v>5459</v>
      </c>
      <c r="H24" s="114">
        <v>11759</v>
      </c>
      <c r="I24" s="115">
        <v>13533</v>
      </c>
      <c r="J24" s="114">
        <v>8921</v>
      </c>
      <c r="K24" s="114">
        <v>4612</v>
      </c>
      <c r="L24" s="423">
        <v>3210</v>
      </c>
      <c r="M24" s="424">
        <v>2680</v>
      </c>
    </row>
    <row r="25" spans="1:13" s="110" customFormat="1" ht="11.1" customHeight="1" x14ac:dyDescent="0.2">
      <c r="A25" s="422" t="s">
        <v>389</v>
      </c>
      <c r="B25" s="115">
        <v>39578</v>
      </c>
      <c r="C25" s="114">
        <v>22068</v>
      </c>
      <c r="D25" s="114">
        <v>17510</v>
      </c>
      <c r="E25" s="114">
        <v>29718</v>
      </c>
      <c r="F25" s="114">
        <v>9834</v>
      </c>
      <c r="G25" s="114">
        <v>5214</v>
      </c>
      <c r="H25" s="114">
        <v>11810</v>
      </c>
      <c r="I25" s="115">
        <v>13425</v>
      </c>
      <c r="J25" s="114">
        <v>8827</v>
      </c>
      <c r="K25" s="114">
        <v>4598</v>
      </c>
      <c r="L25" s="423">
        <v>1839</v>
      </c>
      <c r="M25" s="424">
        <v>2292</v>
      </c>
    </row>
    <row r="26" spans="1:13" ht="15" customHeight="1" x14ac:dyDescent="0.2">
      <c r="A26" s="422" t="s">
        <v>393</v>
      </c>
      <c r="B26" s="115">
        <v>39601</v>
      </c>
      <c r="C26" s="114">
        <v>22131</v>
      </c>
      <c r="D26" s="114">
        <v>17470</v>
      </c>
      <c r="E26" s="114">
        <v>29664</v>
      </c>
      <c r="F26" s="114">
        <v>9917</v>
      </c>
      <c r="G26" s="114">
        <v>5039</v>
      </c>
      <c r="H26" s="114">
        <v>12000</v>
      </c>
      <c r="I26" s="115">
        <v>13353</v>
      </c>
      <c r="J26" s="114">
        <v>8800</v>
      </c>
      <c r="K26" s="114">
        <v>4553</v>
      </c>
      <c r="L26" s="423">
        <v>2532</v>
      </c>
      <c r="M26" s="424">
        <v>2487</v>
      </c>
    </row>
    <row r="27" spans="1:13" ht="11.1" customHeight="1" x14ac:dyDescent="0.2">
      <c r="A27" s="422" t="s">
        <v>387</v>
      </c>
      <c r="B27" s="115">
        <v>39841</v>
      </c>
      <c r="C27" s="114">
        <v>22257</v>
      </c>
      <c r="D27" s="114">
        <v>17584</v>
      </c>
      <c r="E27" s="114">
        <v>29778</v>
      </c>
      <c r="F27" s="114">
        <v>10044</v>
      </c>
      <c r="G27" s="114">
        <v>4920</v>
      </c>
      <c r="H27" s="114">
        <v>12203</v>
      </c>
      <c r="I27" s="115">
        <v>13525</v>
      </c>
      <c r="J27" s="114">
        <v>8890</v>
      </c>
      <c r="K27" s="114">
        <v>4635</v>
      </c>
      <c r="L27" s="423">
        <v>1980</v>
      </c>
      <c r="M27" s="424">
        <v>1779</v>
      </c>
    </row>
    <row r="28" spans="1:13" ht="11.1" customHeight="1" x14ac:dyDescent="0.2">
      <c r="A28" s="422" t="s">
        <v>388</v>
      </c>
      <c r="B28" s="115">
        <v>40493</v>
      </c>
      <c r="C28" s="114">
        <v>22569</v>
      </c>
      <c r="D28" s="114">
        <v>17924</v>
      </c>
      <c r="E28" s="114">
        <v>30283</v>
      </c>
      <c r="F28" s="114">
        <v>10210</v>
      </c>
      <c r="G28" s="114">
        <v>5325</v>
      </c>
      <c r="H28" s="114">
        <v>12386</v>
      </c>
      <c r="I28" s="115">
        <v>13615</v>
      </c>
      <c r="J28" s="114">
        <v>8850</v>
      </c>
      <c r="K28" s="114">
        <v>4765</v>
      </c>
      <c r="L28" s="423">
        <v>3546</v>
      </c>
      <c r="M28" s="424">
        <v>3033</v>
      </c>
    </row>
    <row r="29" spans="1:13" s="110" customFormat="1" ht="11.1" customHeight="1" x14ac:dyDescent="0.2">
      <c r="A29" s="422" t="s">
        <v>389</v>
      </c>
      <c r="B29" s="115">
        <v>40160</v>
      </c>
      <c r="C29" s="114">
        <v>22307</v>
      </c>
      <c r="D29" s="114">
        <v>17853</v>
      </c>
      <c r="E29" s="114">
        <v>29929</v>
      </c>
      <c r="F29" s="114">
        <v>10231</v>
      </c>
      <c r="G29" s="114">
        <v>5127</v>
      </c>
      <c r="H29" s="114">
        <v>12406</v>
      </c>
      <c r="I29" s="115">
        <v>13548</v>
      </c>
      <c r="J29" s="114">
        <v>8791</v>
      </c>
      <c r="K29" s="114">
        <v>4757</v>
      </c>
      <c r="L29" s="423">
        <v>1881</v>
      </c>
      <c r="M29" s="424">
        <v>2260</v>
      </c>
    </row>
    <row r="30" spans="1:13" ht="15" customHeight="1" x14ac:dyDescent="0.2">
      <c r="A30" s="422" t="s">
        <v>394</v>
      </c>
      <c r="B30" s="115">
        <v>40459</v>
      </c>
      <c r="C30" s="114">
        <v>22425</v>
      </c>
      <c r="D30" s="114">
        <v>18034</v>
      </c>
      <c r="E30" s="114">
        <v>29981</v>
      </c>
      <c r="F30" s="114">
        <v>10478</v>
      </c>
      <c r="G30" s="114">
        <v>4966</v>
      </c>
      <c r="H30" s="114">
        <v>12631</v>
      </c>
      <c r="I30" s="115">
        <v>12947</v>
      </c>
      <c r="J30" s="114">
        <v>8325</v>
      </c>
      <c r="K30" s="114">
        <v>4622</v>
      </c>
      <c r="L30" s="423">
        <v>2933</v>
      </c>
      <c r="M30" s="424">
        <v>2657</v>
      </c>
    </row>
    <row r="31" spans="1:13" ht="11.1" customHeight="1" x14ac:dyDescent="0.2">
      <c r="A31" s="422" t="s">
        <v>387</v>
      </c>
      <c r="B31" s="115">
        <v>40655</v>
      </c>
      <c r="C31" s="114">
        <v>22533</v>
      </c>
      <c r="D31" s="114">
        <v>18122</v>
      </c>
      <c r="E31" s="114">
        <v>30042</v>
      </c>
      <c r="F31" s="114">
        <v>10613</v>
      </c>
      <c r="G31" s="114">
        <v>4828</v>
      </c>
      <c r="H31" s="114">
        <v>12853</v>
      </c>
      <c r="I31" s="115">
        <v>13153</v>
      </c>
      <c r="J31" s="114">
        <v>8509</v>
      </c>
      <c r="K31" s="114">
        <v>4644</v>
      </c>
      <c r="L31" s="423">
        <v>2092</v>
      </c>
      <c r="M31" s="424">
        <v>1936</v>
      </c>
    </row>
    <row r="32" spans="1:13" ht="11.1" customHeight="1" x14ac:dyDescent="0.2">
      <c r="A32" s="422" t="s">
        <v>388</v>
      </c>
      <c r="B32" s="115">
        <v>41283</v>
      </c>
      <c r="C32" s="114">
        <v>22848</v>
      </c>
      <c r="D32" s="114">
        <v>18435</v>
      </c>
      <c r="E32" s="114">
        <v>30461</v>
      </c>
      <c r="F32" s="114">
        <v>10822</v>
      </c>
      <c r="G32" s="114">
        <v>5219</v>
      </c>
      <c r="H32" s="114">
        <v>12999</v>
      </c>
      <c r="I32" s="115">
        <v>13041</v>
      </c>
      <c r="J32" s="114">
        <v>8295</v>
      </c>
      <c r="K32" s="114">
        <v>4746</v>
      </c>
      <c r="L32" s="423">
        <v>3534</v>
      </c>
      <c r="M32" s="424">
        <v>2961</v>
      </c>
    </row>
    <row r="33" spans="1:13" s="110" customFormat="1" ht="11.1" customHeight="1" x14ac:dyDescent="0.2">
      <c r="A33" s="422" t="s">
        <v>389</v>
      </c>
      <c r="B33" s="115">
        <v>40993</v>
      </c>
      <c r="C33" s="114">
        <v>22523</v>
      </c>
      <c r="D33" s="114">
        <v>18470</v>
      </c>
      <c r="E33" s="114">
        <v>30115</v>
      </c>
      <c r="F33" s="114">
        <v>10878</v>
      </c>
      <c r="G33" s="114">
        <v>5025</v>
      </c>
      <c r="H33" s="114">
        <v>13052</v>
      </c>
      <c r="I33" s="115">
        <v>12991</v>
      </c>
      <c r="J33" s="114">
        <v>8306</v>
      </c>
      <c r="K33" s="114">
        <v>4685</v>
      </c>
      <c r="L33" s="423">
        <v>1938</v>
      </c>
      <c r="M33" s="424">
        <v>2230</v>
      </c>
    </row>
    <row r="34" spans="1:13" ht="15" customHeight="1" x14ac:dyDescent="0.2">
      <c r="A34" s="422" t="s">
        <v>395</v>
      </c>
      <c r="B34" s="115">
        <v>41284</v>
      </c>
      <c r="C34" s="114">
        <v>22772</v>
      </c>
      <c r="D34" s="114">
        <v>18512</v>
      </c>
      <c r="E34" s="114">
        <v>30295</v>
      </c>
      <c r="F34" s="114">
        <v>10989</v>
      </c>
      <c r="G34" s="114">
        <v>4887</v>
      </c>
      <c r="H34" s="114">
        <v>13273</v>
      </c>
      <c r="I34" s="115">
        <v>13176</v>
      </c>
      <c r="J34" s="114">
        <v>8390</v>
      </c>
      <c r="K34" s="114">
        <v>4786</v>
      </c>
      <c r="L34" s="423">
        <v>3046</v>
      </c>
      <c r="M34" s="424">
        <v>2803</v>
      </c>
    </row>
    <row r="35" spans="1:13" ht="11.1" customHeight="1" x14ac:dyDescent="0.2">
      <c r="A35" s="422" t="s">
        <v>387</v>
      </c>
      <c r="B35" s="115">
        <v>41556</v>
      </c>
      <c r="C35" s="114">
        <v>23024</v>
      </c>
      <c r="D35" s="114">
        <v>18532</v>
      </c>
      <c r="E35" s="114">
        <v>30451</v>
      </c>
      <c r="F35" s="114">
        <v>11105</v>
      </c>
      <c r="G35" s="114">
        <v>4786</v>
      </c>
      <c r="H35" s="114">
        <v>13508</v>
      </c>
      <c r="I35" s="115">
        <v>13533</v>
      </c>
      <c r="J35" s="114">
        <v>8674</v>
      </c>
      <c r="K35" s="114">
        <v>4859</v>
      </c>
      <c r="L35" s="423">
        <v>2213</v>
      </c>
      <c r="M35" s="424">
        <v>1978</v>
      </c>
    </row>
    <row r="36" spans="1:13" ht="11.1" customHeight="1" x14ac:dyDescent="0.2">
      <c r="A36" s="422" t="s">
        <v>388</v>
      </c>
      <c r="B36" s="115">
        <v>42205</v>
      </c>
      <c r="C36" s="114">
        <v>23413</v>
      </c>
      <c r="D36" s="114">
        <v>18792</v>
      </c>
      <c r="E36" s="114">
        <v>30999</v>
      </c>
      <c r="F36" s="114">
        <v>11206</v>
      </c>
      <c r="G36" s="114">
        <v>5219</v>
      </c>
      <c r="H36" s="114">
        <v>13697</v>
      </c>
      <c r="I36" s="115">
        <v>13605</v>
      </c>
      <c r="J36" s="114">
        <v>8585</v>
      </c>
      <c r="K36" s="114">
        <v>5020</v>
      </c>
      <c r="L36" s="423">
        <v>4027</v>
      </c>
      <c r="M36" s="424">
        <v>3379</v>
      </c>
    </row>
    <row r="37" spans="1:13" s="110" customFormat="1" ht="11.1" customHeight="1" x14ac:dyDescent="0.2">
      <c r="A37" s="422" t="s">
        <v>389</v>
      </c>
      <c r="B37" s="115">
        <v>41734</v>
      </c>
      <c r="C37" s="114">
        <v>23002</v>
      </c>
      <c r="D37" s="114">
        <v>18732</v>
      </c>
      <c r="E37" s="114">
        <v>30484</v>
      </c>
      <c r="F37" s="114">
        <v>11250</v>
      </c>
      <c r="G37" s="114">
        <v>5035</v>
      </c>
      <c r="H37" s="114">
        <v>13724</v>
      </c>
      <c r="I37" s="115">
        <v>13421</v>
      </c>
      <c r="J37" s="114">
        <v>8455</v>
      </c>
      <c r="K37" s="114">
        <v>4966</v>
      </c>
      <c r="L37" s="423">
        <v>2011</v>
      </c>
      <c r="M37" s="424">
        <v>2454</v>
      </c>
    </row>
    <row r="38" spans="1:13" ht="15" customHeight="1" x14ac:dyDescent="0.2">
      <c r="A38" s="425" t="s">
        <v>396</v>
      </c>
      <c r="B38" s="115">
        <v>42491</v>
      </c>
      <c r="C38" s="114">
        <v>23755</v>
      </c>
      <c r="D38" s="114">
        <v>18736</v>
      </c>
      <c r="E38" s="114">
        <v>31241</v>
      </c>
      <c r="F38" s="114">
        <v>11250</v>
      </c>
      <c r="G38" s="114">
        <v>5017</v>
      </c>
      <c r="H38" s="114">
        <v>13983</v>
      </c>
      <c r="I38" s="115">
        <v>13396</v>
      </c>
      <c r="J38" s="114">
        <v>8463</v>
      </c>
      <c r="K38" s="114">
        <v>4933</v>
      </c>
      <c r="L38" s="423">
        <v>3654</v>
      </c>
      <c r="M38" s="424">
        <v>3113</v>
      </c>
    </row>
    <row r="39" spans="1:13" ht="11.1" customHeight="1" x14ac:dyDescent="0.2">
      <c r="A39" s="422" t="s">
        <v>387</v>
      </c>
      <c r="B39" s="115">
        <v>42827</v>
      </c>
      <c r="C39" s="114">
        <v>24066</v>
      </c>
      <c r="D39" s="114">
        <v>18761</v>
      </c>
      <c r="E39" s="114">
        <v>31528</v>
      </c>
      <c r="F39" s="114">
        <v>11299</v>
      </c>
      <c r="G39" s="114">
        <v>4923</v>
      </c>
      <c r="H39" s="114">
        <v>14280</v>
      </c>
      <c r="I39" s="115">
        <v>13531</v>
      </c>
      <c r="J39" s="114">
        <v>8469</v>
      </c>
      <c r="K39" s="114">
        <v>5062</v>
      </c>
      <c r="L39" s="423">
        <v>2648</v>
      </c>
      <c r="M39" s="424">
        <v>2355</v>
      </c>
    </row>
    <row r="40" spans="1:13" ht="11.1" customHeight="1" x14ac:dyDescent="0.2">
      <c r="A40" s="425" t="s">
        <v>388</v>
      </c>
      <c r="B40" s="115">
        <v>43516</v>
      </c>
      <c r="C40" s="114">
        <v>24399</v>
      </c>
      <c r="D40" s="114">
        <v>19117</v>
      </c>
      <c r="E40" s="114">
        <v>32139</v>
      </c>
      <c r="F40" s="114">
        <v>11377</v>
      </c>
      <c r="G40" s="114">
        <v>5325</v>
      </c>
      <c r="H40" s="114">
        <v>14473</v>
      </c>
      <c r="I40" s="115">
        <v>13652</v>
      </c>
      <c r="J40" s="114">
        <v>8387</v>
      </c>
      <c r="K40" s="114">
        <v>5265</v>
      </c>
      <c r="L40" s="423">
        <v>4189</v>
      </c>
      <c r="M40" s="424">
        <v>3600</v>
      </c>
    </row>
    <row r="41" spans="1:13" s="110" customFormat="1" ht="11.1" customHeight="1" x14ac:dyDescent="0.2">
      <c r="A41" s="422" t="s">
        <v>389</v>
      </c>
      <c r="B41" s="115">
        <v>43367</v>
      </c>
      <c r="C41" s="114">
        <v>24136</v>
      </c>
      <c r="D41" s="114">
        <v>19231</v>
      </c>
      <c r="E41" s="114">
        <v>31868</v>
      </c>
      <c r="F41" s="114">
        <v>11499</v>
      </c>
      <c r="G41" s="114">
        <v>5214</v>
      </c>
      <c r="H41" s="114">
        <v>14580</v>
      </c>
      <c r="I41" s="115">
        <v>13600</v>
      </c>
      <c r="J41" s="114">
        <v>8302</v>
      </c>
      <c r="K41" s="114">
        <v>5298</v>
      </c>
      <c r="L41" s="423">
        <v>2546</v>
      </c>
      <c r="M41" s="424">
        <v>2710</v>
      </c>
    </row>
    <row r="42" spans="1:13" ht="15" customHeight="1" x14ac:dyDescent="0.2">
      <c r="A42" s="422" t="s">
        <v>397</v>
      </c>
      <c r="B42" s="115">
        <v>43506</v>
      </c>
      <c r="C42" s="114">
        <v>24216</v>
      </c>
      <c r="D42" s="114">
        <v>19290</v>
      </c>
      <c r="E42" s="114">
        <v>31866</v>
      </c>
      <c r="F42" s="114">
        <v>11640</v>
      </c>
      <c r="G42" s="114">
        <v>5062</v>
      </c>
      <c r="H42" s="114">
        <v>14745</v>
      </c>
      <c r="I42" s="115">
        <v>13527</v>
      </c>
      <c r="J42" s="114">
        <v>8281</v>
      </c>
      <c r="K42" s="114">
        <v>5246</v>
      </c>
      <c r="L42" s="423">
        <v>3349</v>
      </c>
      <c r="M42" s="424">
        <v>3196</v>
      </c>
    </row>
    <row r="43" spans="1:13" ht="11.1" customHeight="1" x14ac:dyDescent="0.2">
      <c r="A43" s="422" t="s">
        <v>387</v>
      </c>
      <c r="B43" s="115">
        <v>44010</v>
      </c>
      <c r="C43" s="114">
        <v>24534</v>
      </c>
      <c r="D43" s="114">
        <v>19476</v>
      </c>
      <c r="E43" s="114">
        <v>32152</v>
      </c>
      <c r="F43" s="114">
        <v>11858</v>
      </c>
      <c r="G43" s="114">
        <v>5022</v>
      </c>
      <c r="H43" s="114">
        <v>15031</v>
      </c>
      <c r="I43" s="115">
        <v>13764</v>
      </c>
      <c r="J43" s="114">
        <v>8400</v>
      </c>
      <c r="K43" s="114">
        <v>5364</v>
      </c>
      <c r="L43" s="423">
        <v>2893</v>
      </c>
      <c r="M43" s="424">
        <v>2396</v>
      </c>
    </row>
    <row r="44" spans="1:13" ht="11.1" customHeight="1" x14ac:dyDescent="0.2">
      <c r="A44" s="422" t="s">
        <v>388</v>
      </c>
      <c r="B44" s="115">
        <v>44671</v>
      </c>
      <c r="C44" s="114">
        <v>24942</v>
      </c>
      <c r="D44" s="114">
        <v>19729</v>
      </c>
      <c r="E44" s="114">
        <v>32711</v>
      </c>
      <c r="F44" s="114">
        <v>11960</v>
      </c>
      <c r="G44" s="114">
        <v>5370</v>
      </c>
      <c r="H44" s="114">
        <v>15184</v>
      </c>
      <c r="I44" s="115">
        <v>13720</v>
      </c>
      <c r="J44" s="114">
        <v>8251</v>
      </c>
      <c r="K44" s="114">
        <v>5469</v>
      </c>
      <c r="L44" s="423">
        <v>4281</v>
      </c>
      <c r="M44" s="424">
        <v>3832</v>
      </c>
    </row>
    <row r="45" spans="1:13" s="110" customFormat="1" ht="11.1" customHeight="1" x14ac:dyDescent="0.2">
      <c r="A45" s="422" t="s">
        <v>389</v>
      </c>
      <c r="B45" s="115">
        <v>44131</v>
      </c>
      <c r="C45" s="114">
        <v>24512</v>
      </c>
      <c r="D45" s="114">
        <v>19619</v>
      </c>
      <c r="E45" s="114">
        <v>32148</v>
      </c>
      <c r="F45" s="114">
        <v>11983</v>
      </c>
      <c r="G45" s="114">
        <v>5245</v>
      </c>
      <c r="H45" s="114">
        <v>15096</v>
      </c>
      <c r="I45" s="115">
        <v>13515</v>
      </c>
      <c r="J45" s="114">
        <v>8123</v>
      </c>
      <c r="K45" s="114">
        <v>5392</v>
      </c>
      <c r="L45" s="423">
        <v>2383</v>
      </c>
      <c r="M45" s="424">
        <v>2836</v>
      </c>
    </row>
    <row r="46" spans="1:13" ht="15" customHeight="1" x14ac:dyDescent="0.2">
      <c r="A46" s="422" t="s">
        <v>398</v>
      </c>
      <c r="B46" s="115">
        <v>44213</v>
      </c>
      <c r="C46" s="114">
        <v>24634</v>
      </c>
      <c r="D46" s="114">
        <v>19579</v>
      </c>
      <c r="E46" s="114">
        <v>32141</v>
      </c>
      <c r="F46" s="114">
        <v>12072</v>
      </c>
      <c r="G46" s="114">
        <v>5098</v>
      </c>
      <c r="H46" s="114">
        <v>15210</v>
      </c>
      <c r="I46" s="115">
        <v>13526</v>
      </c>
      <c r="J46" s="114">
        <v>8062</v>
      </c>
      <c r="K46" s="114">
        <v>5464</v>
      </c>
      <c r="L46" s="423">
        <v>3119</v>
      </c>
      <c r="M46" s="424">
        <v>3095</v>
      </c>
    </row>
    <row r="47" spans="1:13" ht="11.1" customHeight="1" x14ac:dyDescent="0.2">
      <c r="A47" s="422" t="s">
        <v>387</v>
      </c>
      <c r="B47" s="115">
        <v>44347</v>
      </c>
      <c r="C47" s="114">
        <v>24729</v>
      </c>
      <c r="D47" s="114">
        <v>19618</v>
      </c>
      <c r="E47" s="114">
        <v>32120</v>
      </c>
      <c r="F47" s="114">
        <v>12227</v>
      </c>
      <c r="G47" s="114">
        <v>5009</v>
      </c>
      <c r="H47" s="114">
        <v>15431</v>
      </c>
      <c r="I47" s="115">
        <v>13541</v>
      </c>
      <c r="J47" s="114">
        <v>7998</v>
      </c>
      <c r="K47" s="114">
        <v>5543</v>
      </c>
      <c r="L47" s="423">
        <v>2710</v>
      </c>
      <c r="M47" s="424">
        <v>2624</v>
      </c>
    </row>
    <row r="48" spans="1:13" ht="11.1" customHeight="1" x14ac:dyDescent="0.2">
      <c r="A48" s="422" t="s">
        <v>388</v>
      </c>
      <c r="B48" s="115">
        <v>44892</v>
      </c>
      <c r="C48" s="114">
        <v>25012</v>
      </c>
      <c r="D48" s="114">
        <v>19880</v>
      </c>
      <c r="E48" s="114">
        <v>32492</v>
      </c>
      <c r="F48" s="114">
        <v>12400</v>
      </c>
      <c r="G48" s="114">
        <v>5364</v>
      </c>
      <c r="H48" s="114">
        <v>15603</v>
      </c>
      <c r="I48" s="115">
        <v>13433</v>
      </c>
      <c r="J48" s="114">
        <v>7830</v>
      </c>
      <c r="K48" s="114">
        <v>5603</v>
      </c>
      <c r="L48" s="423">
        <v>4035</v>
      </c>
      <c r="M48" s="424">
        <v>3595</v>
      </c>
    </row>
    <row r="49" spans="1:17" s="110" customFormat="1" ht="11.1" customHeight="1" x14ac:dyDescent="0.2">
      <c r="A49" s="422" t="s">
        <v>389</v>
      </c>
      <c r="B49" s="115">
        <v>44261</v>
      </c>
      <c r="C49" s="114">
        <v>24322</v>
      </c>
      <c r="D49" s="114">
        <v>19939</v>
      </c>
      <c r="E49" s="114">
        <v>31802</v>
      </c>
      <c r="F49" s="114">
        <v>12459</v>
      </c>
      <c r="G49" s="114">
        <v>5146</v>
      </c>
      <c r="H49" s="114">
        <v>15486</v>
      </c>
      <c r="I49" s="115">
        <v>13400</v>
      </c>
      <c r="J49" s="114">
        <v>7827</v>
      </c>
      <c r="K49" s="114">
        <v>5573</v>
      </c>
      <c r="L49" s="423">
        <v>2535</v>
      </c>
      <c r="M49" s="424">
        <v>3302</v>
      </c>
    </row>
    <row r="50" spans="1:17" ht="15" customHeight="1" x14ac:dyDescent="0.2">
      <c r="A50" s="422" t="s">
        <v>399</v>
      </c>
      <c r="B50" s="143">
        <v>44286</v>
      </c>
      <c r="C50" s="144">
        <v>24437</v>
      </c>
      <c r="D50" s="144">
        <v>19849</v>
      </c>
      <c r="E50" s="144">
        <v>31924</v>
      </c>
      <c r="F50" s="144">
        <v>12362</v>
      </c>
      <c r="G50" s="144">
        <v>4971</v>
      </c>
      <c r="H50" s="144">
        <v>15550</v>
      </c>
      <c r="I50" s="143">
        <v>13177</v>
      </c>
      <c r="J50" s="144">
        <v>7713</v>
      </c>
      <c r="K50" s="144">
        <v>5464</v>
      </c>
      <c r="L50" s="426">
        <v>3029</v>
      </c>
      <c r="M50" s="427">
        <v>3103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0.1651098093320969</v>
      </c>
      <c r="C6" s="480">
        <f>'Tabelle 3.3'!J11</f>
        <v>-2.5802158805263935</v>
      </c>
      <c r="D6" s="481">
        <f t="shared" ref="D6:E9" si="0">IF(OR(AND(B6&gt;=-50,B6&lt;=50),ISNUMBER(B6)=FALSE),B6,"")</f>
        <v>0.1651098093320969</v>
      </c>
      <c r="E6" s="481">
        <f t="shared" si="0"/>
        <v>-2.5802158805263935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0.1651098093320969</v>
      </c>
      <c r="C14" s="480">
        <f>'Tabelle 3.3'!J11</f>
        <v>-2.5802158805263935</v>
      </c>
      <c r="D14" s="481">
        <f>IF(OR(AND(B14&gt;=-50,B14&lt;=50),ISNUMBER(B14)=FALSE),B14,"")</f>
        <v>0.1651098093320969</v>
      </c>
      <c r="E14" s="481">
        <f>IF(OR(AND(C14&gt;=-50,C14&lt;=50),ISNUMBER(C14)=FALSE),C14,"")</f>
        <v>-2.5802158805263935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5.7268722466960353</v>
      </c>
      <c r="C15" s="480">
        <f>'Tabelle 3.3'!J12</f>
        <v>15.757575757575758</v>
      </c>
      <c r="D15" s="481">
        <f t="shared" ref="D15:E45" si="3">IF(OR(AND(B15&gt;=-50,B15&lt;=50),ISNUMBER(B15)=FALSE),B15,"")</f>
        <v>5.7268722466960353</v>
      </c>
      <c r="E15" s="481">
        <f t="shared" si="3"/>
        <v>15.757575757575758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0.50761421319796951</v>
      </c>
      <c r="C16" s="480">
        <f>'Tabelle 3.3'!J13</f>
        <v>-1.3333333333333333</v>
      </c>
      <c r="D16" s="481">
        <f t="shared" si="3"/>
        <v>0.50761421319796951</v>
      </c>
      <c r="E16" s="481">
        <f t="shared" si="3"/>
        <v>-1.3333333333333333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-3.1702544031311155</v>
      </c>
      <c r="C17" s="480">
        <f>'Tabelle 3.3'!J14</f>
        <v>-4.8199152542372881</v>
      </c>
      <c r="D17" s="481">
        <f t="shared" si="3"/>
        <v>-3.1702544031311155</v>
      </c>
      <c r="E17" s="481">
        <f t="shared" si="3"/>
        <v>-4.8199152542372881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-1.8615284128020901</v>
      </c>
      <c r="C18" s="480">
        <f>'Tabelle 3.3'!J15</f>
        <v>-2.0293122886133035</v>
      </c>
      <c r="D18" s="481">
        <f t="shared" si="3"/>
        <v>-1.8615284128020901</v>
      </c>
      <c r="E18" s="481">
        <f t="shared" si="3"/>
        <v>-2.0293122886133035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-3.9322033898305087</v>
      </c>
      <c r="C19" s="480">
        <f>'Tabelle 3.3'!J16</f>
        <v>-6.5081351689612017</v>
      </c>
      <c r="D19" s="481">
        <f t="shared" si="3"/>
        <v>-3.9322033898305087</v>
      </c>
      <c r="E19" s="481">
        <f t="shared" si="3"/>
        <v>-6.5081351689612017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-2.3121387283236996</v>
      </c>
      <c r="C20" s="480">
        <f>'Tabelle 3.3'!J17</f>
        <v>-10.396039603960396</v>
      </c>
      <c r="D20" s="481">
        <f t="shared" si="3"/>
        <v>-2.3121387283236996</v>
      </c>
      <c r="E20" s="481">
        <f t="shared" si="3"/>
        <v>-10.396039603960396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0.79255685733976566</v>
      </c>
      <c r="C21" s="480">
        <f>'Tabelle 3.3'!J18</f>
        <v>-1.9631901840490797</v>
      </c>
      <c r="D21" s="481">
        <f t="shared" si="3"/>
        <v>0.79255685733976566</v>
      </c>
      <c r="E21" s="481">
        <f t="shared" si="3"/>
        <v>-1.9631901840490797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2.1360399939403121</v>
      </c>
      <c r="C22" s="480">
        <f>'Tabelle 3.3'!J19</f>
        <v>-3.2350532350532348</v>
      </c>
      <c r="D22" s="481">
        <f t="shared" si="3"/>
        <v>2.1360399939403121</v>
      </c>
      <c r="E22" s="481">
        <f t="shared" si="3"/>
        <v>-3.2350532350532348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-0.23852116875372689</v>
      </c>
      <c r="C23" s="480">
        <f>'Tabelle 3.3'!J20</f>
        <v>-28.121484814398201</v>
      </c>
      <c r="D23" s="481">
        <f t="shared" si="3"/>
        <v>-0.23852116875372689</v>
      </c>
      <c r="E23" s="481">
        <f t="shared" si="3"/>
        <v>-28.121484814398201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-3.9094650205761319</v>
      </c>
      <c r="C24" s="480">
        <f>'Tabelle 3.3'!J21</f>
        <v>-5.7649667405764964</v>
      </c>
      <c r="D24" s="481">
        <f t="shared" si="3"/>
        <v>-3.9094650205761319</v>
      </c>
      <c r="E24" s="481">
        <f t="shared" si="3"/>
        <v>-5.7649667405764964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2.2658610271903323</v>
      </c>
      <c r="C25" s="480">
        <f>'Tabelle 3.3'!J22</f>
        <v>24.210526315789473</v>
      </c>
      <c r="D25" s="481">
        <f t="shared" si="3"/>
        <v>2.2658610271903323</v>
      </c>
      <c r="E25" s="481">
        <f t="shared" si="3"/>
        <v>24.210526315789473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10.01410437235543</v>
      </c>
      <c r="C26" s="480">
        <f>'Tabelle 3.3'!J23</f>
        <v>-1.3888888888888888</v>
      </c>
      <c r="D26" s="481">
        <f t="shared" si="3"/>
        <v>10.01410437235543</v>
      </c>
      <c r="E26" s="481">
        <f t="shared" si="3"/>
        <v>-1.3888888888888888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4.7598442232799654</v>
      </c>
      <c r="C27" s="480">
        <f>'Tabelle 3.3'!J24</f>
        <v>-1.7070979335130279</v>
      </c>
      <c r="D27" s="481">
        <f t="shared" si="3"/>
        <v>4.7598442232799654</v>
      </c>
      <c r="E27" s="481">
        <f t="shared" si="3"/>
        <v>-1.7070979335130279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6.4577397910731245</v>
      </c>
      <c r="C28" s="480">
        <f>'Tabelle 3.3'!J25</f>
        <v>6.9767441860465116</v>
      </c>
      <c r="D28" s="481">
        <f t="shared" si="3"/>
        <v>6.4577397910731245</v>
      </c>
      <c r="E28" s="481">
        <f t="shared" si="3"/>
        <v>6.9767441860465116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-2.2020725388601035</v>
      </c>
      <c r="C29" s="480">
        <f>'Tabelle 3.3'!J26</f>
        <v>13.157894736842104</v>
      </c>
      <c r="D29" s="481">
        <f t="shared" si="3"/>
        <v>-2.2020725388601035</v>
      </c>
      <c r="E29" s="481">
        <f t="shared" si="3"/>
        <v>13.157894736842104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2.4889380530973453</v>
      </c>
      <c r="C30" s="480">
        <f>'Tabelle 3.3'!J27</f>
        <v>0.26178010471204188</v>
      </c>
      <c r="D30" s="481">
        <f t="shared" si="3"/>
        <v>2.4889380530973453</v>
      </c>
      <c r="E30" s="481">
        <f t="shared" si="3"/>
        <v>0.26178010471204188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-7.5018754688672168E-2</v>
      </c>
      <c r="C31" s="480">
        <f>'Tabelle 3.3'!J28</f>
        <v>0.42918454935622319</v>
      </c>
      <c r="D31" s="481">
        <f t="shared" si="3"/>
        <v>-7.5018754688672168E-2</v>
      </c>
      <c r="E31" s="481">
        <f t="shared" si="3"/>
        <v>0.42918454935622319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3.7383177570093458</v>
      </c>
      <c r="C32" s="480">
        <f>'Tabelle 3.3'!J29</f>
        <v>-2.5559105431309903</v>
      </c>
      <c r="D32" s="481">
        <f t="shared" si="3"/>
        <v>3.7383177570093458</v>
      </c>
      <c r="E32" s="481">
        <f t="shared" si="3"/>
        <v>-2.5559105431309903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4.2084168336673349</v>
      </c>
      <c r="C33" s="480">
        <f>'Tabelle 3.3'!J30</f>
        <v>1.4705882352941178</v>
      </c>
      <c r="D33" s="481">
        <f t="shared" si="3"/>
        <v>4.2084168336673349</v>
      </c>
      <c r="E33" s="481">
        <f t="shared" si="3"/>
        <v>1.4705882352941178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5.4945054945054945</v>
      </c>
      <c r="C34" s="480">
        <f>'Tabelle 3.3'!J31</f>
        <v>1.4744145706851692</v>
      </c>
      <c r="D34" s="481">
        <f t="shared" si="3"/>
        <v>5.4945054945054945</v>
      </c>
      <c r="E34" s="481">
        <f t="shared" si="3"/>
        <v>1.4744145706851692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5.7268722466960353</v>
      </c>
      <c r="C37" s="480">
        <f>'Tabelle 3.3'!J34</f>
        <v>15.757575757575758</v>
      </c>
      <c r="D37" s="481">
        <f t="shared" si="3"/>
        <v>5.7268722466960353</v>
      </c>
      <c r="E37" s="481">
        <f t="shared" si="3"/>
        <v>15.757575757575758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-2.5588971247816441</v>
      </c>
      <c r="C38" s="480">
        <f>'Tabelle 3.3'!J35</f>
        <v>-3.8876889848812093</v>
      </c>
      <c r="D38" s="481">
        <f t="shared" si="3"/>
        <v>-2.5588971247816441</v>
      </c>
      <c r="E38" s="481">
        <f t="shared" si="3"/>
        <v>-3.8876889848812093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2.6397719798289847</v>
      </c>
      <c r="C39" s="480">
        <f>'Tabelle 3.3'!J36</f>
        <v>-2.522914107530946</v>
      </c>
      <c r="D39" s="481">
        <f t="shared" si="3"/>
        <v>2.6397719798289847</v>
      </c>
      <c r="E39" s="481">
        <f t="shared" si="3"/>
        <v>-2.522914107530946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2.6397719798289847</v>
      </c>
      <c r="C45" s="480">
        <f>'Tabelle 3.3'!J36</f>
        <v>-2.522914107530946</v>
      </c>
      <c r="D45" s="481">
        <f t="shared" si="3"/>
        <v>2.6397719798289847</v>
      </c>
      <c r="E45" s="481">
        <f t="shared" si="3"/>
        <v>-2.522914107530946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39601</v>
      </c>
      <c r="C51" s="487">
        <v>8800</v>
      </c>
      <c r="D51" s="487">
        <v>4553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39841</v>
      </c>
      <c r="C52" s="487">
        <v>8890</v>
      </c>
      <c r="D52" s="487">
        <v>4635</v>
      </c>
      <c r="E52" s="488">
        <f t="shared" ref="E52:G70" si="11">IF($A$51=37802,IF(COUNTBLANK(B$51:B$70)&gt;0,#N/A,B52/B$51*100),IF(COUNTBLANK(B$51:B$75)&gt;0,#N/A,B52/B$51*100))</f>
        <v>100.60604530188633</v>
      </c>
      <c r="F52" s="488">
        <f t="shared" si="11"/>
        <v>101.02272727272728</v>
      </c>
      <c r="G52" s="488">
        <f t="shared" si="11"/>
        <v>101.80101032286404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40493</v>
      </c>
      <c r="C53" s="487">
        <v>8850</v>
      </c>
      <c r="D53" s="487">
        <v>4765</v>
      </c>
      <c r="E53" s="488">
        <f t="shared" si="11"/>
        <v>102.25246837201081</v>
      </c>
      <c r="F53" s="488">
        <f t="shared" si="11"/>
        <v>100.56818181818181</v>
      </c>
      <c r="G53" s="488">
        <f t="shared" si="11"/>
        <v>104.65627059081923</v>
      </c>
      <c r="H53" s="489">
        <f>IF(ISERROR(L53)=TRUE,IF(MONTH(A53)=MONTH(MAX(A$51:A$75)),A53,""),"")</f>
        <v>41883</v>
      </c>
      <c r="I53" s="488">
        <f t="shared" si="12"/>
        <v>102.25246837201081</v>
      </c>
      <c r="J53" s="488">
        <f t="shared" si="10"/>
        <v>100.56818181818181</v>
      </c>
      <c r="K53" s="488">
        <f t="shared" si="10"/>
        <v>104.65627059081923</v>
      </c>
      <c r="L53" s="488" t="e">
        <f t="shared" si="13"/>
        <v>#N/A</v>
      </c>
    </row>
    <row r="54" spans="1:14" ht="15" customHeight="1" x14ac:dyDescent="0.2">
      <c r="A54" s="490" t="s">
        <v>462</v>
      </c>
      <c r="B54" s="487">
        <v>40160</v>
      </c>
      <c r="C54" s="487">
        <v>8791</v>
      </c>
      <c r="D54" s="487">
        <v>4757</v>
      </c>
      <c r="E54" s="488">
        <f t="shared" si="11"/>
        <v>101.41158051564354</v>
      </c>
      <c r="F54" s="488">
        <f t="shared" si="11"/>
        <v>99.89772727272728</v>
      </c>
      <c r="G54" s="488">
        <f t="shared" si="11"/>
        <v>104.48056226663738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40459</v>
      </c>
      <c r="C55" s="487">
        <v>8325</v>
      </c>
      <c r="D55" s="487">
        <v>4622</v>
      </c>
      <c r="E55" s="488">
        <f t="shared" si="11"/>
        <v>102.16661195424356</v>
      </c>
      <c r="F55" s="488">
        <f t="shared" si="11"/>
        <v>94.602272727272734</v>
      </c>
      <c r="G55" s="488">
        <f t="shared" si="11"/>
        <v>101.51548429606854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40655</v>
      </c>
      <c r="C56" s="487">
        <v>8509</v>
      </c>
      <c r="D56" s="487">
        <v>4644</v>
      </c>
      <c r="E56" s="488">
        <f t="shared" si="11"/>
        <v>102.66154895078408</v>
      </c>
      <c r="F56" s="488">
        <f t="shared" si="11"/>
        <v>96.693181818181813</v>
      </c>
      <c r="G56" s="488">
        <f t="shared" si="11"/>
        <v>101.99868218756865</v>
      </c>
      <c r="H56" s="489" t="str">
        <f t="shared" si="14"/>
        <v/>
      </c>
      <c r="I56" s="488" t="str">
        <f t="shared" si="12"/>
        <v/>
      </c>
      <c r="J56" s="488" t="str">
        <f t="shared" si="10"/>
        <v/>
      </c>
      <c r="K56" s="488" t="str">
        <f t="shared" si="10"/>
        <v/>
      </c>
      <c r="L56" s="488" t="e">
        <f t="shared" si="13"/>
        <v>#N/A</v>
      </c>
    </row>
    <row r="57" spans="1:14" ht="15" customHeight="1" x14ac:dyDescent="0.2">
      <c r="A57" s="490">
        <v>42248</v>
      </c>
      <c r="B57" s="487">
        <v>41283</v>
      </c>
      <c r="C57" s="487">
        <v>8295</v>
      </c>
      <c r="D57" s="487">
        <v>4746</v>
      </c>
      <c r="E57" s="488">
        <f t="shared" si="11"/>
        <v>104.24736749071992</v>
      </c>
      <c r="F57" s="488">
        <f t="shared" si="11"/>
        <v>94.26136363636364</v>
      </c>
      <c r="G57" s="488">
        <f t="shared" si="11"/>
        <v>104.23896332088734</v>
      </c>
      <c r="H57" s="489">
        <f t="shared" si="14"/>
        <v>42248</v>
      </c>
      <c r="I57" s="488">
        <f t="shared" si="12"/>
        <v>104.24736749071992</v>
      </c>
      <c r="J57" s="488">
        <f t="shared" si="10"/>
        <v>94.26136363636364</v>
      </c>
      <c r="K57" s="488">
        <f t="shared" si="10"/>
        <v>104.23896332088734</v>
      </c>
      <c r="L57" s="488" t="e">
        <f t="shared" si="13"/>
        <v>#N/A</v>
      </c>
    </row>
    <row r="58" spans="1:14" ht="15" customHeight="1" x14ac:dyDescent="0.2">
      <c r="A58" s="490" t="s">
        <v>465</v>
      </c>
      <c r="B58" s="487">
        <v>40993</v>
      </c>
      <c r="C58" s="487">
        <v>8306</v>
      </c>
      <c r="D58" s="487">
        <v>4685</v>
      </c>
      <c r="E58" s="488">
        <f t="shared" si="11"/>
        <v>103.51506275094063</v>
      </c>
      <c r="F58" s="488">
        <f t="shared" si="11"/>
        <v>94.38636363636364</v>
      </c>
      <c r="G58" s="488">
        <f t="shared" si="11"/>
        <v>102.89918734900066</v>
      </c>
      <c r="H58" s="489" t="str">
        <f t="shared" si="14"/>
        <v/>
      </c>
      <c r="I58" s="488" t="str">
        <f t="shared" si="12"/>
        <v/>
      </c>
      <c r="J58" s="488" t="str">
        <f t="shared" si="10"/>
        <v/>
      </c>
      <c r="K58" s="488" t="str">
        <f t="shared" si="10"/>
        <v/>
      </c>
      <c r="L58" s="488" t="e">
        <f t="shared" si="13"/>
        <v>#N/A</v>
      </c>
    </row>
    <row r="59" spans="1:14" ht="15" customHeight="1" x14ac:dyDescent="0.2">
      <c r="A59" s="490" t="s">
        <v>466</v>
      </c>
      <c r="B59" s="487">
        <v>41284</v>
      </c>
      <c r="C59" s="487">
        <v>8390</v>
      </c>
      <c r="D59" s="487">
        <v>4786</v>
      </c>
      <c r="E59" s="488">
        <f t="shared" si="11"/>
        <v>104.2498926794778</v>
      </c>
      <c r="F59" s="488">
        <f t="shared" si="11"/>
        <v>95.340909090909093</v>
      </c>
      <c r="G59" s="488">
        <f t="shared" si="11"/>
        <v>105.11750494179661</v>
      </c>
      <c r="H59" s="489" t="str">
        <f t="shared" si="14"/>
        <v/>
      </c>
      <c r="I59" s="488" t="str">
        <f t="shared" si="12"/>
        <v/>
      </c>
      <c r="J59" s="488" t="str">
        <f t="shared" si="10"/>
        <v/>
      </c>
      <c r="K59" s="488" t="str">
        <f t="shared" si="10"/>
        <v/>
      </c>
      <c r="L59" s="488" t="e">
        <f t="shared" si="13"/>
        <v>#N/A</v>
      </c>
    </row>
    <row r="60" spans="1:14" ht="15" customHeight="1" x14ac:dyDescent="0.2">
      <c r="A60" s="490" t="s">
        <v>467</v>
      </c>
      <c r="B60" s="487">
        <v>41556</v>
      </c>
      <c r="C60" s="487">
        <v>8674</v>
      </c>
      <c r="D60" s="487">
        <v>4859</v>
      </c>
      <c r="E60" s="488">
        <f t="shared" si="11"/>
        <v>104.93674402161561</v>
      </c>
      <c r="F60" s="488">
        <f t="shared" si="11"/>
        <v>98.568181818181827</v>
      </c>
      <c r="G60" s="488">
        <f t="shared" si="11"/>
        <v>106.72084339995607</v>
      </c>
      <c r="H60" s="489" t="str">
        <f t="shared" si="14"/>
        <v/>
      </c>
      <c r="I60" s="488" t="str">
        <f t="shared" si="12"/>
        <v/>
      </c>
      <c r="J60" s="488" t="str">
        <f t="shared" si="10"/>
        <v/>
      </c>
      <c r="K60" s="488" t="str">
        <f t="shared" si="10"/>
        <v/>
      </c>
      <c r="L60" s="488" t="e">
        <f t="shared" si="13"/>
        <v>#N/A</v>
      </c>
    </row>
    <row r="61" spans="1:14" ht="15" customHeight="1" x14ac:dyDescent="0.2">
      <c r="A61" s="490">
        <v>42614</v>
      </c>
      <c r="B61" s="487">
        <v>42205</v>
      </c>
      <c r="C61" s="487">
        <v>8585</v>
      </c>
      <c r="D61" s="487">
        <v>5020</v>
      </c>
      <c r="E61" s="488">
        <f t="shared" si="11"/>
        <v>106.57559152546652</v>
      </c>
      <c r="F61" s="488">
        <f t="shared" si="11"/>
        <v>97.556818181818187</v>
      </c>
      <c r="G61" s="488">
        <f t="shared" si="11"/>
        <v>110.25697342411598</v>
      </c>
      <c r="H61" s="489">
        <f t="shared" si="14"/>
        <v>42614</v>
      </c>
      <c r="I61" s="488">
        <f t="shared" si="12"/>
        <v>106.57559152546652</v>
      </c>
      <c r="J61" s="488">
        <f t="shared" si="10"/>
        <v>97.556818181818187</v>
      </c>
      <c r="K61" s="488">
        <f t="shared" si="10"/>
        <v>110.25697342411598</v>
      </c>
      <c r="L61" s="488" t="e">
        <f t="shared" si="13"/>
        <v>#N/A</v>
      </c>
    </row>
    <row r="62" spans="1:14" ht="15" customHeight="1" x14ac:dyDescent="0.2">
      <c r="A62" s="490" t="s">
        <v>468</v>
      </c>
      <c r="B62" s="487">
        <v>41734</v>
      </c>
      <c r="C62" s="487">
        <v>8455</v>
      </c>
      <c r="D62" s="487">
        <v>4966</v>
      </c>
      <c r="E62" s="488">
        <f t="shared" si="11"/>
        <v>105.38622762051463</v>
      </c>
      <c r="F62" s="488">
        <f t="shared" si="11"/>
        <v>96.079545454545453</v>
      </c>
      <c r="G62" s="488">
        <f t="shared" si="11"/>
        <v>109.07094223588842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42491</v>
      </c>
      <c r="C63" s="487">
        <v>8463</v>
      </c>
      <c r="D63" s="487">
        <v>4933</v>
      </c>
      <c r="E63" s="488">
        <f t="shared" si="11"/>
        <v>107.29779551021439</v>
      </c>
      <c r="F63" s="488">
        <f t="shared" si="11"/>
        <v>96.170454545454547</v>
      </c>
      <c r="G63" s="488">
        <f t="shared" si="11"/>
        <v>108.34614539863824</v>
      </c>
      <c r="H63" s="489" t="str">
        <f t="shared" si="14"/>
        <v/>
      </c>
      <c r="I63" s="488" t="str">
        <f t="shared" si="12"/>
        <v/>
      </c>
      <c r="J63" s="488" t="str">
        <f t="shared" si="10"/>
        <v/>
      </c>
      <c r="K63" s="488" t="str">
        <f t="shared" si="10"/>
        <v/>
      </c>
      <c r="L63" s="488" t="e">
        <f t="shared" si="13"/>
        <v>#N/A</v>
      </c>
    </row>
    <row r="64" spans="1:14" ht="15" customHeight="1" x14ac:dyDescent="0.2">
      <c r="A64" s="490" t="s">
        <v>470</v>
      </c>
      <c r="B64" s="487">
        <v>42827</v>
      </c>
      <c r="C64" s="487">
        <v>8469</v>
      </c>
      <c r="D64" s="487">
        <v>5062</v>
      </c>
      <c r="E64" s="488">
        <f t="shared" si="11"/>
        <v>108.14625893285523</v>
      </c>
      <c r="F64" s="488">
        <f t="shared" si="11"/>
        <v>96.23863636363636</v>
      </c>
      <c r="G64" s="488">
        <f t="shared" si="11"/>
        <v>111.17944212607071</v>
      </c>
      <c r="H64" s="489" t="str">
        <f t="shared" si="14"/>
        <v/>
      </c>
      <c r="I64" s="488" t="str">
        <f t="shared" si="12"/>
        <v/>
      </c>
      <c r="J64" s="488" t="str">
        <f t="shared" si="10"/>
        <v/>
      </c>
      <c r="K64" s="488" t="str">
        <f t="shared" si="10"/>
        <v/>
      </c>
      <c r="L64" s="488" t="e">
        <f t="shared" si="13"/>
        <v>#N/A</v>
      </c>
    </row>
    <row r="65" spans="1:12" ht="15" customHeight="1" x14ac:dyDescent="0.2">
      <c r="A65" s="490">
        <v>42979</v>
      </c>
      <c r="B65" s="487">
        <v>43516</v>
      </c>
      <c r="C65" s="487">
        <v>8387</v>
      </c>
      <c r="D65" s="487">
        <v>5265</v>
      </c>
      <c r="E65" s="488">
        <f t="shared" si="11"/>
        <v>109.88611398702052</v>
      </c>
      <c r="F65" s="488">
        <f t="shared" si="11"/>
        <v>95.306818181818187</v>
      </c>
      <c r="G65" s="488">
        <f t="shared" si="11"/>
        <v>115.63804085218537</v>
      </c>
      <c r="H65" s="489">
        <f t="shared" si="14"/>
        <v>42979</v>
      </c>
      <c r="I65" s="488">
        <f t="shared" si="12"/>
        <v>109.88611398702052</v>
      </c>
      <c r="J65" s="488">
        <f t="shared" si="10"/>
        <v>95.306818181818187</v>
      </c>
      <c r="K65" s="488">
        <f t="shared" si="10"/>
        <v>115.63804085218537</v>
      </c>
      <c r="L65" s="488" t="e">
        <f t="shared" si="13"/>
        <v>#N/A</v>
      </c>
    </row>
    <row r="66" spans="1:12" ht="15" customHeight="1" x14ac:dyDescent="0.2">
      <c r="A66" s="490" t="s">
        <v>471</v>
      </c>
      <c r="B66" s="487">
        <v>43367</v>
      </c>
      <c r="C66" s="487">
        <v>8302</v>
      </c>
      <c r="D66" s="487">
        <v>5298</v>
      </c>
      <c r="E66" s="488">
        <f t="shared" si="11"/>
        <v>109.50986086209944</v>
      </c>
      <c r="F66" s="488">
        <f t="shared" si="11"/>
        <v>94.340909090909093</v>
      </c>
      <c r="G66" s="488">
        <f t="shared" si="11"/>
        <v>116.36283768943554</v>
      </c>
      <c r="H66" s="489" t="str">
        <f t="shared" si="14"/>
        <v/>
      </c>
      <c r="I66" s="488" t="str">
        <f t="shared" si="12"/>
        <v/>
      </c>
      <c r="J66" s="488" t="str">
        <f t="shared" si="10"/>
        <v/>
      </c>
      <c r="K66" s="488" t="str">
        <f t="shared" si="10"/>
        <v/>
      </c>
      <c r="L66" s="488" t="e">
        <f t="shared" si="13"/>
        <v>#N/A</v>
      </c>
    </row>
    <row r="67" spans="1:12" ht="15" customHeight="1" x14ac:dyDescent="0.2">
      <c r="A67" s="490" t="s">
        <v>472</v>
      </c>
      <c r="B67" s="487">
        <v>43506</v>
      </c>
      <c r="C67" s="487">
        <v>8281</v>
      </c>
      <c r="D67" s="487">
        <v>5246</v>
      </c>
      <c r="E67" s="488">
        <f t="shared" si="11"/>
        <v>109.86086209944193</v>
      </c>
      <c r="F67" s="488">
        <f t="shared" si="11"/>
        <v>94.102272727272734</v>
      </c>
      <c r="G67" s="488">
        <f t="shared" si="11"/>
        <v>115.22073358225346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44010</v>
      </c>
      <c r="C68" s="487">
        <v>8400</v>
      </c>
      <c r="D68" s="487">
        <v>5364</v>
      </c>
      <c r="E68" s="488">
        <f t="shared" si="11"/>
        <v>111.1335572334032</v>
      </c>
      <c r="F68" s="488">
        <f t="shared" si="11"/>
        <v>95.454545454545453</v>
      </c>
      <c r="G68" s="488">
        <f t="shared" si="11"/>
        <v>117.81243136393587</v>
      </c>
      <c r="H68" s="489" t="str">
        <f t="shared" si="14"/>
        <v/>
      </c>
      <c r="I68" s="488" t="str">
        <f t="shared" si="12"/>
        <v/>
      </c>
      <c r="J68" s="488" t="str">
        <f t="shared" si="12"/>
        <v/>
      </c>
      <c r="K68" s="488" t="str">
        <f t="shared" si="12"/>
        <v/>
      </c>
      <c r="L68" s="488" t="e">
        <f t="shared" si="13"/>
        <v>#N/A</v>
      </c>
    </row>
    <row r="69" spans="1:12" ht="15" customHeight="1" x14ac:dyDescent="0.2">
      <c r="A69" s="490">
        <v>43344</v>
      </c>
      <c r="B69" s="487">
        <v>44671</v>
      </c>
      <c r="C69" s="487">
        <v>8251</v>
      </c>
      <c r="D69" s="487">
        <v>5469</v>
      </c>
      <c r="E69" s="488">
        <f t="shared" si="11"/>
        <v>112.80270700234843</v>
      </c>
      <c r="F69" s="488">
        <f t="shared" si="11"/>
        <v>93.76136363636364</v>
      </c>
      <c r="G69" s="488">
        <f t="shared" si="11"/>
        <v>120.11860311882276</v>
      </c>
      <c r="H69" s="489">
        <f t="shared" si="14"/>
        <v>43344</v>
      </c>
      <c r="I69" s="488">
        <f t="shared" si="12"/>
        <v>112.80270700234843</v>
      </c>
      <c r="J69" s="488">
        <f t="shared" si="12"/>
        <v>93.76136363636364</v>
      </c>
      <c r="K69" s="488">
        <f t="shared" si="12"/>
        <v>120.11860311882276</v>
      </c>
      <c r="L69" s="488" t="e">
        <f t="shared" si="13"/>
        <v>#N/A</v>
      </c>
    </row>
    <row r="70" spans="1:12" ht="15" customHeight="1" x14ac:dyDescent="0.2">
      <c r="A70" s="490" t="s">
        <v>474</v>
      </c>
      <c r="B70" s="487">
        <v>44131</v>
      </c>
      <c r="C70" s="487">
        <v>8123</v>
      </c>
      <c r="D70" s="487">
        <v>5392</v>
      </c>
      <c r="E70" s="488">
        <f t="shared" si="11"/>
        <v>111.43910507310422</v>
      </c>
      <c r="F70" s="488">
        <f t="shared" si="11"/>
        <v>92.306818181818187</v>
      </c>
      <c r="G70" s="488">
        <f t="shared" si="11"/>
        <v>118.42741049857237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44213</v>
      </c>
      <c r="C71" s="487">
        <v>8062</v>
      </c>
      <c r="D71" s="487">
        <v>5464</v>
      </c>
      <c r="E71" s="491">
        <f t="shared" ref="E71:G75" si="15">IF($A$51=37802,IF(COUNTBLANK(B$51:B$70)&gt;0,#N/A,IF(ISBLANK(B71)=FALSE,B71/B$51*100,#N/A)),IF(COUNTBLANK(B$51:B$75)&gt;0,#N/A,B71/B$51*100))</f>
        <v>111.6461705512487</v>
      </c>
      <c r="F71" s="491">
        <f t="shared" si="15"/>
        <v>91.61363636363636</v>
      </c>
      <c r="G71" s="491">
        <f t="shared" si="15"/>
        <v>120.00878541620909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44347</v>
      </c>
      <c r="C72" s="487">
        <v>7998</v>
      </c>
      <c r="D72" s="487">
        <v>5543</v>
      </c>
      <c r="E72" s="491">
        <f t="shared" si="15"/>
        <v>111.98454584480191</v>
      </c>
      <c r="F72" s="491">
        <f t="shared" si="15"/>
        <v>90.886363636363626</v>
      </c>
      <c r="G72" s="491">
        <f t="shared" si="15"/>
        <v>121.74390511750495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44892</v>
      </c>
      <c r="C73" s="487">
        <v>7830</v>
      </c>
      <c r="D73" s="487">
        <v>5603</v>
      </c>
      <c r="E73" s="491">
        <f t="shared" si="15"/>
        <v>113.36077371783541</v>
      </c>
      <c r="F73" s="491">
        <f t="shared" si="15"/>
        <v>88.977272727272734</v>
      </c>
      <c r="G73" s="491">
        <f t="shared" si="15"/>
        <v>123.06171754886887</v>
      </c>
      <c r="H73" s="492">
        <f>IF(A$51=37802,IF(ISERROR(L73)=TRUE,IF(ISBLANK(A73)=FALSE,IF(MONTH(A73)=MONTH(MAX(A$51:A$75)),A73,""),""),""),IF(ISERROR(L73)=TRUE,IF(MONTH(A73)=MONTH(MAX(A$51:A$75)),A73,""),""))</f>
        <v>43709</v>
      </c>
      <c r="I73" s="488">
        <f t="shared" si="12"/>
        <v>113.36077371783541</v>
      </c>
      <c r="J73" s="488">
        <f t="shared" si="12"/>
        <v>88.977272727272734</v>
      </c>
      <c r="K73" s="488">
        <f t="shared" si="12"/>
        <v>123.06171754886887</v>
      </c>
      <c r="L73" s="488" t="e">
        <f t="shared" si="13"/>
        <v>#N/A</v>
      </c>
    </row>
    <row r="74" spans="1:12" ht="15" customHeight="1" x14ac:dyDescent="0.2">
      <c r="A74" s="490" t="s">
        <v>477</v>
      </c>
      <c r="B74" s="487">
        <v>44261</v>
      </c>
      <c r="C74" s="487">
        <v>7827</v>
      </c>
      <c r="D74" s="487">
        <v>5573</v>
      </c>
      <c r="E74" s="491">
        <f t="shared" si="15"/>
        <v>111.76737961162597</v>
      </c>
      <c r="F74" s="491">
        <f t="shared" si="15"/>
        <v>88.943181818181813</v>
      </c>
      <c r="G74" s="491">
        <f t="shared" si="15"/>
        <v>122.40281133318692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44286</v>
      </c>
      <c r="C75" s="493">
        <v>7713</v>
      </c>
      <c r="D75" s="493">
        <v>5464</v>
      </c>
      <c r="E75" s="491">
        <f t="shared" si="15"/>
        <v>111.83050933057245</v>
      </c>
      <c r="F75" s="491">
        <f t="shared" si="15"/>
        <v>87.647727272727266</v>
      </c>
      <c r="G75" s="491">
        <f t="shared" si="15"/>
        <v>120.00878541620909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113.36077371783541</v>
      </c>
      <c r="J77" s="488">
        <f>IF(J75&lt;&gt;"",J75,IF(J74&lt;&gt;"",J74,IF(J73&lt;&gt;"",J73,IF(J72&lt;&gt;"",J72,IF(J71&lt;&gt;"",J71,IF(J70&lt;&gt;"",J70,""))))))</f>
        <v>88.977272727272734</v>
      </c>
      <c r="K77" s="488">
        <f>IF(K75&lt;&gt;"",K75,IF(K74&lt;&gt;"",K74,IF(K73&lt;&gt;"",K73,IF(K72&lt;&gt;"",K72,IF(K71&lt;&gt;"",K71,IF(K70&lt;&gt;"",K70,""))))))</f>
        <v>123.06171754886887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+13,4%</v>
      </c>
      <c r="J79" s="488" t="str">
        <f>"GeB - ausschließlich: "&amp;IF(J77&gt;100,"+","")&amp;TEXT(J77-100,"0,0")&amp;"%"</f>
        <v>GeB - ausschließlich: -11,0%</v>
      </c>
      <c r="K79" s="488" t="str">
        <f>"GeB - im Nebenjob: "&amp;IF(K77&gt;100,"+","")&amp;TEXT(K77-100,"0,0")&amp;"%"</f>
        <v>GeB - im Nebenjob: +23,1%</v>
      </c>
    </row>
    <row r="81" spans="9:9" ht="15" customHeight="1" x14ac:dyDescent="0.2">
      <c r="I81" s="488" t="str">
        <f>IF(ISERROR(HLOOKUP(1,I$78:K$79,2,FALSE)),"",HLOOKUP(1,I$78:K$79,2,FALSE))</f>
        <v>GeB - im Nebenjob: +23,1%</v>
      </c>
    </row>
    <row r="82" spans="9:9" ht="15" customHeight="1" x14ac:dyDescent="0.2">
      <c r="I82" s="488" t="str">
        <f>IF(ISERROR(HLOOKUP(2,I$78:K$79,2,FALSE)),"",HLOOKUP(2,I$78:K$79,2,FALSE))</f>
        <v>SvB: +13,4%</v>
      </c>
    </row>
    <row r="83" spans="9:9" ht="15" customHeight="1" x14ac:dyDescent="0.2">
      <c r="I83" s="488" t="str">
        <f>IF(ISERROR(HLOOKUP(3,I$78:K$79,2,FALSE)),"",HLOOKUP(3,I$78:K$79,2,FALSE))</f>
        <v>GeB - ausschließlich: -11,0%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44286</v>
      </c>
      <c r="E12" s="114">
        <v>44261</v>
      </c>
      <c r="F12" s="114">
        <v>44892</v>
      </c>
      <c r="G12" s="114">
        <v>44347</v>
      </c>
      <c r="H12" s="114">
        <v>44213</v>
      </c>
      <c r="I12" s="115">
        <v>73</v>
      </c>
      <c r="J12" s="116">
        <v>0.1651098093320969</v>
      </c>
      <c r="N12" s="117"/>
    </row>
    <row r="13" spans="1:15" s="110" customFormat="1" ht="13.5" customHeight="1" x14ac:dyDescent="0.2">
      <c r="A13" s="118" t="s">
        <v>105</v>
      </c>
      <c r="B13" s="119" t="s">
        <v>106</v>
      </c>
      <c r="C13" s="113">
        <v>55.179966580860771</v>
      </c>
      <c r="D13" s="114">
        <v>24437</v>
      </c>
      <c r="E13" s="114">
        <v>24322</v>
      </c>
      <c r="F13" s="114">
        <v>25012</v>
      </c>
      <c r="G13" s="114">
        <v>24729</v>
      </c>
      <c r="H13" s="114">
        <v>24634</v>
      </c>
      <c r="I13" s="115">
        <v>-197</v>
      </c>
      <c r="J13" s="116">
        <v>-0.79970772103596655</v>
      </c>
    </row>
    <row r="14" spans="1:15" s="110" customFormat="1" ht="13.5" customHeight="1" x14ac:dyDescent="0.2">
      <c r="A14" s="120"/>
      <c r="B14" s="119" t="s">
        <v>107</v>
      </c>
      <c r="C14" s="113">
        <v>44.820033419139229</v>
      </c>
      <c r="D14" s="114">
        <v>19849</v>
      </c>
      <c r="E14" s="114">
        <v>19939</v>
      </c>
      <c r="F14" s="114">
        <v>19880</v>
      </c>
      <c r="G14" s="114">
        <v>19618</v>
      </c>
      <c r="H14" s="114">
        <v>19579</v>
      </c>
      <c r="I14" s="115">
        <v>270</v>
      </c>
      <c r="J14" s="116">
        <v>1.3790285509985187</v>
      </c>
    </row>
    <row r="15" spans="1:15" s="110" customFormat="1" ht="13.5" customHeight="1" x14ac:dyDescent="0.2">
      <c r="A15" s="118" t="s">
        <v>105</v>
      </c>
      <c r="B15" s="121" t="s">
        <v>108</v>
      </c>
      <c r="C15" s="113">
        <v>11.224766291830376</v>
      </c>
      <c r="D15" s="114">
        <v>4971</v>
      </c>
      <c r="E15" s="114">
        <v>5146</v>
      </c>
      <c r="F15" s="114">
        <v>5364</v>
      </c>
      <c r="G15" s="114">
        <v>5009</v>
      </c>
      <c r="H15" s="114">
        <v>5098</v>
      </c>
      <c r="I15" s="115">
        <v>-127</v>
      </c>
      <c r="J15" s="116">
        <v>-2.4911730090231465</v>
      </c>
    </row>
    <row r="16" spans="1:15" s="110" customFormat="1" ht="13.5" customHeight="1" x14ac:dyDescent="0.2">
      <c r="A16" s="118"/>
      <c r="B16" s="121" t="s">
        <v>109</v>
      </c>
      <c r="C16" s="113">
        <v>66.72537596531636</v>
      </c>
      <c r="D16" s="114">
        <v>29550</v>
      </c>
      <c r="E16" s="114">
        <v>29486</v>
      </c>
      <c r="F16" s="114">
        <v>29873</v>
      </c>
      <c r="G16" s="114">
        <v>29898</v>
      </c>
      <c r="H16" s="114">
        <v>29828</v>
      </c>
      <c r="I16" s="115">
        <v>-278</v>
      </c>
      <c r="J16" s="116">
        <v>-0.93201019176612576</v>
      </c>
    </row>
    <row r="17" spans="1:10" s="110" customFormat="1" ht="13.5" customHeight="1" x14ac:dyDescent="0.2">
      <c r="A17" s="118"/>
      <c r="B17" s="121" t="s">
        <v>110</v>
      </c>
      <c r="C17" s="113">
        <v>20.986316217314727</v>
      </c>
      <c r="D17" s="114">
        <v>9294</v>
      </c>
      <c r="E17" s="114">
        <v>9161</v>
      </c>
      <c r="F17" s="114">
        <v>9182</v>
      </c>
      <c r="G17" s="114">
        <v>8959</v>
      </c>
      <c r="H17" s="114">
        <v>8835</v>
      </c>
      <c r="I17" s="115">
        <v>459</v>
      </c>
      <c r="J17" s="116">
        <v>5.1952461799660439</v>
      </c>
    </row>
    <row r="18" spans="1:10" s="110" customFormat="1" ht="13.5" customHeight="1" x14ac:dyDescent="0.2">
      <c r="A18" s="120"/>
      <c r="B18" s="121" t="s">
        <v>111</v>
      </c>
      <c r="C18" s="113">
        <v>1.063541525538545</v>
      </c>
      <c r="D18" s="114">
        <v>471</v>
      </c>
      <c r="E18" s="114">
        <v>468</v>
      </c>
      <c r="F18" s="114">
        <v>473</v>
      </c>
      <c r="G18" s="114">
        <v>481</v>
      </c>
      <c r="H18" s="114">
        <v>452</v>
      </c>
      <c r="I18" s="115">
        <v>19</v>
      </c>
      <c r="J18" s="116">
        <v>4.2035398230088497</v>
      </c>
    </row>
    <row r="19" spans="1:10" s="110" customFormat="1" ht="13.5" customHeight="1" x14ac:dyDescent="0.2">
      <c r="A19" s="120"/>
      <c r="B19" s="121" t="s">
        <v>112</v>
      </c>
      <c r="C19" s="113">
        <v>0.25967574402745791</v>
      </c>
      <c r="D19" s="114">
        <v>115</v>
      </c>
      <c r="E19" s="114">
        <v>110</v>
      </c>
      <c r="F19" s="114">
        <v>121</v>
      </c>
      <c r="G19" s="114">
        <v>117</v>
      </c>
      <c r="H19" s="114">
        <v>113</v>
      </c>
      <c r="I19" s="115">
        <v>2</v>
      </c>
      <c r="J19" s="116">
        <v>1.7699115044247788</v>
      </c>
    </row>
    <row r="20" spans="1:10" s="110" customFormat="1" ht="13.5" customHeight="1" x14ac:dyDescent="0.2">
      <c r="A20" s="118" t="s">
        <v>113</v>
      </c>
      <c r="B20" s="122" t="s">
        <v>114</v>
      </c>
      <c r="C20" s="113">
        <v>72.085986542022312</v>
      </c>
      <c r="D20" s="114">
        <v>31924</v>
      </c>
      <c r="E20" s="114">
        <v>31802</v>
      </c>
      <c r="F20" s="114">
        <v>32492</v>
      </c>
      <c r="G20" s="114">
        <v>32120</v>
      </c>
      <c r="H20" s="114">
        <v>32141</v>
      </c>
      <c r="I20" s="115">
        <v>-217</v>
      </c>
      <c r="J20" s="116">
        <v>-0.67515011978469863</v>
      </c>
    </row>
    <row r="21" spans="1:10" s="110" customFormat="1" ht="13.5" customHeight="1" x14ac:dyDescent="0.2">
      <c r="A21" s="120"/>
      <c r="B21" s="122" t="s">
        <v>115</v>
      </c>
      <c r="C21" s="113">
        <v>27.914013457977692</v>
      </c>
      <c r="D21" s="114">
        <v>12362</v>
      </c>
      <c r="E21" s="114">
        <v>12459</v>
      </c>
      <c r="F21" s="114">
        <v>12400</v>
      </c>
      <c r="G21" s="114">
        <v>12227</v>
      </c>
      <c r="H21" s="114">
        <v>12072</v>
      </c>
      <c r="I21" s="115">
        <v>290</v>
      </c>
      <c r="J21" s="116">
        <v>2.4022531477799869</v>
      </c>
    </row>
    <row r="22" spans="1:10" s="110" customFormat="1" ht="13.5" customHeight="1" x14ac:dyDescent="0.2">
      <c r="A22" s="118" t="s">
        <v>113</v>
      </c>
      <c r="B22" s="122" t="s">
        <v>116</v>
      </c>
      <c r="C22" s="113">
        <v>86.810730253353199</v>
      </c>
      <c r="D22" s="114">
        <v>38445</v>
      </c>
      <c r="E22" s="114">
        <v>38686</v>
      </c>
      <c r="F22" s="114">
        <v>39009</v>
      </c>
      <c r="G22" s="114">
        <v>38588</v>
      </c>
      <c r="H22" s="114">
        <v>38557</v>
      </c>
      <c r="I22" s="115">
        <v>-112</v>
      </c>
      <c r="J22" s="116">
        <v>-0.29047903104494643</v>
      </c>
    </row>
    <row r="23" spans="1:10" s="110" customFormat="1" ht="13.5" customHeight="1" x14ac:dyDescent="0.2">
      <c r="A23" s="123"/>
      <c r="B23" s="124" t="s">
        <v>117</v>
      </c>
      <c r="C23" s="125">
        <v>13.153140947477759</v>
      </c>
      <c r="D23" s="114">
        <v>5825</v>
      </c>
      <c r="E23" s="114">
        <v>5558</v>
      </c>
      <c r="F23" s="114">
        <v>5865</v>
      </c>
      <c r="G23" s="114">
        <v>5742</v>
      </c>
      <c r="H23" s="114">
        <v>5643</v>
      </c>
      <c r="I23" s="115">
        <v>182</v>
      </c>
      <c r="J23" s="116">
        <v>3.2252348041821728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13177</v>
      </c>
      <c r="E26" s="114">
        <v>13400</v>
      </c>
      <c r="F26" s="114">
        <v>13433</v>
      </c>
      <c r="G26" s="114">
        <v>13541</v>
      </c>
      <c r="H26" s="140">
        <v>13526</v>
      </c>
      <c r="I26" s="115">
        <v>-349</v>
      </c>
      <c r="J26" s="116">
        <v>-2.5802158805263935</v>
      </c>
    </row>
    <row r="27" spans="1:10" s="110" customFormat="1" ht="13.5" customHeight="1" x14ac:dyDescent="0.2">
      <c r="A27" s="118" t="s">
        <v>105</v>
      </c>
      <c r="B27" s="119" t="s">
        <v>106</v>
      </c>
      <c r="C27" s="113">
        <v>38.013204826591789</v>
      </c>
      <c r="D27" s="115">
        <v>5009</v>
      </c>
      <c r="E27" s="114">
        <v>5062</v>
      </c>
      <c r="F27" s="114">
        <v>5085</v>
      </c>
      <c r="G27" s="114">
        <v>5121</v>
      </c>
      <c r="H27" s="140">
        <v>5142</v>
      </c>
      <c r="I27" s="115">
        <v>-133</v>
      </c>
      <c r="J27" s="116">
        <v>-2.5865422014780242</v>
      </c>
    </row>
    <row r="28" spans="1:10" s="110" customFormat="1" ht="13.5" customHeight="1" x14ac:dyDescent="0.2">
      <c r="A28" s="120"/>
      <c r="B28" s="119" t="s">
        <v>107</v>
      </c>
      <c r="C28" s="113">
        <v>61.986795173408211</v>
      </c>
      <c r="D28" s="115">
        <v>8168</v>
      </c>
      <c r="E28" s="114">
        <v>8338</v>
      </c>
      <c r="F28" s="114">
        <v>8348</v>
      </c>
      <c r="G28" s="114">
        <v>8420</v>
      </c>
      <c r="H28" s="140">
        <v>8384</v>
      </c>
      <c r="I28" s="115">
        <v>-216</v>
      </c>
      <c r="J28" s="116">
        <v>-2.5763358778625953</v>
      </c>
    </row>
    <row r="29" spans="1:10" s="110" customFormat="1" ht="13.5" customHeight="1" x14ac:dyDescent="0.2">
      <c r="A29" s="118" t="s">
        <v>105</v>
      </c>
      <c r="B29" s="121" t="s">
        <v>108</v>
      </c>
      <c r="C29" s="113">
        <v>13.978902633376338</v>
      </c>
      <c r="D29" s="115">
        <v>1842</v>
      </c>
      <c r="E29" s="114">
        <v>1851</v>
      </c>
      <c r="F29" s="114">
        <v>1877</v>
      </c>
      <c r="G29" s="114">
        <v>1946</v>
      </c>
      <c r="H29" s="140">
        <v>2006</v>
      </c>
      <c r="I29" s="115">
        <v>-164</v>
      </c>
      <c r="J29" s="116">
        <v>-8.1754735792622135</v>
      </c>
    </row>
    <row r="30" spans="1:10" s="110" customFormat="1" ht="13.5" customHeight="1" x14ac:dyDescent="0.2">
      <c r="A30" s="118"/>
      <c r="B30" s="121" t="s">
        <v>109</v>
      </c>
      <c r="C30" s="113">
        <v>49.343553160810501</v>
      </c>
      <c r="D30" s="115">
        <v>6502</v>
      </c>
      <c r="E30" s="114">
        <v>6664</v>
      </c>
      <c r="F30" s="114">
        <v>6676</v>
      </c>
      <c r="G30" s="114">
        <v>6764</v>
      </c>
      <c r="H30" s="140">
        <v>6729</v>
      </c>
      <c r="I30" s="115">
        <v>-227</v>
      </c>
      <c r="J30" s="116">
        <v>-3.3734581661465302</v>
      </c>
    </row>
    <row r="31" spans="1:10" s="110" customFormat="1" ht="13.5" customHeight="1" x14ac:dyDescent="0.2">
      <c r="A31" s="118"/>
      <c r="B31" s="121" t="s">
        <v>110</v>
      </c>
      <c r="C31" s="113">
        <v>20.83934127646657</v>
      </c>
      <c r="D31" s="115">
        <v>2746</v>
      </c>
      <c r="E31" s="114">
        <v>2759</v>
      </c>
      <c r="F31" s="114">
        <v>2781</v>
      </c>
      <c r="G31" s="114">
        <v>2757</v>
      </c>
      <c r="H31" s="140">
        <v>2777</v>
      </c>
      <c r="I31" s="115">
        <v>-31</v>
      </c>
      <c r="J31" s="116">
        <v>-1.1163125675189054</v>
      </c>
    </row>
    <row r="32" spans="1:10" s="110" customFormat="1" ht="13.5" customHeight="1" x14ac:dyDescent="0.2">
      <c r="A32" s="120"/>
      <c r="B32" s="121" t="s">
        <v>111</v>
      </c>
      <c r="C32" s="113">
        <v>15.838202929346588</v>
      </c>
      <c r="D32" s="115">
        <v>2087</v>
      </c>
      <c r="E32" s="114">
        <v>2126</v>
      </c>
      <c r="F32" s="114">
        <v>2099</v>
      </c>
      <c r="G32" s="114">
        <v>2074</v>
      </c>
      <c r="H32" s="140">
        <v>2014</v>
      </c>
      <c r="I32" s="115">
        <v>73</v>
      </c>
      <c r="J32" s="116">
        <v>3.624627606752731</v>
      </c>
    </row>
    <row r="33" spans="1:10" s="110" customFormat="1" ht="13.5" customHeight="1" x14ac:dyDescent="0.2">
      <c r="A33" s="120"/>
      <c r="B33" s="121" t="s">
        <v>112</v>
      </c>
      <c r="C33" s="113">
        <v>1.7226986415724368</v>
      </c>
      <c r="D33" s="115">
        <v>227</v>
      </c>
      <c r="E33" s="114">
        <v>237</v>
      </c>
      <c r="F33" s="114">
        <v>233</v>
      </c>
      <c r="G33" s="114">
        <v>207</v>
      </c>
      <c r="H33" s="140">
        <v>202</v>
      </c>
      <c r="I33" s="115">
        <v>25</v>
      </c>
      <c r="J33" s="116">
        <v>12.376237623762377</v>
      </c>
    </row>
    <row r="34" spans="1:10" s="110" customFormat="1" ht="13.5" customHeight="1" x14ac:dyDescent="0.2">
      <c r="A34" s="118" t="s">
        <v>113</v>
      </c>
      <c r="B34" s="122" t="s">
        <v>116</v>
      </c>
      <c r="C34" s="113">
        <v>87.789329892995369</v>
      </c>
      <c r="D34" s="115">
        <v>11568</v>
      </c>
      <c r="E34" s="114">
        <v>11788</v>
      </c>
      <c r="F34" s="114">
        <v>11933</v>
      </c>
      <c r="G34" s="114">
        <v>11965</v>
      </c>
      <c r="H34" s="140">
        <v>11985</v>
      </c>
      <c r="I34" s="115">
        <v>-417</v>
      </c>
      <c r="J34" s="116">
        <v>-3.4793491864831041</v>
      </c>
    </row>
    <row r="35" spans="1:10" s="110" customFormat="1" ht="13.5" customHeight="1" x14ac:dyDescent="0.2">
      <c r="A35" s="118"/>
      <c r="B35" s="119" t="s">
        <v>117</v>
      </c>
      <c r="C35" s="113">
        <v>12.020945587007665</v>
      </c>
      <c r="D35" s="115">
        <v>1584</v>
      </c>
      <c r="E35" s="114">
        <v>1581</v>
      </c>
      <c r="F35" s="114">
        <v>1473</v>
      </c>
      <c r="G35" s="114">
        <v>1548</v>
      </c>
      <c r="H35" s="140">
        <v>1520</v>
      </c>
      <c r="I35" s="115">
        <v>64</v>
      </c>
      <c r="J35" s="116">
        <v>4.2105263157894735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7713</v>
      </c>
      <c r="E37" s="114">
        <v>7827</v>
      </c>
      <c r="F37" s="114">
        <v>7830</v>
      </c>
      <c r="G37" s="114">
        <v>7998</v>
      </c>
      <c r="H37" s="140">
        <v>8062</v>
      </c>
      <c r="I37" s="115">
        <v>-349</v>
      </c>
      <c r="J37" s="116">
        <v>-4.3289506325973708</v>
      </c>
    </row>
    <row r="38" spans="1:10" s="110" customFormat="1" ht="13.5" customHeight="1" x14ac:dyDescent="0.2">
      <c r="A38" s="118" t="s">
        <v>105</v>
      </c>
      <c r="B38" s="119" t="s">
        <v>106</v>
      </c>
      <c r="C38" s="113">
        <v>33.022170361726957</v>
      </c>
      <c r="D38" s="115">
        <v>2547</v>
      </c>
      <c r="E38" s="114">
        <v>2571</v>
      </c>
      <c r="F38" s="114">
        <v>2549</v>
      </c>
      <c r="G38" s="114">
        <v>2622</v>
      </c>
      <c r="H38" s="140">
        <v>2662</v>
      </c>
      <c r="I38" s="115">
        <v>-115</v>
      </c>
      <c r="J38" s="116">
        <v>-4.3200601051840719</v>
      </c>
    </row>
    <row r="39" spans="1:10" s="110" customFormat="1" ht="13.5" customHeight="1" x14ac:dyDescent="0.2">
      <c r="A39" s="120"/>
      <c r="B39" s="119" t="s">
        <v>107</v>
      </c>
      <c r="C39" s="113">
        <v>66.97782963827305</v>
      </c>
      <c r="D39" s="115">
        <v>5166</v>
      </c>
      <c r="E39" s="114">
        <v>5256</v>
      </c>
      <c r="F39" s="114">
        <v>5281</v>
      </c>
      <c r="G39" s="114">
        <v>5376</v>
      </c>
      <c r="H39" s="140">
        <v>5400</v>
      </c>
      <c r="I39" s="115">
        <v>-234</v>
      </c>
      <c r="J39" s="116">
        <v>-4.333333333333333</v>
      </c>
    </row>
    <row r="40" spans="1:10" s="110" customFormat="1" ht="13.5" customHeight="1" x14ac:dyDescent="0.2">
      <c r="A40" s="118" t="s">
        <v>105</v>
      </c>
      <c r="B40" s="121" t="s">
        <v>108</v>
      </c>
      <c r="C40" s="113">
        <v>16.1804745235317</v>
      </c>
      <c r="D40" s="115">
        <v>1248</v>
      </c>
      <c r="E40" s="114">
        <v>1219</v>
      </c>
      <c r="F40" s="114">
        <v>1224</v>
      </c>
      <c r="G40" s="114">
        <v>1328</v>
      </c>
      <c r="H40" s="140">
        <v>1397</v>
      </c>
      <c r="I40" s="115">
        <v>-149</v>
      </c>
      <c r="J40" s="116">
        <v>-10.66571224051539</v>
      </c>
    </row>
    <row r="41" spans="1:10" s="110" customFormat="1" ht="13.5" customHeight="1" x14ac:dyDescent="0.2">
      <c r="A41" s="118"/>
      <c r="B41" s="121" t="s">
        <v>109</v>
      </c>
      <c r="C41" s="113">
        <v>34.565020095941918</v>
      </c>
      <c r="D41" s="115">
        <v>2666</v>
      </c>
      <c r="E41" s="114">
        <v>2753</v>
      </c>
      <c r="F41" s="114">
        <v>2751</v>
      </c>
      <c r="G41" s="114">
        <v>2839</v>
      </c>
      <c r="H41" s="140">
        <v>2844</v>
      </c>
      <c r="I41" s="115">
        <v>-178</v>
      </c>
      <c r="J41" s="116">
        <v>-6.2587904360056257</v>
      </c>
    </row>
    <row r="42" spans="1:10" s="110" customFormat="1" ht="13.5" customHeight="1" x14ac:dyDescent="0.2">
      <c r="A42" s="118"/>
      <c r="B42" s="121" t="s">
        <v>110</v>
      </c>
      <c r="C42" s="113">
        <v>22.870478413068845</v>
      </c>
      <c r="D42" s="115">
        <v>1764</v>
      </c>
      <c r="E42" s="114">
        <v>1787</v>
      </c>
      <c r="F42" s="114">
        <v>1811</v>
      </c>
      <c r="G42" s="114">
        <v>1808</v>
      </c>
      <c r="H42" s="140">
        <v>1854</v>
      </c>
      <c r="I42" s="115">
        <v>-90</v>
      </c>
      <c r="J42" s="116">
        <v>-4.8543689320388346</v>
      </c>
    </row>
    <row r="43" spans="1:10" s="110" customFormat="1" ht="13.5" customHeight="1" x14ac:dyDescent="0.2">
      <c r="A43" s="120"/>
      <c r="B43" s="121" t="s">
        <v>111</v>
      </c>
      <c r="C43" s="113">
        <v>26.38402696745754</v>
      </c>
      <c r="D43" s="115">
        <v>2035</v>
      </c>
      <c r="E43" s="114">
        <v>2068</v>
      </c>
      <c r="F43" s="114">
        <v>2044</v>
      </c>
      <c r="G43" s="114">
        <v>2023</v>
      </c>
      <c r="H43" s="140">
        <v>1967</v>
      </c>
      <c r="I43" s="115">
        <v>68</v>
      </c>
      <c r="J43" s="116">
        <v>3.4570411794611084</v>
      </c>
    </row>
    <row r="44" spans="1:10" s="110" customFormat="1" ht="13.5" customHeight="1" x14ac:dyDescent="0.2">
      <c r="A44" s="120"/>
      <c r="B44" s="121" t="s">
        <v>112</v>
      </c>
      <c r="C44" s="113">
        <v>2.6967457539219502</v>
      </c>
      <c r="D44" s="115">
        <v>208</v>
      </c>
      <c r="E44" s="114">
        <v>222</v>
      </c>
      <c r="F44" s="114">
        <v>220</v>
      </c>
      <c r="G44" s="114">
        <v>198</v>
      </c>
      <c r="H44" s="140">
        <v>191</v>
      </c>
      <c r="I44" s="115">
        <v>17</v>
      </c>
      <c r="J44" s="116">
        <v>8.9005235602094235</v>
      </c>
    </row>
    <row r="45" spans="1:10" s="110" customFormat="1" ht="13.5" customHeight="1" x14ac:dyDescent="0.2">
      <c r="A45" s="118" t="s">
        <v>113</v>
      </c>
      <c r="B45" s="122" t="s">
        <v>116</v>
      </c>
      <c r="C45" s="113">
        <v>88.059120964605214</v>
      </c>
      <c r="D45" s="115">
        <v>6792</v>
      </c>
      <c r="E45" s="114">
        <v>6895</v>
      </c>
      <c r="F45" s="114">
        <v>6967</v>
      </c>
      <c r="G45" s="114">
        <v>7090</v>
      </c>
      <c r="H45" s="140">
        <v>7175</v>
      </c>
      <c r="I45" s="115">
        <v>-383</v>
      </c>
      <c r="J45" s="116">
        <v>-5.3379790940766547</v>
      </c>
    </row>
    <row r="46" spans="1:10" s="110" customFormat="1" ht="13.5" customHeight="1" x14ac:dyDescent="0.2">
      <c r="A46" s="118"/>
      <c r="B46" s="119" t="s">
        <v>117</v>
      </c>
      <c r="C46" s="113">
        <v>11.629716063788409</v>
      </c>
      <c r="D46" s="115">
        <v>897</v>
      </c>
      <c r="E46" s="114">
        <v>902</v>
      </c>
      <c r="F46" s="114">
        <v>837</v>
      </c>
      <c r="G46" s="114">
        <v>881</v>
      </c>
      <c r="H46" s="140">
        <v>867</v>
      </c>
      <c r="I46" s="115">
        <v>30</v>
      </c>
      <c r="J46" s="116">
        <v>3.4602076124567476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5464</v>
      </c>
      <c r="E48" s="114">
        <v>5573</v>
      </c>
      <c r="F48" s="114">
        <v>5603</v>
      </c>
      <c r="G48" s="114">
        <v>5543</v>
      </c>
      <c r="H48" s="140">
        <v>5464</v>
      </c>
      <c r="I48" s="115">
        <v>0</v>
      </c>
      <c r="J48" s="116">
        <v>0</v>
      </c>
    </row>
    <row r="49" spans="1:12" s="110" customFormat="1" ht="13.5" customHeight="1" x14ac:dyDescent="0.2">
      <c r="A49" s="118" t="s">
        <v>105</v>
      </c>
      <c r="B49" s="119" t="s">
        <v>106</v>
      </c>
      <c r="C49" s="113">
        <v>45.058565153733525</v>
      </c>
      <c r="D49" s="115">
        <v>2462</v>
      </c>
      <c r="E49" s="114">
        <v>2491</v>
      </c>
      <c r="F49" s="114">
        <v>2536</v>
      </c>
      <c r="G49" s="114">
        <v>2499</v>
      </c>
      <c r="H49" s="140">
        <v>2480</v>
      </c>
      <c r="I49" s="115">
        <v>-18</v>
      </c>
      <c r="J49" s="116">
        <v>-0.72580645161290325</v>
      </c>
    </row>
    <row r="50" spans="1:12" s="110" customFormat="1" ht="13.5" customHeight="1" x14ac:dyDescent="0.2">
      <c r="A50" s="120"/>
      <c r="B50" s="119" t="s">
        <v>107</v>
      </c>
      <c r="C50" s="113">
        <v>54.941434846266475</v>
      </c>
      <c r="D50" s="115">
        <v>3002</v>
      </c>
      <c r="E50" s="114">
        <v>3082</v>
      </c>
      <c r="F50" s="114">
        <v>3067</v>
      </c>
      <c r="G50" s="114">
        <v>3044</v>
      </c>
      <c r="H50" s="140">
        <v>2984</v>
      </c>
      <c r="I50" s="115">
        <v>18</v>
      </c>
      <c r="J50" s="116">
        <v>0.60321715817694366</v>
      </c>
    </row>
    <row r="51" spans="1:12" s="110" customFormat="1" ht="13.5" customHeight="1" x14ac:dyDescent="0.2">
      <c r="A51" s="118" t="s">
        <v>105</v>
      </c>
      <c r="B51" s="121" t="s">
        <v>108</v>
      </c>
      <c r="C51" s="113">
        <v>10.871156661786237</v>
      </c>
      <c r="D51" s="115">
        <v>594</v>
      </c>
      <c r="E51" s="114">
        <v>632</v>
      </c>
      <c r="F51" s="114">
        <v>653</v>
      </c>
      <c r="G51" s="114">
        <v>618</v>
      </c>
      <c r="H51" s="140">
        <v>609</v>
      </c>
      <c r="I51" s="115">
        <v>-15</v>
      </c>
      <c r="J51" s="116">
        <v>-2.4630541871921183</v>
      </c>
    </row>
    <row r="52" spans="1:12" s="110" customFormat="1" ht="13.5" customHeight="1" x14ac:dyDescent="0.2">
      <c r="A52" s="118"/>
      <c r="B52" s="121" t="s">
        <v>109</v>
      </c>
      <c r="C52" s="113">
        <v>70.204978038067352</v>
      </c>
      <c r="D52" s="115">
        <v>3836</v>
      </c>
      <c r="E52" s="114">
        <v>3911</v>
      </c>
      <c r="F52" s="114">
        <v>3925</v>
      </c>
      <c r="G52" s="114">
        <v>3925</v>
      </c>
      <c r="H52" s="140">
        <v>3885</v>
      </c>
      <c r="I52" s="115">
        <v>-49</v>
      </c>
      <c r="J52" s="116">
        <v>-1.2612612612612613</v>
      </c>
    </row>
    <row r="53" spans="1:12" s="110" customFormat="1" ht="13.5" customHeight="1" x14ac:dyDescent="0.2">
      <c r="A53" s="118"/>
      <c r="B53" s="121" t="s">
        <v>110</v>
      </c>
      <c r="C53" s="113">
        <v>17.972181551976576</v>
      </c>
      <c r="D53" s="115">
        <v>982</v>
      </c>
      <c r="E53" s="114">
        <v>972</v>
      </c>
      <c r="F53" s="114">
        <v>970</v>
      </c>
      <c r="G53" s="114">
        <v>949</v>
      </c>
      <c r="H53" s="140">
        <v>923</v>
      </c>
      <c r="I53" s="115">
        <v>59</v>
      </c>
      <c r="J53" s="116">
        <v>6.3921993499458285</v>
      </c>
    </row>
    <row r="54" spans="1:12" s="110" customFormat="1" ht="13.5" customHeight="1" x14ac:dyDescent="0.2">
      <c r="A54" s="120"/>
      <c r="B54" s="121" t="s">
        <v>111</v>
      </c>
      <c r="C54" s="113">
        <v>0.95168374816983892</v>
      </c>
      <c r="D54" s="115">
        <v>52</v>
      </c>
      <c r="E54" s="114">
        <v>58</v>
      </c>
      <c r="F54" s="114">
        <v>55</v>
      </c>
      <c r="G54" s="114">
        <v>51</v>
      </c>
      <c r="H54" s="140">
        <v>47</v>
      </c>
      <c r="I54" s="115">
        <v>5</v>
      </c>
      <c r="J54" s="116">
        <v>10.638297872340425</v>
      </c>
    </row>
    <row r="55" spans="1:12" s="110" customFormat="1" ht="13.5" customHeight="1" x14ac:dyDescent="0.2">
      <c r="A55" s="120"/>
      <c r="B55" s="121" t="s">
        <v>112</v>
      </c>
      <c r="C55" s="113">
        <v>0.34773060029282576</v>
      </c>
      <c r="D55" s="115">
        <v>19</v>
      </c>
      <c r="E55" s="114">
        <v>15</v>
      </c>
      <c r="F55" s="114">
        <v>13</v>
      </c>
      <c r="G55" s="114">
        <v>9</v>
      </c>
      <c r="H55" s="140">
        <v>11</v>
      </c>
      <c r="I55" s="115">
        <v>8</v>
      </c>
      <c r="J55" s="116">
        <v>72.727272727272734</v>
      </c>
    </row>
    <row r="56" spans="1:12" s="110" customFormat="1" ht="13.5" customHeight="1" x14ac:dyDescent="0.2">
      <c r="A56" s="118" t="s">
        <v>113</v>
      </c>
      <c r="B56" s="122" t="s">
        <v>116</v>
      </c>
      <c r="C56" s="113">
        <v>87.408491947291367</v>
      </c>
      <c r="D56" s="115">
        <v>4776</v>
      </c>
      <c r="E56" s="114">
        <v>4893</v>
      </c>
      <c r="F56" s="114">
        <v>4966</v>
      </c>
      <c r="G56" s="114">
        <v>4875</v>
      </c>
      <c r="H56" s="140">
        <v>4810</v>
      </c>
      <c r="I56" s="115">
        <v>-34</v>
      </c>
      <c r="J56" s="116">
        <v>-0.7068607068607069</v>
      </c>
    </row>
    <row r="57" spans="1:12" s="110" customFormat="1" ht="13.5" customHeight="1" x14ac:dyDescent="0.2">
      <c r="A57" s="142"/>
      <c r="B57" s="124" t="s">
        <v>117</v>
      </c>
      <c r="C57" s="125">
        <v>12.57320644216691</v>
      </c>
      <c r="D57" s="143">
        <v>687</v>
      </c>
      <c r="E57" s="144">
        <v>679</v>
      </c>
      <c r="F57" s="144">
        <v>636</v>
      </c>
      <c r="G57" s="144">
        <v>667</v>
      </c>
      <c r="H57" s="145">
        <v>653</v>
      </c>
      <c r="I57" s="143">
        <v>34</v>
      </c>
      <c r="J57" s="146">
        <v>5.2067381316998471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44286</v>
      </c>
      <c r="E12" s="236">
        <v>44261</v>
      </c>
      <c r="F12" s="114">
        <v>44892</v>
      </c>
      <c r="G12" s="114">
        <v>44347</v>
      </c>
      <c r="H12" s="140">
        <v>44213</v>
      </c>
      <c r="I12" s="115">
        <v>73</v>
      </c>
      <c r="J12" s="116">
        <v>0.1651098093320969</v>
      </c>
    </row>
    <row r="13" spans="1:15" s="110" customFormat="1" ht="12" customHeight="1" x14ac:dyDescent="0.2">
      <c r="A13" s="118" t="s">
        <v>105</v>
      </c>
      <c r="B13" s="119" t="s">
        <v>106</v>
      </c>
      <c r="C13" s="113">
        <v>55.179966580860771</v>
      </c>
      <c r="D13" s="115">
        <v>24437</v>
      </c>
      <c r="E13" s="114">
        <v>24322</v>
      </c>
      <c r="F13" s="114">
        <v>25012</v>
      </c>
      <c r="G13" s="114">
        <v>24729</v>
      </c>
      <c r="H13" s="140">
        <v>24634</v>
      </c>
      <c r="I13" s="115">
        <v>-197</v>
      </c>
      <c r="J13" s="116">
        <v>-0.79970772103596655</v>
      </c>
    </row>
    <row r="14" spans="1:15" s="110" customFormat="1" ht="12" customHeight="1" x14ac:dyDescent="0.2">
      <c r="A14" s="118"/>
      <c r="B14" s="119" t="s">
        <v>107</v>
      </c>
      <c r="C14" s="113">
        <v>44.820033419139229</v>
      </c>
      <c r="D14" s="115">
        <v>19849</v>
      </c>
      <c r="E14" s="114">
        <v>19939</v>
      </c>
      <c r="F14" s="114">
        <v>19880</v>
      </c>
      <c r="G14" s="114">
        <v>19618</v>
      </c>
      <c r="H14" s="140">
        <v>19579</v>
      </c>
      <c r="I14" s="115">
        <v>270</v>
      </c>
      <c r="J14" s="116">
        <v>1.3790285509985187</v>
      </c>
    </row>
    <row r="15" spans="1:15" s="110" customFormat="1" ht="12" customHeight="1" x14ac:dyDescent="0.2">
      <c r="A15" s="118" t="s">
        <v>105</v>
      </c>
      <c r="B15" s="121" t="s">
        <v>108</v>
      </c>
      <c r="C15" s="113">
        <v>11.224766291830376</v>
      </c>
      <c r="D15" s="115">
        <v>4971</v>
      </c>
      <c r="E15" s="114">
        <v>5146</v>
      </c>
      <c r="F15" s="114">
        <v>5364</v>
      </c>
      <c r="G15" s="114">
        <v>5009</v>
      </c>
      <c r="H15" s="140">
        <v>5098</v>
      </c>
      <c r="I15" s="115">
        <v>-127</v>
      </c>
      <c r="J15" s="116">
        <v>-2.4911730090231465</v>
      </c>
    </row>
    <row r="16" spans="1:15" s="110" customFormat="1" ht="12" customHeight="1" x14ac:dyDescent="0.2">
      <c r="A16" s="118"/>
      <c r="B16" s="121" t="s">
        <v>109</v>
      </c>
      <c r="C16" s="113">
        <v>66.72537596531636</v>
      </c>
      <c r="D16" s="115">
        <v>29550</v>
      </c>
      <c r="E16" s="114">
        <v>29486</v>
      </c>
      <c r="F16" s="114">
        <v>29873</v>
      </c>
      <c r="G16" s="114">
        <v>29898</v>
      </c>
      <c r="H16" s="140">
        <v>29828</v>
      </c>
      <c r="I16" s="115">
        <v>-278</v>
      </c>
      <c r="J16" s="116">
        <v>-0.93201019176612576</v>
      </c>
    </row>
    <row r="17" spans="1:10" s="110" customFormat="1" ht="12" customHeight="1" x14ac:dyDescent="0.2">
      <c r="A17" s="118"/>
      <c r="B17" s="121" t="s">
        <v>110</v>
      </c>
      <c r="C17" s="113">
        <v>20.986316217314727</v>
      </c>
      <c r="D17" s="115">
        <v>9294</v>
      </c>
      <c r="E17" s="114">
        <v>9161</v>
      </c>
      <c r="F17" s="114">
        <v>9182</v>
      </c>
      <c r="G17" s="114">
        <v>8959</v>
      </c>
      <c r="H17" s="140">
        <v>8835</v>
      </c>
      <c r="I17" s="115">
        <v>459</v>
      </c>
      <c r="J17" s="116">
        <v>5.1952461799660439</v>
      </c>
    </row>
    <row r="18" spans="1:10" s="110" customFormat="1" ht="12" customHeight="1" x14ac:dyDescent="0.2">
      <c r="A18" s="120"/>
      <c r="B18" s="121" t="s">
        <v>111</v>
      </c>
      <c r="C18" s="113">
        <v>1.063541525538545</v>
      </c>
      <c r="D18" s="115">
        <v>471</v>
      </c>
      <c r="E18" s="114">
        <v>468</v>
      </c>
      <c r="F18" s="114">
        <v>473</v>
      </c>
      <c r="G18" s="114">
        <v>481</v>
      </c>
      <c r="H18" s="140">
        <v>452</v>
      </c>
      <c r="I18" s="115">
        <v>19</v>
      </c>
      <c r="J18" s="116">
        <v>4.2035398230088497</v>
      </c>
    </row>
    <row r="19" spans="1:10" s="110" customFormat="1" ht="12" customHeight="1" x14ac:dyDescent="0.2">
      <c r="A19" s="120"/>
      <c r="B19" s="121" t="s">
        <v>112</v>
      </c>
      <c r="C19" s="113">
        <v>0.25967574402745791</v>
      </c>
      <c r="D19" s="115">
        <v>115</v>
      </c>
      <c r="E19" s="114">
        <v>110</v>
      </c>
      <c r="F19" s="114">
        <v>121</v>
      </c>
      <c r="G19" s="114">
        <v>117</v>
      </c>
      <c r="H19" s="140">
        <v>113</v>
      </c>
      <c r="I19" s="115">
        <v>2</v>
      </c>
      <c r="J19" s="116">
        <v>1.7699115044247788</v>
      </c>
    </row>
    <row r="20" spans="1:10" s="110" customFormat="1" ht="12" customHeight="1" x14ac:dyDescent="0.2">
      <c r="A20" s="118" t="s">
        <v>113</v>
      </c>
      <c r="B20" s="119" t="s">
        <v>181</v>
      </c>
      <c r="C20" s="113">
        <v>72.085986542022312</v>
      </c>
      <c r="D20" s="115">
        <v>31924</v>
      </c>
      <c r="E20" s="114">
        <v>31802</v>
      </c>
      <c r="F20" s="114">
        <v>32492</v>
      </c>
      <c r="G20" s="114">
        <v>32120</v>
      </c>
      <c r="H20" s="140">
        <v>32141</v>
      </c>
      <c r="I20" s="115">
        <v>-217</v>
      </c>
      <c r="J20" s="116">
        <v>-0.67515011978469863</v>
      </c>
    </row>
    <row r="21" spans="1:10" s="110" customFormat="1" ht="12" customHeight="1" x14ac:dyDescent="0.2">
      <c r="A21" s="118"/>
      <c r="B21" s="119" t="s">
        <v>182</v>
      </c>
      <c r="C21" s="113">
        <v>27.914013457977692</v>
      </c>
      <c r="D21" s="115">
        <v>12362</v>
      </c>
      <c r="E21" s="114">
        <v>12459</v>
      </c>
      <c r="F21" s="114">
        <v>12400</v>
      </c>
      <c r="G21" s="114">
        <v>12227</v>
      </c>
      <c r="H21" s="140">
        <v>12072</v>
      </c>
      <c r="I21" s="115">
        <v>290</v>
      </c>
      <c r="J21" s="116">
        <v>2.4022531477799869</v>
      </c>
    </row>
    <row r="22" spans="1:10" s="110" customFormat="1" ht="12" customHeight="1" x14ac:dyDescent="0.2">
      <c r="A22" s="118" t="s">
        <v>113</v>
      </c>
      <c r="B22" s="119" t="s">
        <v>116</v>
      </c>
      <c r="C22" s="113">
        <v>86.810730253353199</v>
      </c>
      <c r="D22" s="115">
        <v>38445</v>
      </c>
      <c r="E22" s="114">
        <v>38686</v>
      </c>
      <c r="F22" s="114">
        <v>39009</v>
      </c>
      <c r="G22" s="114">
        <v>38588</v>
      </c>
      <c r="H22" s="140">
        <v>38557</v>
      </c>
      <c r="I22" s="115">
        <v>-112</v>
      </c>
      <c r="J22" s="116">
        <v>-0.29047903104494643</v>
      </c>
    </row>
    <row r="23" spans="1:10" s="110" customFormat="1" ht="12" customHeight="1" x14ac:dyDescent="0.2">
      <c r="A23" s="118"/>
      <c r="B23" s="119" t="s">
        <v>117</v>
      </c>
      <c r="C23" s="113">
        <v>13.153140947477759</v>
      </c>
      <c r="D23" s="115">
        <v>5825</v>
      </c>
      <c r="E23" s="114">
        <v>5558</v>
      </c>
      <c r="F23" s="114">
        <v>5865</v>
      </c>
      <c r="G23" s="114">
        <v>5742</v>
      </c>
      <c r="H23" s="140">
        <v>5643</v>
      </c>
      <c r="I23" s="115">
        <v>182</v>
      </c>
      <c r="J23" s="116">
        <v>3.2252348041821728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54301</v>
      </c>
      <c r="E64" s="236">
        <v>54506</v>
      </c>
      <c r="F64" s="236">
        <v>54876</v>
      </c>
      <c r="G64" s="236">
        <v>54139</v>
      </c>
      <c r="H64" s="140">
        <v>54120</v>
      </c>
      <c r="I64" s="115">
        <v>181</v>
      </c>
      <c r="J64" s="116">
        <v>0.33444198078344417</v>
      </c>
    </row>
    <row r="65" spans="1:12" s="110" customFormat="1" ht="12" customHeight="1" x14ac:dyDescent="0.2">
      <c r="A65" s="118" t="s">
        <v>105</v>
      </c>
      <c r="B65" s="119" t="s">
        <v>106</v>
      </c>
      <c r="C65" s="113">
        <v>55.426235244286474</v>
      </c>
      <c r="D65" s="235">
        <v>30097</v>
      </c>
      <c r="E65" s="236">
        <v>30206</v>
      </c>
      <c r="F65" s="236">
        <v>30593</v>
      </c>
      <c r="G65" s="236">
        <v>30173</v>
      </c>
      <c r="H65" s="140">
        <v>30129</v>
      </c>
      <c r="I65" s="115">
        <v>-32</v>
      </c>
      <c r="J65" s="116">
        <v>-0.10620996382223108</v>
      </c>
    </row>
    <row r="66" spans="1:12" s="110" customFormat="1" ht="12" customHeight="1" x14ac:dyDescent="0.2">
      <c r="A66" s="118"/>
      <c r="B66" s="119" t="s">
        <v>107</v>
      </c>
      <c r="C66" s="113">
        <v>44.573764755713526</v>
      </c>
      <c r="D66" s="235">
        <v>24204</v>
      </c>
      <c r="E66" s="236">
        <v>24300</v>
      </c>
      <c r="F66" s="236">
        <v>24283</v>
      </c>
      <c r="G66" s="236">
        <v>23966</v>
      </c>
      <c r="H66" s="140">
        <v>23991</v>
      </c>
      <c r="I66" s="115">
        <v>213</v>
      </c>
      <c r="J66" s="116">
        <v>0.88783293735150681</v>
      </c>
    </row>
    <row r="67" spans="1:12" s="110" customFormat="1" ht="12" customHeight="1" x14ac:dyDescent="0.2">
      <c r="A67" s="118" t="s">
        <v>105</v>
      </c>
      <c r="B67" s="121" t="s">
        <v>108</v>
      </c>
      <c r="C67" s="113">
        <v>12.097383105283512</v>
      </c>
      <c r="D67" s="235">
        <v>6569</v>
      </c>
      <c r="E67" s="236">
        <v>6851</v>
      </c>
      <c r="F67" s="236">
        <v>7052</v>
      </c>
      <c r="G67" s="236">
        <v>6528</v>
      </c>
      <c r="H67" s="140">
        <v>6663</v>
      </c>
      <c r="I67" s="115">
        <v>-94</v>
      </c>
      <c r="J67" s="116">
        <v>-1.4107759267597177</v>
      </c>
    </row>
    <row r="68" spans="1:12" s="110" customFormat="1" ht="12" customHeight="1" x14ac:dyDescent="0.2">
      <c r="A68" s="118"/>
      <c r="B68" s="121" t="s">
        <v>109</v>
      </c>
      <c r="C68" s="113">
        <v>66.092705475037292</v>
      </c>
      <c r="D68" s="235">
        <v>35889</v>
      </c>
      <c r="E68" s="236">
        <v>35913</v>
      </c>
      <c r="F68" s="236">
        <v>36086</v>
      </c>
      <c r="G68" s="236">
        <v>36111</v>
      </c>
      <c r="H68" s="140">
        <v>36180</v>
      </c>
      <c r="I68" s="115">
        <v>-291</v>
      </c>
      <c r="J68" s="116">
        <v>-0.80431177446102819</v>
      </c>
    </row>
    <row r="69" spans="1:12" s="110" customFormat="1" ht="12" customHeight="1" x14ac:dyDescent="0.2">
      <c r="A69" s="118"/>
      <c r="B69" s="121" t="s">
        <v>110</v>
      </c>
      <c r="C69" s="113">
        <v>20.830187289368521</v>
      </c>
      <c r="D69" s="235">
        <v>11311</v>
      </c>
      <c r="E69" s="236">
        <v>11206</v>
      </c>
      <c r="F69" s="236">
        <v>11182</v>
      </c>
      <c r="G69" s="236">
        <v>10957</v>
      </c>
      <c r="H69" s="140">
        <v>10761</v>
      </c>
      <c r="I69" s="115">
        <v>550</v>
      </c>
      <c r="J69" s="116">
        <v>5.1110491590000926</v>
      </c>
    </row>
    <row r="70" spans="1:12" s="110" customFormat="1" ht="12" customHeight="1" x14ac:dyDescent="0.2">
      <c r="A70" s="120"/>
      <c r="B70" s="121" t="s">
        <v>111</v>
      </c>
      <c r="C70" s="113">
        <v>0.97972413031067562</v>
      </c>
      <c r="D70" s="235">
        <v>532</v>
      </c>
      <c r="E70" s="236">
        <v>536</v>
      </c>
      <c r="F70" s="236">
        <v>556</v>
      </c>
      <c r="G70" s="236">
        <v>543</v>
      </c>
      <c r="H70" s="140">
        <v>516</v>
      </c>
      <c r="I70" s="115">
        <v>16</v>
      </c>
      <c r="J70" s="116">
        <v>3.1007751937984498</v>
      </c>
    </row>
    <row r="71" spans="1:12" s="110" customFormat="1" ht="12" customHeight="1" x14ac:dyDescent="0.2">
      <c r="A71" s="120"/>
      <c r="B71" s="121" t="s">
        <v>112</v>
      </c>
      <c r="C71" s="113">
        <v>0.25782213955544098</v>
      </c>
      <c r="D71" s="235">
        <v>140</v>
      </c>
      <c r="E71" s="236">
        <v>136</v>
      </c>
      <c r="F71" s="236">
        <v>154</v>
      </c>
      <c r="G71" s="236">
        <v>140</v>
      </c>
      <c r="H71" s="140">
        <v>130</v>
      </c>
      <c r="I71" s="115">
        <v>10</v>
      </c>
      <c r="J71" s="116">
        <v>7.6923076923076925</v>
      </c>
    </row>
    <row r="72" spans="1:12" s="110" customFormat="1" ht="12" customHeight="1" x14ac:dyDescent="0.2">
      <c r="A72" s="118" t="s">
        <v>113</v>
      </c>
      <c r="B72" s="119" t="s">
        <v>181</v>
      </c>
      <c r="C72" s="113">
        <v>72.912101066278709</v>
      </c>
      <c r="D72" s="235">
        <v>39592</v>
      </c>
      <c r="E72" s="236">
        <v>39773</v>
      </c>
      <c r="F72" s="236">
        <v>40161</v>
      </c>
      <c r="G72" s="236">
        <v>39555</v>
      </c>
      <c r="H72" s="140">
        <v>39646</v>
      </c>
      <c r="I72" s="115">
        <v>-54</v>
      </c>
      <c r="J72" s="116">
        <v>-0.1362054179488473</v>
      </c>
    </row>
    <row r="73" spans="1:12" s="110" customFormat="1" ht="12" customHeight="1" x14ac:dyDescent="0.2">
      <c r="A73" s="118"/>
      <c r="B73" s="119" t="s">
        <v>182</v>
      </c>
      <c r="C73" s="113">
        <v>27.087898933721295</v>
      </c>
      <c r="D73" s="115">
        <v>14709</v>
      </c>
      <c r="E73" s="114">
        <v>14733</v>
      </c>
      <c r="F73" s="114">
        <v>14715</v>
      </c>
      <c r="G73" s="114">
        <v>14584</v>
      </c>
      <c r="H73" s="140">
        <v>14474</v>
      </c>
      <c r="I73" s="115">
        <v>235</v>
      </c>
      <c r="J73" s="116">
        <v>1.6236009396158628</v>
      </c>
    </row>
    <row r="74" spans="1:12" s="110" customFormat="1" ht="12" customHeight="1" x14ac:dyDescent="0.2">
      <c r="A74" s="118" t="s">
        <v>113</v>
      </c>
      <c r="B74" s="119" t="s">
        <v>116</v>
      </c>
      <c r="C74" s="113">
        <v>88.823410250271635</v>
      </c>
      <c r="D74" s="115">
        <v>48232</v>
      </c>
      <c r="E74" s="114">
        <v>48523</v>
      </c>
      <c r="F74" s="114">
        <v>48823</v>
      </c>
      <c r="G74" s="114">
        <v>48177</v>
      </c>
      <c r="H74" s="140">
        <v>48227</v>
      </c>
      <c r="I74" s="115">
        <v>5</v>
      </c>
      <c r="J74" s="116">
        <v>1.0367636386256662E-2</v>
      </c>
    </row>
    <row r="75" spans="1:12" s="110" customFormat="1" ht="12" customHeight="1" x14ac:dyDescent="0.2">
      <c r="A75" s="142"/>
      <c r="B75" s="124" t="s">
        <v>117</v>
      </c>
      <c r="C75" s="125">
        <v>11.13791642879505</v>
      </c>
      <c r="D75" s="143">
        <v>6048</v>
      </c>
      <c r="E75" s="144">
        <v>5963</v>
      </c>
      <c r="F75" s="144">
        <v>6035</v>
      </c>
      <c r="G75" s="144">
        <v>5942</v>
      </c>
      <c r="H75" s="145">
        <v>5881</v>
      </c>
      <c r="I75" s="143">
        <v>167</v>
      </c>
      <c r="J75" s="146">
        <v>2.8396531202176503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44286</v>
      </c>
      <c r="G11" s="114">
        <v>44261</v>
      </c>
      <c r="H11" s="114">
        <v>44892</v>
      </c>
      <c r="I11" s="114">
        <v>44347</v>
      </c>
      <c r="J11" s="140">
        <v>44213</v>
      </c>
      <c r="K11" s="114">
        <v>73</v>
      </c>
      <c r="L11" s="116">
        <v>0.1651098093320969</v>
      </c>
    </row>
    <row r="12" spans="1:17" s="110" customFormat="1" ht="24.95" customHeight="1" x14ac:dyDescent="0.2">
      <c r="A12" s="604" t="s">
        <v>185</v>
      </c>
      <c r="B12" s="605"/>
      <c r="C12" s="605"/>
      <c r="D12" s="606"/>
      <c r="E12" s="113">
        <v>55.179966580860771</v>
      </c>
      <c r="F12" s="115">
        <v>24437</v>
      </c>
      <c r="G12" s="114">
        <v>24322</v>
      </c>
      <c r="H12" s="114">
        <v>25012</v>
      </c>
      <c r="I12" s="114">
        <v>24729</v>
      </c>
      <c r="J12" s="140">
        <v>24634</v>
      </c>
      <c r="K12" s="114">
        <v>-197</v>
      </c>
      <c r="L12" s="116">
        <v>-0.79970772103596655</v>
      </c>
    </row>
    <row r="13" spans="1:17" s="110" customFormat="1" ht="15" customHeight="1" x14ac:dyDescent="0.2">
      <c r="A13" s="120"/>
      <c r="B13" s="612" t="s">
        <v>107</v>
      </c>
      <c r="C13" s="612"/>
      <c r="E13" s="113">
        <v>44.820033419139229</v>
      </c>
      <c r="F13" s="115">
        <v>19849</v>
      </c>
      <c r="G13" s="114">
        <v>19939</v>
      </c>
      <c r="H13" s="114">
        <v>19880</v>
      </c>
      <c r="I13" s="114">
        <v>19618</v>
      </c>
      <c r="J13" s="140">
        <v>19579</v>
      </c>
      <c r="K13" s="114">
        <v>270</v>
      </c>
      <c r="L13" s="116">
        <v>1.3790285509985187</v>
      </c>
    </row>
    <row r="14" spans="1:17" s="110" customFormat="1" ht="24.95" customHeight="1" x14ac:dyDescent="0.2">
      <c r="A14" s="604" t="s">
        <v>186</v>
      </c>
      <c r="B14" s="605"/>
      <c r="C14" s="605"/>
      <c r="D14" s="606"/>
      <c r="E14" s="113">
        <v>11.224766291830376</v>
      </c>
      <c r="F14" s="115">
        <v>4971</v>
      </c>
      <c r="G14" s="114">
        <v>5146</v>
      </c>
      <c r="H14" s="114">
        <v>5364</v>
      </c>
      <c r="I14" s="114">
        <v>5009</v>
      </c>
      <c r="J14" s="140">
        <v>5098</v>
      </c>
      <c r="K14" s="114">
        <v>-127</v>
      </c>
      <c r="L14" s="116">
        <v>-2.4911730090231465</v>
      </c>
    </row>
    <row r="15" spans="1:17" s="110" customFormat="1" ht="15" customHeight="1" x14ac:dyDescent="0.2">
      <c r="A15" s="120"/>
      <c r="B15" s="119"/>
      <c r="C15" s="258" t="s">
        <v>106</v>
      </c>
      <c r="E15" s="113">
        <v>59.384429692214844</v>
      </c>
      <c r="F15" s="115">
        <v>2952</v>
      </c>
      <c r="G15" s="114">
        <v>3054</v>
      </c>
      <c r="H15" s="114">
        <v>3225</v>
      </c>
      <c r="I15" s="114">
        <v>2946</v>
      </c>
      <c r="J15" s="140">
        <v>2999</v>
      </c>
      <c r="K15" s="114">
        <v>-47</v>
      </c>
      <c r="L15" s="116">
        <v>-1.567189063021007</v>
      </c>
    </row>
    <row r="16" spans="1:17" s="110" customFormat="1" ht="15" customHeight="1" x14ac:dyDescent="0.2">
      <c r="A16" s="120"/>
      <c r="B16" s="119"/>
      <c r="C16" s="258" t="s">
        <v>107</v>
      </c>
      <c r="E16" s="113">
        <v>40.615570307785156</v>
      </c>
      <c r="F16" s="115">
        <v>2019</v>
      </c>
      <c r="G16" s="114">
        <v>2092</v>
      </c>
      <c r="H16" s="114">
        <v>2139</v>
      </c>
      <c r="I16" s="114">
        <v>2063</v>
      </c>
      <c r="J16" s="140">
        <v>2099</v>
      </c>
      <c r="K16" s="114">
        <v>-80</v>
      </c>
      <c r="L16" s="116">
        <v>-3.8113387327298716</v>
      </c>
    </row>
    <row r="17" spans="1:12" s="110" customFormat="1" ht="15" customHeight="1" x14ac:dyDescent="0.2">
      <c r="A17" s="120"/>
      <c r="B17" s="121" t="s">
        <v>109</v>
      </c>
      <c r="C17" s="258"/>
      <c r="E17" s="113">
        <v>66.72537596531636</v>
      </c>
      <c r="F17" s="115">
        <v>29550</v>
      </c>
      <c r="G17" s="114">
        <v>29486</v>
      </c>
      <c r="H17" s="114">
        <v>29873</v>
      </c>
      <c r="I17" s="114">
        <v>29898</v>
      </c>
      <c r="J17" s="140">
        <v>29828</v>
      </c>
      <c r="K17" s="114">
        <v>-278</v>
      </c>
      <c r="L17" s="116">
        <v>-0.93201019176612576</v>
      </c>
    </row>
    <row r="18" spans="1:12" s="110" customFormat="1" ht="15" customHeight="1" x14ac:dyDescent="0.2">
      <c r="A18" s="120"/>
      <c r="B18" s="119"/>
      <c r="C18" s="258" t="s">
        <v>106</v>
      </c>
      <c r="E18" s="113">
        <v>54.575296108291035</v>
      </c>
      <c r="F18" s="115">
        <v>16127</v>
      </c>
      <c r="G18" s="114">
        <v>16010</v>
      </c>
      <c r="H18" s="114">
        <v>16421</v>
      </c>
      <c r="I18" s="114">
        <v>16514</v>
      </c>
      <c r="J18" s="140">
        <v>16459</v>
      </c>
      <c r="K18" s="114">
        <v>-332</v>
      </c>
      <c r="L18" s="116">
        <v>-2.0171334832006806</v>
      </c>
    </row>
    <row r="19" spans="1:12" s="110" customFormat="1" ht="15" customHeight="1" x14ac:dyDescent="0.2">
      <c r="A19" s="120"/>
      <c r="B19" s="119"/>
      <c r="C19" s="258" t="s">
        <v>107</v>
      </c>
      <c r="E19" s="113">
        <v>45.424703891708965</v>
      </c>
      <c r="F19" s="115">
        <v>13423</v>
      </c>
      <c r="G19" s="114">
        <v>13476</v>
      </c>
      <c r="H19" s="114">
        <v>13452</v>
      </c>
      <c r="I19" s="114">
        <v>13384</v>
      </c>
      <c r="J19" s="140">
        <v>13369</v>
      </c>
      <c r="K19" s="114">
        <v>54</v>
      </c>
      <c r="L19" s="116">
        <v>0.40391951529658165</v>
      </c>
    </row>
    <row r="20" spans="1:12" s="110" customFormat="1" ht="15" customHeight="1" x14ac:dyDescent="0.2">
      <c r="A20" s="120"/>
      <c r="B20" s="121" t="s">
        <v>110</v>
      </c>
      <c r="C20" s="258"/>
      <c r="E20" s="113">
        <v>20.986316217314727</v>
      </c>
      <c r="F20" s="115">
        <v>9294</v>
      </c>
      <c r="G20" s="114">
        <v>9161</v>
      </c>
      <c r="H20" s="114">
        <v>9182</v>
      </c>
      <c r="I20" s="114">
        <v>8959</v>
      </c>
      <c r="J20" s="140">
        <v>8835</v>
      </c>
      <c r="K20" s="114">
        <v>459</v>
      </c>
      <c r="L20" s="116">
        <v>5.1952461799660439</v>
      </c>
    </row>
    <row r="21" spans="1:12" s="110" customFormat="1" ht="15" customHeight="1" x14ac:dyDescent="0.2">
      <c r="A21" s="120"/>
      <c r="B21" s="119"/>
      <c r="C21" s="258" t="s">
        <v>106</v>
      </c>
      <c r="E21" s="113">
        <v>54.379169356574131</v>
      </c>
      <c r="F21" s="115">
        <v>5054</v>
      </c>
      <c r="G21" s="114">
        <v>4957</v>
      </c>
      <c r="H21" s="114">
        <v>5059</v>
      </c>
      <c r="I21" s="114">
        <v>4967</v>
      </c>
      <c r="J21" s="140">
        <v>4884</v>
      </c>
      <c r="K21" s="114">
        <v>170</v>
      </c>
      <c r="L21" s="116">
        <v>3.4807534807534806</v>
      </c>
    </row>
    <row r="22" spans="1:12" s="110" customFormat="1" ht="15" customHeight="1" x14ac:dyDescent="0.2">
      <c r="A22" s="120"/>
      <c r="B22" s="119"/>
      <c r="C22" s="258" t="s">
        <v>107</v>
      </c>
      <c r="E22" s="113">
        <v>45.620830643425869</v>
      </c>
      <c r="F22" s="115">
        <v>4240</v>
      </c>
      <c r="G22" s="114">
        <v>4204</v>
      </c>
      <c r="H22" s="114">
        <v>4123</v>
      </c>
      <c r="I22" s="114">
        <v>3992</v>
      </c>
      <c r="J22" s="140">
        <v>3951</v>
      </c>
      <c r="K22" s="114">
        <v>289</v>
      </c>
      <c r="L22" s="116">
        <v>7.3146038977474062</v>
      </c>
    </row>
    <row r="23" spans="1:12" s="110" customFormat="1" ht="15" customHeight="1" x14ac:dyDescent="0.2">
      <c r="A23" s="120"/>
      <c r="B23" s="121" t="s">
        <v>111</v>
      </c>
      <c r="C23" s="258"/>
      <c r="E23" s="113">
        <v>1.063541525538545</v>
      </c>
      <c r="F23" s="115">
        <v>471</v>
      </c>
      <c r="G23" s="114">
        <v>468</v>
      </c>
      <c r="H23" s="114">
        <v>473</v>
      </c>
      <c r="I23" s="114">
        <v>481</v>
      </c>
      <c r="J23" s="140">
        <v>452</v>
      </c>
      <c r="K23" s="114">
        <v>19</v>
      </c>
      <c r="L23" s="116">
        <v>4.2035398230088497</v>
      </c>
    </row>
    <row r="24" spans="1:12" s="110" customFormat="1" ht="15" customHeight="1" x14ac:dyDescent="0.2">
      <c r="A24" s="120"/>
      <c r="B24" s="119"/>
      <c r="C24" s="258" t="s">
        <v>106</v>
      </c>
      <c r="E24" s="113">
        <v>64.543524416135881</v>
      </c>
      <c r="F24" s="115">
        <v>304</v>
      </c>
      <c r="G24" s="114">
        <v>301</v>
      </c>
      <c r="H24" s="114">
        <v>307</v>
      </c>
      <c r="I24" s="114">
        <v>302</v>
      </c>
      <c r="J24" s="140">
        <v>292</v>
      </c>
      <c r="K24" s="114">
        <v>12</v>
      </c>
      <c r="L24" s="116">
        <v>4.1095890410958908</v>
      </c>
    </row>
    <row r="25" spans="1:12" s="110" customFormat="1" ht="15" customHeight="1" x14ac:dyDescent="0.2">
      <c r="A25" s="120"/>
      <c r="B25" s="119"/>
      <c r="C25" s="258" t="s">
        <v>107</v>
      </c>
      <c r="E25" s="113">
        <v>35.456475583864119</v>
      </c>
      <c r="F25" s="115">
        <v>167</v>
      </c>
      <c r="G25" s="114">
        <v>167</v>
      </c>
      <c r="H25" s="114">
        <v>166</v>
      </c>
      <c r="I25" s="114">
        <v>179</v>
      </c>
      <c r="J25" s="140">
        <v>160</v>
      </c>
      <c r="K25" s="114">
        <v>7</v>
      </c>
      <c r="L25" s="116">
        <v>4.375</v>
      </c>
    </row>
    <row r="26" spans="1:12" s="110" customFormat="1" ht="15" customHeight="1" x14ac:dyDescent="0.2">
      <c r="A26" s="120"/>
      <c r="C26" s="121" t="s">
        <v>187</v>
      </c>
      <c r="D26" s="110" t="s">
        <v>188</v>
      </c>
      <c r="E26" s="113">
        <v>0.25967574402745791</v>
      </c>
      <c r="F26" s="115">
        <v>115</v>
      </c>
      <c r="G26" s="114">
        <v>110</v>
      </c>
      <c r="H26" s="114">
        <v>121</v>
      </c>
      <c r="I26" s="114">
        <v>117</v>
      </c>
      <c r="J26" s="140">
        <v>113</v>
      </c>
      <c r="K26" s="114">
        <v>2</v>
      </c>
      <c r="L26" s="116">
        <v>1.7699115044247788</v>
      </c>
    </row>
    <row r="27" spans="1:12" s="110" customFormat="1" ht="15" customHeight="1" x14ac:dyDescent="0.2">
      <c r="A27" s="120"/>
      <c r="B27" s="119"/>
      <c r="D27" s="259" t="s">
        <v>106</v>
      </c>
      <c r="E27" s="113">
        <v>54.782608695652172</v>
      </c>
      <c r="F27" s="115">
        <v>63</v>
      </c>
      <c r="G27" s="114">
        <v>57</v>
      </c>
      <c r="H27" s="114">
        <v>58</v>
      </c>
      <c r="I27" s="114">
        <v>50</v>
      </c>
      <c r="J27" s="140">
        <v>58</v>
      </c>
      <c r="K27" s="114">
        <v>5</v>
      </c>
      <c r="L27" s="116">
        <v>8.6206896551724146</v>
      </c>
    </row>
    <row r="28" spans="1:12" s="110" customFormat="1" ht="15" customHeight="1" x14ac:dyDescent="0.2">
      <c r="A28" s="120"/>
      <c r="B28" s="119"/>
      <c r="D28" s="259" t="s">
        <v>107</v>
      </c>
      <c r="E28" s="113">
        <v>45.217391304347828</v>
      </c>
      <c r="F28" s="115">
        <v>52</v>
      </c>
      <c r="G28" s="114">
        <v>53</v>
      </c>
      <c r="H28" s="114">
        <v>63</v>
      </c>
      <c r="I28" s="114">
        <v>67</v>
      </c>
      <c r="J28" s="140">
        <v>55</v>
      </c>
      <c r="K28" s="114">
        <v>-3</v>
      </c>
      <c r="L28" s="116">
        <v>-5.4545454545454541</v>
      </c>
    </row>
    <row r="29" spans="1:12" s="110" customFormat="1" ht="24.95" customHeight="1" x14ac:dyDescent="0.2">
      <c r="A29" s="604" t="s">
        <v>189</v>
      </c>
      <c r="B29" s="605"/>
      <c r="C29" s="605"/>
      <c r="D29" s="606"/>
      <c r="E29" s="113">
        <v>86.810730253353199</v>
      </c>
      <c r="F29" s="115">
        <v>38445</v>
      </c>
      <c r="G29" s="114">
        <v>38686</v>
      </c>
      <c r="H29" s="114">
        <v>39009</v>
      </c>
      <c r="I29" s="114">
        <v>38588</v>
      </c>
      <c r="J29" s="140">
        <v>38557</v>
      </c>
      <c r="K29" s="114">
        <v>-112</v>
      </c>
      <c r="L29" s="116">
        <v>-0.29047903104494643</v>
      </c>
    </row>
    <row r="30" spans="1:12" s="110" customFormat="1" ht="15" customHeight="1" x14ac:dyDescent="0.2">
      <c r="A30" s="120"/>
      <c r="B30" s="119"/>
      <c r="C30" s="258" t="s">
        <v>106</v>
      </c>
      <c r="E30" s="113">
        <v>53.276108726752504</v>
      </c>
      <c r="F30" s="115">
        <v>20482</v>
      </c>
      <c r="G30" s="114">
        <v>20602</v>
      </c>
      <c r="H30" s="114">
        <v>20957</v>
      </c>
      <c r="I30" s="114">
        <v>20779</v>
      </c>
      <c r="J30" s="140">
        <v>20742</v>
      </c>
      <c r="K30" s="114">
        <v>-260</v>
      </c>
      <c r="L30" s="116">
        <v>-1.2534953234982162</v>
      </c>
    </row>
    <row r="31" spans="1:12" s="110" customFormat="1" ht="15" customHeight="1" x14ac:dyDescent="0.2">
      <c r="A31" s="120"/>
      <c r="B31" s="119"/>
      <c r="C31" s="258" t="s">
        <v>107</v>
      </c>
      <c r="E31" s="113">
        <v>46.723891273247496</v>
      </c>
      <c r="F31" s="115">
        <v>17963</v>
      </c>
      <c r="G31" s="114">
        <v>18084</v>
      </c>
      <c r="H31" s="114">
        <v>18052</v>
      </c>
      <c r="I31" s="114">
        <v>17809</v>
      </c>
      <c r="J31" s="140">
        <v>17815</v>
      </c>
      <c r="K31" s="114">
        <v>148</v>
      </c>
      <c r="L31" s="116">
        <v>0.83076059500420996</v>
      </c>
    </row>
    <row r="32" spans="1:12" s="110" customFormat="1" ht="15" customHeight="1" x14ac:dyDescent="0.2">
      <c r="A32" s="120"/>
      <c r="B32" s="119" t="s">
        <v>117</v>
      </c>
      <c r="C32" s="258"/>
      <c r="E32" s="113">
        <v>13.153140947477759</v>
      </c>
      <c r="F32" s="115">
        <v>5825</v>
      </c>
      <c r="G32" s="114">
        <v>5558</v>
      </c>
      <c r="H32" s="114">
        <v>5865</v>
      </c>
      <c r="I32" s="114">
        <v>5742</v>
      </c>
      <c r="J32" s="140">
        <v>5643</v>
      </c>
      <c r="K32" s="114">
        <v>182</v>
      </c>
      <c r="L32" s="116">
        <v>3.2252348041821728</v>
      </c>
    </row>
    <row r="33" spans="1:12" s="110" customFormat="1" ht="15" customHeight="1" x14ac:dyDescent="0.2">
      <c r="A33" s="120"/>
      <c r="B33" s="119"/>
      <c r="C33" s="258" t="s">
        <v>106</v>
      </c>
      <c r="E33" s="113">
        <v>67.708154506437765</v>
      </c>
      <c r="F33" s="115">
        <v>3944</v>
      </c>
      <c r="G33" s="114">
        <v>3708</v>
      </c>
      <c r="H33" s="114">
        <v>4043</v>
      </c>
      <c r="I33" s="114">
        <v>3938</v>
      </c>
      <c r="J33" s="140">
        <v>3883</v>
      </c>
      <c r="K33" s="114">
        <v>61</v>
      </c>
      <c r="L33" s="116">
        <v>1.5709502961627608</v>
      </c>
    </row>
    <row r="34" spans="1:12" s="110" customFormat="1" ht="15" customHeight="1" x14ac:dyDescent="0.2">
      <c r="A34" s="120"/>
      <c r="B34" s="119"/>
      <c r="C34" s="258" t="s">
        <v>107</v>
      </c>
      <c r="E34" s="113">
        <v>32.291845493562235</v>
      </c>
      <c r="F34" s="115">
        <v>1881</v>
      </c>
      <c r="G34" s="114">
        <v>1850</v>
      </c>
      <c r="H34" s="114">
        <v>1822</v>
      </c>
      <c r="I34" s="114">
        <v>1804</v>
      </c>
      <c r="J34" s="140">
        <v>1760</v>
      </c>
      <c r="K34" s="114">
        <v>121</v>
      </c>
      <c r="L34" s="116">
        <v>6.875</v>
      </c>
    </row>
    <row r="35" spans="1:12" s="110" customFormat="1" ht="24.95" customHeight="1" x14ac:dyDescent="0.2">
      <c r="A35" s="604" t="s">
        <v>190</v>
      </c>
      <c r="B35" s="605"/>
      <c r="C35" s="605"/>
      <c r="D35" s="606"/>
      <c r="E35" s="113">
        <v>72.085986542022312</v>
      </c>
      <c r="F35" s="115">
        <v>31924</v>
      </c>
      <c r="G35" s="114">
        <v>31802</v>
      </c>
      <c r="H35" s="114">
        <v>32492</v>
      </c>
      <c r="I35" s="114">
        <v>32120</v>
      </c>
      <c r="J35" s="140">
        <v>32141</v>
      </c>
      <c r="K35" s="114">
        <v>-217</v>
      </c>
      <c r="L35" s="116">
        <v>-0.67515011978469863</v>
      </c>
    </row>
    <row r="36" spans="1:12" s="110" customFormat="1" ht="15" customHeight="1" x14ac:dyDescent="0.2">
      <c r="A36" s="120"/>
      <c r="B36" s="119"/>
      <c r="C36" s="258" t="s">
        <v>106</v>
      </c>
      <c r="E36" s="113">
        <v>70.840120285678481</v>
      </c>
      <c r="F36" s="115">
        <v>22615</v>
      </c>
      <c r="G36" s="114">
        <v>22485</v>
      </c>
      <c r="H36" s="114">
        <v>23145</v>
      </c>
      <c r="I36" s="114">
        <v>22896</v>
      </c>
      <c r="J36" s="140">
        <v>22872</v>
      </c>
      <c r="K36" s="114">
        <v>-257</v>
      </c>
      <c r="L36" s="116">
        <v>-1.1236446309898567</v>
      </c>
    </row>
    <row r="37" spans="1:12" s="110" customFormat="1" ht="15" customHeight="1" x14ac:dyDescent="0.2">
      <c r="A37" s="120"/>
      <c r="B37" s="119"/>
      <c r="C37" s="258" t="s">
        <v>107</v>
      </c>
      <c r="E37" s="113">
        <v>29.159879714321512</v>
      </c>
      <c r="F37" s="115">
        <v>9309</v>
      </c>
      <c r="G37" s="114">
        <v>9317</v>
      </c>
      <c r="H37" s="114">
        <v>9347</v>
      </c>
      <c r="I37" s="114">
        <v>9224</v>
      </c>
      <c r="J37" s="140">
        <v>9269</v>
      </c>
      <c r="K37" s="114">
        <v>40</v>
      </c>
      <c r="L37" s="116">
        <v>0.43154601359369943</v>
      </c>
    </row>
    <row r="38" spans="1:12" s="110" customFormat="1" ht="15" customHeight="1" x14ac:dyDescent="0.2">
      <c r="A38" s="120"/>
      <c r="B38" s="119" t="s">
        <v>182</v>
      </c>
      <c r="C38" s="258"/>
      <c r="E38" s="113">
        <v>27.914013457977692</v>
      </c>
      <c r="F38" s="115">
        <v>12362</v>
      </c>
      <c r="G38" s="114">
        <v>12459</v>
      </c>
      <c r="H38" s="114">
        <v>12400</v>
      </c>
      <c r="I38" s="114">
        <v>12227</v>
      </c>
      <c r="J38" s="140">
        <v>12072</v>
      </c>
      <c r="K38" s="114">
        <v>290</v>
      </c>
      <c r="L38" s="116">
        <v>2.4022531477799869</v>
      </c>
    </row>
    <row r="39" spans="1:12" s="110" customFormat="1" ht="15" customHeight="1" x14ac:dyDescent="0.2">
      <c r="A39" s="120"/>
      <c r="B39" s="119"/>
      <c r="C39" s="258" t="s">
        <v>106</v>
      </c>
      <c r="E39" s="113">
        <v>14.738715418217117</v>
      </c>
      <c r="F39" s="115">
        <v>1822</v>
      </c>
      <c r="G39" s="114">
        <v>1837</v>
      </c>
      <c r="H39" s="114">
        <v>1867</v>
      </c>
      <c r="I39" s="114">
        <v>1833</v>
      </c>
      <c r="J39" s="140">
        <v>1762</v>
      </c>
      <c r="K39" s="114">
        <v>60</v>
      </c>
      <c r="L39" s="116">
        <v>3.4052213393870603</v>
      </c>
    </row>
    <row r="40" spans="1:12" s="110" customFormat="1" ht="15" customHeight="1" x14ac:dyDescent="0.2">
      <c r="A40" s="120"/>
      <c r="B40" s="119"/>
      <c r="C40" s="258" t="s">
        <v>107</v>
      </c>
      <c r="E40" s="113">
        <v>85.261284581782888</v>
      </c>
      <c r="F40" s="115">
        <v>10540</v>
      </c>
      <c r="G40" s="114">
        <v>10622</v>
      </c>
      <c r="H40" s="114">
        <v>10533</v>
      </c>
      <c r="I40" s="114">
        <v>10394</v>
      </c>
      <c r="J40" s="140">
        <v>10310</v>
      </c>
      <c r="K40" s="114">
        <v>230</v>
      </c>
      <c r="L40" s="116">
        <v>2.2308438409311346</v>
      </c>
    </row>
    <row r="41" spans="1:12" s="110" customFormat="1" ht="24.75" customHeight="1" x14ac:dyDescent="0.2">
      <c r="A41" s="604" t="s">
        <v>518</v>
      </c>
      <c r="B41" s="605"/>
      <c r="C41" s="605"/>
      <c r="D41" s="606"/>
      <c r="E41" s="113">
        <v>4.5341642957142216</v>
      </c>
      <c r="F41" s="115">
        <v>2008</v>
      </c>
      <c r="G41" s="114">
        <v>2239</v>
      </c>
      <c r="H41" s="114">
        <v>2282</v>
      </c>
      <c r="I41" s="114">
        <v>1968</v>
      </c>
      <c r="J41" s="140">
        <v>2039</v>
      </c>
      <c r="K41" s="114">
        <v>-31</v>
      </c>
      <c r="L41" s="116">
        <v>-1.5203531142717017</v>
      </c>
    </row>
    <row r="42" spans="1:12" s="110" customFormat="1" ht="15" customHeight="1" x14ac:dyDescent="0.2">
      <c r="A42" s="120"/>
      <c r="B42" s="119"/>
      <c r="C42" s="258" t="s">
        <v>106</v>
      </c>
      <c r="E42" s="113">
        <v>62.001992031872511</v>
      </c>
      <c r="F42" s="115">
        <v>1245</v>
      </c>
      <c r="G42" s="114">
        <v>1421</v>
      </c>
      <c r="H42" s="114">
        <v>1459</v>
      </c>
      <c r="I42" s="114">
        <v>1209</v>
      </c>
      <c r="J42" s="140">
        <v>1250</v>
      </c>
      <c r="K42" s="114">
        <v>-5</v>
      </c>
      <c r="L42" s="116">
        <v>-0.4</v>
      </c>
    </row>
    <row r="43" spans="1:12" s="110" customFormat="1" ht="15" customHeight="1" x14ac:dyDescent="0.2">
      <c r="A43" s="123"/>
      <c r="B43" s="124"/>
      <c r="C43" s="260" t="s">
        <v>107</v>
      </c>
      <c r="D43" s="261"/>
      <c r="E43" s="125">
        <v>37.998007968127489</v>
      </c>
      <c r="F43" s="143">
        <v>763</v>
      </c>
      <c r="G43" s="144">
        <v>818</v>
      </c>
      <c r="H43" s="144">
        <v>823</v>
      </c>
      <c r="I43" s="144">
        <v>759</v>
      </c>
      <c r="J43" s="145">
        <v>789</v>
      </c>
      <c r="K43" s="144">
        <v>-26</v>
      </c>
      <c r="L43" s="146">
        <v>-3.2953105196451205</v>
      </c>
    </row>
    <row r="44" spans="1:12" s="110" customFormat="1" ht="45.75" customHeight="1" x14ac:dyDescent="0.2">
      <c r="A44" s="604" t="s">
        <v>191</v>
      </c>
      <c r="B44" s="605"/>
      <c r="C44" s="605"/>
      <c r="D44" s="606"/>
      <c r="E44" s="113">
        <v>5.4193198753556431E-2</v>
      </c>
      <c r="F44" s="115">
        <v>24</v>
      </c>
      <c r="G44" s="114">
        <v>26</v>
      </c>
      <c r="H44" s="114">
        <v>24</v>
      </c>
      <c r="I44" s="114">
        <v>21</v>
      </c>
      <c r="J44" s="140">
        <v>23</v>
      </c>
      <c r="K44" s="114">
        <v>1</v>
      </c>
      <c r="L44" s="116">
        <v>4.3478260869565215</v>
      </c>
    </row>
    <row r="45" spans="1:12" s="110" customFormat="1" ht="15" customHeight="1" x14ac:dyDescent="0.2">
      <c r="A45" s="120"/>
      <c r="B45" s="119"/>
      <c r="C45" s="258" t="s">
        <v>106</v>
      </c>
      <c r="E45" s="113">
        <v>100</v>
      </c>
      <c r="F45" s="115">
        <v>24</v>
      </c>
      <c r="G45" s="114">
        <v>26</v>
      </c>
      <c r="H45" s="114">
        <v>24</v>
      </c>
      <c r="I45" s="114" t="s">
        <v>513</v>
      </c>
      <c r="J45" s="140" t="s">
        <v>513</v>
      </c>
      <c r="K45" s="114" t="s">
        <v>513</v>
      </c>
      <c r="L45" s="116" t="s">
        <v>513</v>
      </c>
    </row>
    <row r="46" spans="1:12" s="110" customFormat="1" ht="15" customHeight="1" x14ac:dyDescent="0.2">
      <c r="A46" s="123"/>
      <c r="B46" s="124"/>
      <c r="C46" s="260" t="s">
        <v>107</v>
      </c>
      <c r="D46" s="261"/>
      <c r="E46" s="125">
        <v>0</v>
      </c>
      <c r="F46" s="143">
        <v>0</v>
      </c>
      <c r="G46" s="144">
        <v>0</v>
      </c>
      <c r="H46" s="144">
        <v>0</v>
      </c>
      <c r="I46" s="144" t="s">
        <v>513</v>
      </c>
      <c r="J46" s="145" t="s">
        <v>513</v>
      </c>
      <c r="K46" s="144" t="s">
        <v>513</v>
      </c>
      <c r="L46" s="146" t="s">
        <v>513</v>
      </c>
    </row>
    <row r="47" spans="1:12" s="110" customFormat="1" ht="39" customHeight="1" x14ac:dyDescent="0.2">
      <c r="A47" s="604" t="s">
        <v>519</v>
      </c>
      <c r="B47" s="607"/>
      <c r="C47" s="607"/>
      <c r="D47" s="608"/>
      <c r="E47" s="113">
        <v>0.1896761956374475</v>
      </c>
      <c r="F47" s="115">
        <v>84</v>
      </c>
      <c r="G47" s="114">
        <v>85</v>
      </c>
      <c r="H47" s="114">
        <v>81</v>
      </c>
      <c r="I47" s="114">
        <v>87</v>
      </c>
      <c r="J47" s="140">
        <v>90</v>
      </c>
      <c r="K47" s="114">
        <v>-6</v>
      </c>
      <c r="L47" s="116">
        <v>-6.666666666666667</v>
      </c>
    </row>
    <row r="48" spans="1:12" s="110" customFormat="1" ht="15" customHeight="1" x14ac:dyDescent="0.2">
      <c r="A48" s="120"/>
      <c r="B48" s="119"/>
      <c r="C48" s="258" t="s">
        <v>106</v>
      </c>
      <c r="E48" s="113">
        <v>45.238095238095241</v>
      </c>
      <c r="F48" s="115">
        <v>38</v>
      </c>
      <c r="G48" s="114">
        <v>38</v>
      </c>
      <c r="H48" s="114">
        <v>38</v>
      </c>
      <c r="I48" s="114">
        <v>40</v>
      </c>
      <c r="J48" s="140">
        <v>44</v>
      </c>
      <c r="K48" s="114">
        <v>-6</v>
      </c>
      <c r="L48" s="116">
        <v>-13.636363636363637</v>
      </c>
    </row>
    <row r="49" spans="1:12" s="110" customFormat="1" ht="15" customHeight="1" x14ac:dyDescent="0.2">
      <c r="A49" s="123"/>
      <c r="B49" s="124"/>
      <c r="C49" s="260" t="s">
        <v>107</v>
      </c>
      <c r="D49" s="261"/>
      <c r="E49" s="125">
        <v>54.761904761904759</v>
      </c>
      <c r="F49" s="143">
        <v>46</v>
      </c>
      <c r="G49" s="144">
        <v>47</v>
      </c>
      <c r="H49" s="144">
        <v>43</v>
      </c>
      <c r="I49" s="144">
        <v>47</v>
      </c>
      <c r="J49" s="145">
        <v>46</v>
      </c>
      <c r="K49" s="144">
        <v>0</v>
      </c>
      <c r="L49" s="146">
        <v>0</v>
      </c>
    </row>
    <row r="50" spans="1:12" s="110" customFormat="1" ht="24.95" customHeight="1" x14ac:dyDescent="0.2">
      <c r="A50" s="609" t="s">
        <v>192</v>
      </c>
      <c r="B50" s="610"/>
      <c r="C50" s="610"/>
      <c r="D50" s="611"/>
      <c r="E50" s="262">
        <v>13.81023348236463</v>
      </c>
      <c r="F50" s="263">
        <v>6116</v>
      </c>
      <c r="G50" s="264">
        <v>6294</v>
      </c>
      <c r="H50" s="264">
        <v>6413</v>
      </c>
      <c r="I50" s="264">
        <v>5963</v>
      </c>
      <c r="J50" s="265">
        <v>6097</v>
      </c>
      <c r="K50" s="263">
        <v>19</v>
      </c>
      <c r="L50" s="266">
        <v>0.31162866983762505</v>
      </c>
    </row>
    <row r="51" spans="1:12" s="110" customFormat="1" ht="15" customHeight="1" x14ac:dyDescent="0.2">
      <c r="A51" s="120"/>
      <c r="B51" s="119"/>
      <c r="C51" s="258" t="s">
        <v>106</v>
      </c>
      <c r="E51" s="113">
        <v>57.831916285153696</v>
      </c>
      <c r="F51" s="115">
        <v>3537</v>
      </c>
      <c r="G51" s="114">
        <v>3609</v>
      </c>
      <c r="H51" s="114">
        <v>3714</v>
      </c>
      <c r="I51" s="114">
        <v>3418</v>
      </c>
      <c r="J51" s="140">
        <v>3494</v>
      </c>
      <c r="K51" s="114">
        <v>43</v>
      </c>
      <c r="L51" s="116">
        <v>1.2306811677160847</v>
      </c>
    </row>
    <row r="52" spans="1:12" s="110" customFormat="1" ht="15" customHeight="1" x14ac:dyDescent="0.2">
      <c r="A52" s="120"/>
      <c r="B52" s="119"/>
      <c r="C52" s="258" t="s">
        <v>107</v>
      </c>
      <c r="E52" s="113">
        <v>42.168083714846304</v>
      </c>
      <c r="F52" s="115">
        <v>2579</v>
      </c>
      <c r="G52" s="114">
        <v>2685</v>
      </c>
      <c r="H52" s="114">
        <v>2699</v>
      </c>
      <c r="I52" s="114">
        <v>2545</v>
      </c>
      <c r="J52" s="140">
        <v>2603</v>
      </c>
      <c r="K52" s="114">
        <v>-24</v>
      </c>
      <c r="L52" s="116">
        <v>-0.92201306185170961</v>
      </c>
    </row>
    <row r="53" spans="1:12" s="110" customFormat="1" ht="15" customHeight="1" x14ac:dyDescent="0.2">
      <c r="A53" s="120"/>
      <c r="B53" s="119"/>
      <c r="C53" s="258" t="s">
        <v>187</v>
      </c>
      <c r="D53" s="110" t="s">
        <v>193</v>
      </c>
      <c r="E53" s="113">
        <v>24.722040549378679</v>
      </c>
      <c r="F53" s="115">
        <v>1512</v>
      </c>
      <c r="G53" s="114">
        <v>1700</v>
      </c>
      <c r="H53" s="114">
        <v>1751</v>
      </c>
      <c r="I53" s="114">
        <v>1336</v>
      </c>
      <c r="J53" s="140">
        <v>1470</v>
      </c>
      <c r="K53" s="114">
        <v>42</v>
      </c>
      <c r="L53" s="116">
        <v>2.8571428571428572</v>
      </c>
    </row>
    <row r="54" spans="1:12" s="110" customFormat="1" ht="15" customHeight="1" x14ac:dyDescent="0.2">
      <c r="A54" s="120"/>
      <c r="B54" s="119"/>
      <c r="D54" s="267" t="s">
        <v>194</v>
      </c>
      <c r="E54" s="113">
        <v>64.550264550264544</v>
      </c>
      <c r="F54" s="115">
        <v>976</v>
      </c>
      <c r="G54" s="114">
        <v>1088</v>
      </c>
      <c r="H54" s="114">
        <v>1143</v>
      </c>
      <c r="I54" s="114">
        <v>847</v>
      </c>
      <c r="J54" s="140">
        <v>929</v>
      </c>
      <c r="K54" s="114">
        <v>47</v>
      </c>
      <c r="L54" s="116">
        <v>5.059203444564047</v>
      </c>
    </row>
    <row r="55" spans="1:12" s="110" customFormat="1" ht="15" customHeight="1" x14ac:dyDescent="0.2">
      <c r="A55" s="120"/>
      <c r="B55" s="119"/>
      <c r="D55" s="267" t="s">
        <v>195</v>
      </c>
      <c r="E55" s="113">
        <v>35.449735449735449</v>
      </c>
      <c r="F55" s="115">
        <v>536</v>
      </c>
      <c r="G55" s="114">
        <v>612</v>
      </c>
      <c r="H55" s="114">
        <v>608</v>
      </c>
      <c r="I55" s="114">
        <v>489</v>
      </c>
      <c r="J55" s="140">
        <v>541</v>
      </c>
      <c r="K55" s="114">
        <v>-5</v>
      </c>
      <c r="L55" s="116">
        <v>-0.92421441774491686</v>
      </c>
    </row>
    <row r="56" spans="1:12" s="110" customFormat="1" ht="15" customHeight="1" x14ac:dyDescent="0.2">
      <c r="A56" s="120"/>
      <c r="B56" s="119" t="s">
        <v>196</v>
      </c>
      <c r="C56" s="258"/>
      <c r="E56" s="113">
        <v>69.848259043490046</v>
      </c>
      <c r="F56" s="115">
        <v>30933</v>
      </c>
      <c r="G56" s="114">
        <v>30838</v>
      </c>
      <c r="H56" s="114">
        <v>31215</v>
      </c>
      <c r="I56" s="114">
        <v>31121</v>
      </c>
      <c r="J56" s="140">
        <v>30979</v>
      </c>
      <c r="K56" s="114">
        <v>-46</v>
      </c>
      <c r="L56" s="116">
        <v>-0.14848768520610736</v>
      </c>
    </row>
    <row r="57" spans="1:12" s="110" customFormat="1" ht="15" customHeight="1" x14ac:dyDescent="0.2">
      <c r="A57" s="120"/>
      <c r="B57" s="119"/>
      <c r="C57" s="258" t="s">
        <v>106</v>
      </c>
      <c r="E57" s="113">
        <v>53.903598099117445</v>
      </c>
      <c r="F57" s="115">
        <v>16674</v>
      </c>
      <c r="G57" s="114">
        <v>16558</v>
      </c>
      <c r="H57" s="114">
        <v>16952</v>
      </c>
      <c r="I57" s="114">
        <v>16970</v>
      </c>
      <c r="J57" s="140">
        <v>16871</v>
      </c>
      <c r="K57" s="114">
        <v>-197</v>
      </c>
      <c r="L57" s="116">
        <v>-1.1676841918084286</v>
      </c>
    </row>
    <row r="58" spans="1:12" s="110" customFormat="1" ht="15" customHeight="1" x14ac:dyDescent="0.2">
      <c r="A58" s="120"/>
      <c r="B58" s="119"/>
      <c r="C58" s="258" t="s">
        <v>107</v>
      </c>
      <c r="E58" s="113">
        <v>46.096401900882555</v>
      </c>
      <c r="F58" s="115">
        <v>14259</v>
      </c>
      <c r="G58" s="114">
        <v>14280</v>
      </c>
      <c r="H58" s="114">
        <v>14263</v>
      </c>
      <c r="I58" s="114">
        <v>14151</v>
      </c>
      <c r="J58" s="140">
        <v>14108</v>
      </c>
      <c r="K58" s="114">
        <v>151</v>
      </c>
      <c r="L58" s="116">
        <v>1.0703147150552879</v>
      </c>
    </row>
    <row r="59" spans="1:12" s="110" customFormat="1" ht="15" customHeight="1" x14ac:dyDescent="0.2">
      <c r="A59" s="120"/>
      <c r="B59" s="119"/>
      <c r="C59" s="258" t="s">
        <v>105</v>
      </c>
      <c r="D59" s="110" t="s">
        <v>197</v>
      </c>
      <c r="E59" s="113">
        <v>90.285455662237737</v>
      </c>
      <c r="F59" s="115">
        <v>27928</v>
      </c>
      <c r="G59" s="114">
        <v>27919</v>
      </c>
      <c r="H59" s="114">
        <v>28163</v>
      </c>
      <c r="I59" s="114">
        <v>28086</v>
      </c>
      <c r="J59" s="140">
        <v>27965</v>
      </c>
      <c r="K59" s="114">
        <v>-37</v>
      </c>
      <c r="L59" s="116">
        <v>-0.13230824244591455</v>
      </c>
    </row>
    <row r="60" spans="1:12" s="110" customFormat="1" ht="15" customHeight="1" x14ac:dyDescent="0.2">
      <c r="A60" s="120"/>
      <c r="B60" s="119"/>
      <c r="C60" s="258"/>
      <c r="D60" s="267" t="s">
        <v>198</v>
      </c>
      <c r="E60" s="113">
        <v>51.464480091664278</v>
      </c>
      <c r="F60" s="115">
        <v>14373</v>
      </c>
      <c r="G60" s="114">
        <v>14345</v>
      </c>
      <c r="H60" s="114">
        <v>14598</v>
      </c>
      <c r="I60" s="114">
        <v>14609</v>
      </c>
      <c r="J60" s="140">
        <v>14533</v>
      </c>
      <c r="K60" s="114">
        <v>-160</v>
      </c>
      <c r="L60" s="116">
        <v>-1.1009426821716095</v>
      </c>
    </row>
    <row r="61" spans="1:12" s="110" customFormat="1" ht="15" customHeight="1" x14ac:dyDescent="0.2">
      <c r="A61" s="120"/>
      <c r="B61" s="119"/>
      <c r="C61" s="258"/>
      <c r="D61" s="267" t="s">
        <v>199</v>
      </c>
      <c r="E61" s="113">
        <v>48.535519908335722</v>
      </c>
      <c r="F61" s="115">
        <v>13555</v>
      </c>
      <c r="G61" s="114">
        <v>13574</v>
      </c>
      <c r="H61" s="114">
        <v>13565</v>
      </c>
      <c r="I61" s="114">
        <v>13477</v>
      </c>
      <c r="J61" s="140">
        <v>13432</v>
      </c>
      <c r="K61" s="114">
        <v>123</v>
      </c>
      <c r="L61" s="116">
        <v>0.9157236450268017</v>
      </c>
    </row>
    <row r="62" spans="1:12" s="110" customFormat="1" ht="15" customHeight="1" x14ac:dyDescent="0.2">
      <c r="A62" s="120"/>
      <c r="B62" s="119"/>
      <c r="C62" s="258"/>
      <c r="D62" s="258" t="s">
        <v>200</v>
      </c>
      <c r="E62" s="113">
        <v>9.7145443377622609</v>
      </c>
      <c r="F62" s="115">
        <v>3005</v>
      </c>
      <c r="G62" s="114">
        <v>2919</v>
      </c>
      <c r="H62" s="114">
        <v>3052</v>
      </c>
      <c r="I62" s="114">
        <v>3035</v>
      </c>
      <c r="J62" s="140">
        <v>3014</v>
      </c>
      <c r="K62" s="114">
        <v>-9</v>
      </c>
      <c r="L62" s="116">
        <v>-0.298606502986065</v>
      </c>
    </row>
    <row r="63" spans="1:12" s="110" customFormat="1" ht="15" customHeight="1" x14ac:dyDescent="0.2">
      <c r="A63" s="120"/>
      <c r="B63" s="119"/>
      <c r="C63" s="258"/>
      <c r="D63" s="267" t="s">
        <v>198</v>
      </c>
      <c r="E63" s="113">
        <v>76.572379367720472</v>
      </c>
      <c r="F63" s="115">
        <v>2301</v>
      </c>
      <c r="G63" s="114">
        <v>2213</v>
      </c>
      <c r="H63" s="114">
        <v>2354</v>
      </c>
      <c r="I63" s="114">
        <v>2361</v>
      </c>
      <c r="J63" s="140">
        <v>2338</v>
      </c>
      <c r="K63" s="114">
        <v>-37</v>
      </c>
      <c r="L63" s="116">
        <v>-1.5825491873396065</v>
      </c>
    </row>
    <row r="64" spans="1:12" s="110" customFormat="1" ht="15" customHeight="1" x14ac:dyDescent="0.2">
      <c r="A64" s="120"/>
      <c r="B64" s="119"/>
      <c r="C64" s="258"/>
      <c r="D64" s="267" t="s">
        <v>199</v>
      </c>
      <c r="E64" s="113">
        <v>23.427620632279535</v>
      </c>
      <c r="F64" s="115">
        <v>704</v>
      </c>
      <c r="G64" s="114">
        <v>706</v>
      </c>
      <c r="H64" s="114">
        <v>698</v>
      </c>
      <c r="I64" s="114">
        <v>674</v>
      </c>
      <c r="J64" s="140">
        <v>676</v>
      </c>
      <c r="K64" s="114">
        <v>28</v>
      </c>
      <c r="L64" s="116">
        <v>4.1420118343195265</v>
      </c>
    </row>
    <row r="65" spans="1:12" s="110" customFormat="1" ht="15" customHeight="1" x14ac:dyDescent="0.2">
      <c r="A65" s="120"/>
      <c r="B65" s="119" t="s">
        <v>201</v>
      </c>
      <c r="C65" s="258"/>
      <c r="E65" s="113">
        <v>8.9960709930903668</v>
      </c>
      <c r="F65" s="115">
        <v>3984</v>
      </c>
      <c r="G65" s="114">
        <v>3945</v>
      </c>
      <c r="H65" s="114">
        <v>3907</v>
      </c>
      <c r="I65" s="114">
        <v>3916</v>
      </c>
      <c r="J65" s="140">
        <v>3797</v>
      </c>
      <c r="K65" s="114">
        <v>187</v>
      </c>
      <c r="L65" s="116">
        <v>4.9249407426915983</v>
      </c>
    </row>
    <row r="66" spans="1:12" s="110" customFormat="1" ht="15" customHeight="1" x14ac:dyDescent="0.2">
      <c r="A66" s="120"/>
      <c r="B66" s="119"/>
      <c r="C66" s="258" t="s">
        <v>106</v>
      </c>
      <c r="E66" s="113">
        <v>58.458835341365464</v>
      </c>
      <c r="F66" s="115">
        <v>2329</v>
      </c>
      <c r="G66" s="114">
        <v>2331</v>
      </c>
      <c r="H66" s="114">
        <v>2336</v>
      </c>
      <c r="I66" s="114">
        <v>2357</v>
      </c>
      <c r="J66" s="140">
        <v>2288</v>
      </c>
      <c r="K66" s="114">
        <v>41</v>
      </c>
      <c r="L66" s="116">
        <v>1.7919580419580419</v>
      </c>
    </row>
    <row r="67" spans="1:12" s="110" customFormat="1" ht="15" customHeight="1" x14ac:dyDescent="0.2">
      <c r="A67" s="120"/>
      <c r="B67" s="119"/>
      <c r="C67" s="258" t="s">
        <v>107</v>
      </c>
      <c r="E67" s="113">
        <v>41.541164658634536</v>
      </c>
      <c r="F67" s="115">
        <v>1655</v>
      </c>
      <c r="G67" s="114">
        <v>1614</v>
      </c>
      <c r="H67" s="114">
        <v>1571</v>
      </c>
      <c r="I67" s="114">
        <v>1559</v>
      </c>
      <c r="J67" s="140">
        <v>1509</v>
      </c>
      <c r="K67" s="114">
        <v>146</v>
      </c>
      <c r="L67" s="116">
        <v>9.6752816434724984</v>
      </c>
    </row>
    <row r="68" spans="1:12" s="110" customFormat="1" ht="15" customHeight="1" x14ac:dyDescent="0.2">
      <c r="A68" s="120"/>
      <c r="B68" s="119"/>
      <c r="C68" s="258" t="s">
        <v>105</v>
      </c>
      <c r="D68" s="110" t="s">
        <v>202</v>
      </c>
      <c r="E68" s="113">
        <v>23.092369477911646</v>
      </c>
      <c r="F68" s="115">
        <v>920</v>
      </c>
      <c r="G68" s="114">
        <v>910</v>
      </c>
      <c r="H68" s="114">
        <v>875</v>
      </c>
      <c r="I68" s="114">
        <v>855</v>
      </c>
      <c r="J68" s="140">
        <v>796</v>
      </c>
      <c r="K68" s="114">
        <v>124</v>
      </c>
      <c r="L68" s="116">
        <v>15.577889447236181</v>
      </c>
    </row>
    <row r="69" spans="1:12" s="110" customFormat="1" ht="15" customHeight="1" x14ac:dyDescent="0.2">
      <c r="A69" s="120"/>
      <c r="B69" s="119"/>
      <c r="C69" s="258"/>
      <c r="D69" s="267" t="s">
        <v>198</v>
      </c>
      <c r="E69" s="113">
        <v>54.021739130434781</v>
      </c>
      <c r="F69" s="115">
        <v>497</v>
      </c>
      <c r="G69" s="114">
        <v>501</v>
      </c>
      <c r="H69" s="114">
        <v>499</v>
      </c>
      <c r="I69" s="114">
        <v>500</v>
      </c>
      <c r="J69" s="140">
        <v>459</v>
      </c>
      <c r="K69" s="114">
        <v>38</v>
      </c>
      <c r="L69" s="116">
        <v>8.2788671023965144</v>
      </c>
    </row>
    <row r="70" spans="1:12" s="110" customFormat="1" ht="15" customHeight="1" x14ac:dyDescent="0.2">
      <c r="A70" s="120"/>
      <c r="B70" s="119"/>
      <c r="C70" s="258"/>
      <c r="D70" s="267" t="s">
        <v>199</v>
      </c>
      <c r="E70" s="113">
        <v>45.978260869565219</v>
      </c>
      <c r="F70" s="115">
        <v>423</v>
      </c>
      <c r="G70" s="114">
        <v>409</v>
      </c>
      <c r="H70" s="114">
        <v>376</v>
      </c>
      <c r="I70" s="114">
        <v>355</v>
      </c>
      <c r="J70" s="140">
        <v>337</v>
      </c>
      <c r="K70" s="114">
        <v>86</v>
      </c>
      <c r="L70" s="116">
        <v>25.519287833827892</v>
      </c>
    </row>
    <row r="71" spans="1:12" s="110" customFormat="1" ht="15" customHeight="1" x14ac:dyDescent="0.2">
      <c r="A71" s="120"/>
      <c r="B71" s="119"/>
      <c r="C71" s="258"/>
      <c r="D71" s="110" t="s">
        <v>203</v>
      </c>
      <c r="E71" s="113">
        <v>69.904618473895582</v>
      </c>
      <c r="F71" s="115">
        <v>2785</v>
      </c>
      <c r="G71" s="114">
        <v>2760</v>
      </c>
      <c r="H71" s="114">
        <v>2755</v>
      </c>
      <c r="I71" s="114">
        <v>2790</v>
      </c>
      <c r="J71" s="140">
        <v>2736</v>
      </c>
      <c r="K71" s="114">
        <v>49</v>
      </c>
      <c r="L71" s="116">
        <v>1.7909356725146199</v>
      </c>
    </row>
    <row r="72" spans="1:12" s="110" customFormat="1" ht="15" customHeight="1" x14ac:dyDescent="0.2">
      <c r="A72" s="120"/>
      <c r="B72" s="119"/>
      <c r="C72" s="258"/>
      <c r="D72" s="267" t="s">
        <v>198</v>
      </c>
      <c r="E72" s="113">
        <v>59.784560143626571</v>
      </c>
      <c r="F72" s="115">
        <v>1665</v>
      </c>
      <c r="G72" s="114">
        <v>1669</v>
      </c>
      <c r="H72" s="114">
        <v>1668</v>
      </c>
      <c r="I72" s="114">
        <v>1691</v>
      </c>
      <c r="J72" s="140">
        <v>1666</v>
      </c>
      <c r="K72" s="114">
        <v>-1</v>
      </c>
      <c r="L72" s="116">
        <v>-6.0024009603841535E-2</v>
      </c>
    </row>
    <row r="73" spans="1:12" s="110" customFormat="1" ht="15" customHeight="1" x14ac:dyDescent="0.2">
      <c r="A73" s="120"/>
      <c r="B73" s="119"/>
      <c r="C73" s="258"/>
      <c r="D73" s="267" t="s">
        <v>199</v>
      </c>
      <c r="E73" s="113">
        <v>40.215439856373429</v>
      </c>
      <c r="F73" s="115">
        <v>1120</v>
      </c>
      <c r="G73" s="114">
        <v>1091</v>
      </c>
      <c r="H73" s="114">
        <v>1087</v>
      </c>
      <c r="I73" s="114">
        <v>1099</v>
      </c>
      <c r="J73" s="140">
        <v>1070</v>
      </c>
      <c r="K73" s="114">
        <v>50</v>
      </c>
      <c r="L73" s="116">
        <v>4.6728971962616823</v>
      </c>
    </row>
    <row r="74" spans="1:12" s="110" customFormat="1" ht="15" customHeight="1" x14ac:dyDescent="0.2">
      <c r="A74" s="120"/>
      <c r="B74" s="119"/>
      <c r="C74" s="258"/>
      <c r="D74" s="110" t="s">
        <v>204</v>
      </c>
      <c r="E74" s="113">
        <v>7.0030120481927707</v>
      </c>
      <c r="F74" s="115">
        <v>279</v>
      </c>
      <c r="G74" s="114">
        <v>275</v>
      </c>
      <c r="H74" s="114">
        <v>277</v>
      </c>
      <c r="I74" s="114">
        <v>271</v>
      </c>
      <c r="J74" s="140">
        <v>265</v>
      </c>
      <c r="K74" s="114">
        <v>14</v>
      </c>
      <c r="L74" s="116">
        <v>5.283018867924528</v>
      </c>
    </row>
    <row r="75" spans="1:12" s="110" customFormat="1" ht="15" customHeight="1" x14ac:dyDescent="0.2">
      <c r="A75" s="120"/>
      <c r="B75" s="119"/>
      <c r="C75" s="258"/>
      <c r="D75" s="267" t="s">
        <v>198</v>
      </c>
      <c r="E75" s="113">
        <v>59.856630824372758</v>
      </c>
      <c r="F75" s="115">
        <v>167</v>
      </c>
      <c r="G75" s="114">
        <v>161</v>
      </c>
      <c r="H75" s="114">
        <v>169</v>
      </c>
      <c r="I75" s="114">
        <v>166</v>
      </c>
      <c r="J75" s="140">
        <v>163</v>
      </c>
      <c r="K75" s="114">
        <v>4</v>
      </c>
      <c r="L75" s="116">
        <v>2.4539877300613497</v>
      </c>
    </row>
    <row r="76" spans="1:12" s="110" customFormat="1" ht="15" customHeight="1" x14ac:dyDescent="0.2">
      <c r="A76" s="120"/>
      <c r="B76" s="119"/>
      <c r="C76" s="258"/>
      <c r="D76" s="267" t="s">
        <v>199</v>
      </c>
      <c r="E76" s="113">
        <v>40.143369175627242</v>
      </c>
      <c r="F76" s="115">
        <v>112</v>
      </c>
      <c r="G76" s="114">
        <v>114</v>
      </c>
      <c r="H76" s="114">
        <v>108</v>
      </c>
      <c r="I76" s="114">
        <v>105</v>
      </c>
      <c r="J76" s="140">
        <v>102</v>
      </c>
      <c r="K76" s="114">
        <v>10</v>
      </c>
      <c r="L76" s="116">
        <v>9.8039215686274517</v>
      </c>
    </row>
    <row r="77" spans="1:12" s="110" customFormat="1" ht="15" customHeight="1" x14ac:dyDescent="0.2">
      <c r="A77" s="534"/>
      <c r="B77" s="119" t="s">
        <v>205</v>
      </c>
      <c r="C77" s="268"/>
      <c r="D77" s="182"/>
      <c r="E77" s="113">
        <v>7.3454364810549606</v>
      </c>
      <c r="F77" s="115">
        <v>3253</v>
      </c>
      <c r="G77" s="114">
        <v>3184</v>
      </c>
      <c r="H77" s="114">
        <v>3357</v>
      </c>
      <c r="I77" s="114">
        <v>3347</v>
      </c>
      <c r="J77" s="140">
        <v>3340</v>
      </c>
      <c r="K77" s="114">
        <v>-87</v>
      </c>
      <c r="L77" s="116">
        <v>-2.6047904191616769</v>
      </c>
    </row>
    <row r="78" spans="1:12" s="110" customFormat="1" ht="15" customHeight="1" x14ac:dyDescent="0.2">
      <c r="A78" s="120"/>
      <c r="B78" s="119"/>
      <c r="C78" s="268" t="s">
        <v>106</v>
      </c>
      <c r="D78" s="182"/>
      <c r="E78" s="113">
        <v>58.315401168152476</v>
      </c>
      <c r="F78" s="115">
        <v>1897</v>
      </c>
      <c r="G78" s="114">
        <v>1824</v>
      </c>
      <c r="H78" s="114">
        <v>2010</v>
      </c>
      <c r="I78" s="114">
        <v>1984</v>
      </c>
      <c r="J78" s="140">
        <v>1981</v>
      </c>
      <c r="K78" s="114">
        <v>-84</v>
      </c>
      <c r="L78" s="116">
        <v>-4.2402826855123674</v>
      </c>
    </row>
    <row r="79" spans="1:12" s="110" customFormat="1" ht="15" customHeight="1" x14ac:dyDescent="0.2">
      <c r="A79" s="123"/>
      <c r="B79" s="124"/>
      <c r="C79" s="260" t="s">
        <v>107</v>
      </c>
      <c r="D79" s="261"/>
      <c r="E79" s="125">
        <v>41.684598831847524</v>
      </c>
      <c r="F79" s="143">
        <v>1356</v>
      </c>
      <c r="G79" s="144">
        <v>1360</v>
      </c>
      <c r="H79" s="144">
        <v>1347</v>
      </c>
      <c r="I79" s="144">
        <v>1363</v>
      </c>
      <c r="J79" s="145">
        <v>1359</v>
      </c>
      <c r="K79" s="144">
        <v>-3</v>
      </c>
      <c r="L79" s="146">
        <v>-0.22075055187637968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44286</v>
      </c>
      <c r="E11" s="114">
        <v>44261</v>
      </c>
      <c r="F11" s="114">
        <v>44892</v>
      </c>
      <c r="G11" s="114">
        <v>44347</v>
      </c>
      <c r="H11" s="140">
        <v>44213</v>
      </c>
      <c r="I11" s="115">
        <v>73</v>
      </c>
      <c r="J11" s="116">
        <v>0.1651098093320969</v>
      </c>
    </row>
    <row r="12" spans="1:15" s="110" customFormat="1" ht="24.95" customHeight="1" x14ac:dyDescent="0.2">
      <c r="A12" s="193" t="s">
        <v>132</v>
      </c>
      <c r="B12" s="194" t="s">
        <v>133</v>
      </c>
      <c r="C12" s="113">
        <v>0.54193198753556426</v>
      </c>
      <c r="D12" s="115">
        <v>240</v>
      </c>
      <c r="E12" s="114">
        <v>225</v>
      </c>
      <c r="F12" s="114">
        <v>264</v>
      </c>
      <c r="G12" s="114">
        <v>254</v>
      </c>
      <c r="H12" s="140">
        <v>227</v>
      </c>
      <c r="I12" s="115">
        <v>13</v>
      </c>
      <c r="J12" s="116">
        <v>5.7268722466960353</v>
      </c>
    </row>
    <row r="13" spans="1:15" s="110" customFormat="1" ht="24.95" customHeight="1" x14ac:dyDescent="0.2">
      <c r="A13" s="193" t="s">
        <v>134</v>
      </c>
      <c r="B13" s="199" t="s">
        <v>214</v>
      </c>
      <c r="C13" s="113">
        <v>0.89418777943368111</v>
      </c>
      <c r="D13" s="115">
        <v>396</v>
      </c>
      <c r="E13" s="114">
        <v>386</v>
      </c>
      <c r="F13" s="114">
        <v>396</v>
      </c>
      <c r="G13" s="114">
        <v>388</v>
      </c>
      <c r="H13" s="140">
        <v>394</v>
      </c>
      <c r="I13" s="115">
        <v>2</v>
      </c>
      <c r="J13" s="116">
        <v>0.50761421319796951</v>
      </c>
    </row>
    <row r="14" spans="1:15" s="287" customFormat="1" ht="24" customHeight="1" x14ac:dyDescent="0.2">
      <c r="A14" s="193" t="s">
        <v>215</v>
      </c>
      <c r="B14" s="199" t="s">
        <v>137</v>
      </c>
      <c r="C14" s="113">
        <v>39.104909000587092</v>
      </c>
      <c r="D14" s="115">
        <v>17318</v>
      </c>
      <c r="E14" s="114">
        <v>17439</v>
      </c>
      <c r="F14" s="114">
        <v>17623</v>
      </c>
      <c r="G14" s="114">
        <v>17770</v>
      </c>
      <c r="H14" s="140">
        <v>17885</v>
      </c>
      <c r="I14" s="115">
        <v>-567</v>
      </c>
      <c r="J14" s="116">
        <v>-3.1702544031311155</v>
      </c>
      <c r="K14" s="110"/>
      <c r="L14" s="110"/>
      <c r="M14" s="110"/>
      <c r="N14" s="110"/>
      <c r="O14" s="110"/>
    </row>
    <row r="15" spans="1:15" s="110" customFormat="1" ht="24.75" customHeight="1" x14ac:dyDescent="0.2">
      <c r="A15" s="193" t="s">
        <v>216</v>
      </c>
      <c r="B15" s="199" t="s">
        <v>217</v>
      </c>
      <c r="C15" s="113">
        <v>6.785440093934878</v>
      </c>
      <c r="D15" s="115">
        <v>3005</v>
      </c>
      <c r="E15" s="114">
        <v>3036</v>
      </c>
      <c r="F15" s="114">
        <v>3057</v>
      </c>
      <c r="G15" s="114">
        <v>3022</v>
      </c>
      <c r="H15" s="140">
        <v>3062</v>
      </c>
      <c r="I15" s="115">
        <v>-57</v>
      </c>
      <c r="J15" s="116">
        <v>-1.8615284128020901</v>
      </c>
    </row>
    <row r="16" spans="1:15" s="287" customFormat="1" ht="24.95" customHeight="1" x14ac:dyDescent="0.2">
      <c r="A16" s="193" t="s">
        <v>218</v>
      </c>
      <c r="B16" s="199" t="s">
        <v>141</v>
      </c>
      <c r="C16" s="113">
        <v>22.39759743485526</v>
      </c>
      <c r="D16" s="115">
        <v>9919</v>
      </c>
      <c r="E16" s="114">
        <v>10000</v>
      </c>
      <c r="F16" s="114">
        <v>10085</v>
      </c>
      <c r="G16" s="114">
        <v>10268</v>
      </c>
      <c r="H16" s="140">
        <v>10325</v>
      </c>
      <c r="I16" s="115">
        <v>-406</v>
      </c>
      <c r="J16" s="116">
        <v>-3.9322033898305087</v>
      </c>
      <c r="K16" s="110"/>
      <c r="L16" s="110"/>
      <c r="M16" s="110"/>
      <c r="N16" s="110"/>
      <c r="O16" s="110"/>
    </row>
    <row r="17" spans="1:15" s="110" customFormat="1" ht="24.95" customHeight="1" x14ac:dyDescent="0.2">
      <c r="A17" s="193" t="s">
        <v>219</v>
      </c>
      <c r="B17" s="199" t="s">
        <v>220</v>
      </c>
      <c r="C17" s="113">
        <v>9.9218714717969565</v>
      </c>
      <c r="D17" s="115">
        <v>4394</v>
      </c>
      <c r="E17" s="114">
        <v>4403</v>
      </c>
      <c r="F17" s="114">
        <v>4481</v>
      </c>
      <c r="G17" s="114">
        <v>4480</v>
      </c>
      <c r="H17" s="140">
        <v>4498</v>
      </c>
      <c r="I17" s="115">
        <v>-104</v>
      </c>
      <c r="J17" s="116">
        <v>-2.3121387283236996</v>
      </c>
    </row>
    <row r="18" spans="1:15" s="287" customFormat="1" ht="24.95" customHeight="1" x14ac:dyDescent="0.2">
      <c r="A18" s="201" t="s">
        <v>144</v>
      </c>
      <c r="B18" s="202" t="s">
        <v>145</v>
      </c>
      <c r="C18" s="113">
        <v>6.6047960980896896</v>
      </c>
      <c r="D18" s="115">
        <v>2925</v>
      </c>
      <c r="E18" s="114">
        <v>2950</v>
      </c>
      <c r="F18" s="114">
        <v>3023</v>
      </c>
      <c r="G18" s="114">
        <v>2956</v>
      </c>
      <c r="H18" s="140">
        <v>2902</v>
      </c>
      <c r="I18" s="115">
        <v>23</v>
      </c>
      <c r="J18" s="116">
        <v>0.79255685733976566</v>
      </c>
      <c r="K18" s="110"/>
      <c r="L18" s="110"/>
      <c r="M18" s="110"/>
      <c r="N18" s="110"/>
      <c r="O18" s="110"/>
    </row>
    <row r="19" spans="1:15" s="110" customFormat="1" ht="24.95" customHeight="1" x14ac:dyDescent="0.2">
      <c r="A19" s="193" t="s">
        <v>146</v>
      </c>
      <c r="B19" s="199" t="s">
        <v>147</v>
      </c>
      <c r="C19" s="113">
        <v>15.223772749853227</v>
      </c>
      <c r="D19" s="115">
        <v>6742</v>
      </c>
      <c r="E19" s="114">
        <v>6793</v>
      </c>
      <c r="F19" s="114">
        <v>6778</v>
      </c>
      <c r="G19" s="114">
        <v>6630</v>
      </c>
      <c r="H19" s="140">
        <v>6601</v>
      </c>
      <c r="I19" s="115">
        <v>141</v>
      </c>
      <c r="J19" s="116">
        <v>2.1360399939403121</v>
      </c>
    </row>
    <row r="20" spans="1:15" s="287" customFormat="1" ht="24.95" customHeight="1" x14ac:dyDescent="0.2">
      <c r="A20" s="193" t="s">
        <v>148</v>
      </c>
      <c r="B20" s="199" t="s">
        <v>149</v>
      </c>
      <c r="C20" s="113">
        <v>3.7777175631124962</v>
      </c>
      <c r="D20" s="115">
        <v>1673</v>
      </c>
      <c r="E20" s="114">
        <v>1750</v>
      </c>
      <c r="F20" s="114">
        <v>1853</v>
      </c>
      <c r="G20" s="114">
        <v>1735</v>
      </c>
      <c r="H20" s="140">
        <v>1677</v>
      </c>
      <c r="I20" s="115">
        <v>-4</v>
      </c>
      <c r="J20" s="116">
        <v>-0.23852116875372689</v>
      </c>
      <c r="K20" s="110"/>
      <c r="L20" s="110"/>
      <c r="M20" s="110"/>
      <c r="N20" s="110"/>
      <c r="O20" s="110"/>
    </row>
    <row r="21" spans="1:15" s="110" customFormat="1" ht="24.95" customHeight="1" x14ac:dyDescent="0.2">
      <c r="A21" s="201" t="s">
        <v>150</v>
      </c>
      <c r="B21" s="202" t="s">
        <v>151</v>
      </c>
      <c r="C21" s="113">
        <v>2.1090186514925708</v>
      </c>
      <c r="D21" s="115">
        <v>934</v>
      </c>
      <c r="E21" s="114">
        <v>946</v>
      </c>
      <c r="F21" s="114">
        <v>976</v>
      </c>
      <c r="G21" s="114">
        <v>1005</v>
      </c>
      <c r="H21" s="140">
        <v>972</v>
      </c>
      <c r="I21" s="115">
        <v>-38</v>
      </c>
      <c r="J21" s="116">
        <v>-3.9094650205761319</v>
      </c>
    </row>
    <row r="22" spans="1:15" s="110" customFormat="1" ht="24.95" customHeight="1" x14ac:dyDescent="0.2">
      <c r="A22" s="201" t="s">
        <v>152</v>
      </c>
      <c r="B22" s="199" t="s">
        <v>153</v>
      </c>
      <c r="C22" s="113">
        <v>1.5286998148399042</v>
      </c>
      <c r="D22" s="115">
        <v>677</v>
      </c>
      <c r="E22" s="114">
        <v>672</v>
      </c>
      <c r="F22" s="114">
        <v>685</v>
      </c>
      <c r="G22" s="114">
        <v>656</v>
      </c>
      <c r="H22" s="140">
        <v>662</v>
      </c>
      <c r="I22" s="115">
        <v>15</v>
      </c>
      <c r="J22" s="116">
        <v>2.2658610271903323</v>
      </c>
    </row>
    <row r="23" spans="1:15" s="110" customFormat="1" ht="24.95" customHeight="1" x14ac:dyDescent="0.2">
      <c r="A23" s="193" t="s">
        <v>154</v>
      </c>
      <c r="B23" s="199" t="s">
        <v>155</v>
      </c>
      <c r="C23" s="113">
        <v>1.761278959490584</v>
      </c>
      <c r="D23" s="115">
        <v>780</v>
      </c>
      <c r="E23" s="114">
        <v>803</v>
      </c>
      <c r="F23" s="114">
        <v>803</v>
      </c>
      <c r="G23" s="114">
        <v>719</v>
      </c>
      <c r="H23" s="140">
        <v>709</v>
      </c>
      <c r="I23" s="115">
        <v>71</v>
      </c>
      <c r="J23" s="116">
        <v>10.01410437235543</v>
      </c>
    </row>
    <row r="24" spans="1:15" s="110" customFormat="1" ht="24.95" customHeight="1" x14ac:dyDescent="0.2">
      <c r="A24" s="193" t="s">
        <v>156</v>
      </c>
      <c r="B24" s="199" t="s">
        <v>221</v>
      </c>
      <c r="C24" s="113">
        <v>5.4667389242650044</v>
      </c>
      <c r="D24" s="115">
        <v>2421</v>
      </c>
      <c r="E24" s="114">
        <v>2430</v>
      </c>
      <c r="F24" s="114">
        <v>2399</v>
      </c>
      <c r="G24" s="114">
        <v>2328</v>
      </c>
      <c r="H24" s="140">
        <v>2311</v>
      </c>
      <c r="I24" s="115">
        <v>110</v>
      </c>
      <c r="J24" s="116">
        <v>4.7598442232799654</v>
      </c>
    </row>
    <row r="25" spans="1:15" s="110" customFormat="1" ht="24.95" customHeight="1" x14ac:dyDescent="0.2">
      <c r="A25" s="193" t="s">
        <v>222</v>
      </c>
      <c r="B25" s="204" t="s">
        <v>159</v>
      </c>
      <c r="C25" s="113">
        <v>2.5312739917806981</v>
      </c>
      <c r="D25" s="115">
        <v>1121</v>
      </c>
      <c r="E25" s="114">
        <v>1117</v>
      </c>
      <c r="F25" s="114">
        <v>1068</v>
      </c>
      <c r="G25" s="114">
        <v>1048</v>
      </c>
      <c r="H25" s="140">
        <v>1053</v>
      </c>
      <c r="I25" s="115">
        <v>68</v>
      </c>
      <c r="J25" s="116">
        <v>6.4577397910731245</v>
      </c>
    </row>
    <row r="26" spans="1:15" s="110" customFormat="1" ht="24.95" customHeight="1" x14ac:dyDescent="0.2">
      <c r="A26" s="201">
        <v>782.78300000000002</v>
      </c>
      <c r="B26" s="203" t="s">
        <v>160</v>
      </c>
      <c r="C26" s="113">
        <v>1.7048277107889627</v>
      </c>
      <c r="D26" s="115">
        <v>755</v>
      </c>
      <c r="E26" s="114">
        <v>474</v>
      </c>
      <c r="F26" s="114">
        <v>829</v>
      </c>
      <c r="G26" s="114">
        <v>770</v>
      </c>
      <c r="H26" s="140">
        <v>772</v>
      </c>
      <c r="I26" s="115">
        <v>-17</v>
      </c>
      <c r="J26" s="116">
        <v>-2.2020725388601035</v>
      </c>
    </row>
    <row r="27" spans="1:15" s="110" customFormat="1" ht="24.95" customHeight="1" x14ac:dyDescent="0.2">
      <c r="A27" s="193" t="s">
        <v>161</v>
      </c>
      <c r="B27" s="199" t="s">
        <v>223</v>
      </c>
      <c r="C27" s="113">
        <v>4.184166553764169</v>
      </c>
      <c r="D27" s="115">
        <v>1853</v>
      </c>
      <c r="E27" s="114">
        <v>1851</v>
      </c>
      <c r="F27" s="114">
        <v>1841</v>
      </c>
      <c r="G27" s="114">
        <v>1817</v>
      </c>
      <c r="H27" s="140">
        <v>1808</v>
      </c>
      <c r="I27" s="115">
        <v>45</v>
      </c>
      <c r="J27" s="116">
        <v>2.4889380530973453</v>
      </c>
    </row>
    <row r="28" spans="1:15" s="110" customFormat="1" ht="24.95" customHeight="1" x14ac:dyDescent="0.2">
      <c r="A28" s="193" t="s">
        <v>163</v>
      </c>
      <c r="B28" s="199" t="s">
        <v>164</v>
      </c>
      <c r="C28" s="113">
        <v>3.0077225308223818</v>
      </c>
      <c r="D28" s="115">
        <v>1332</v>
      </c>
      <c r="E28" s="114">
        <v>1329</v>
      </c>
      <c r="F28" s="114">
        <v>1323</v>
      </c>
      <c r="G28" s="114">
        <v>1335</v>
      </c>
      <c r="H28" s="140">
        <v>1333</v>
      </c>
      <c r="I28" s="115">
        <v>-1</v>
      </c>
      <c r="J28" s="116">
        <v>-7.5018754688672168E-2</v>
      </c>
    </row>
    <row r="29" spans="1:15" s="110" customFormat="1" ht="24.95" customHeight="1" x14ac:dyDescent="0.2">
      <c r="A29" s="193">
        <v>86</v>
      </c>
      <c r="B29" s="199" t="s">
        <v>165</v>
      </c>
      <c r="C29" s="113">
        <v>4.2609402519983739</v>
      </c>
      <c r="D29" s="115">
        <v>1887</v>
      </c>
      <c r="E29" s="114">
        <v>1877</v>
      </c>
      <c r="F29" s="114">
        <v>1861</v>
      </c>
      <c r="G29" s="114">
        <v>1821</v>
      </c>
      <c r="H29" s="140">
        <v>1819</v>
      </c>
      <c r="I29" s="115">
        <v>68</v>
      </c>
      <c r="J29" s="116">
        <v>3.7383177570093458</v>
      </c>
    </row>
    <row r="30" spans="1:15" s="110" customFormat="1" ht="24.95" customHeight="1" x14ac:dyDescent="0.2">
      <c r="A30" s="193">
        <v>87.88</v>
      </c>
      <c r="B30" s="204" t="s">
        <v>166</v>
      </c>
      <c r="C30" s="113">
        <v>4.6967438919748901</v>
      </c>
      <c r="D30" s="115">
        <v>2080</v>
      </c>
      <c r="E30" s="114">
        <v>2082</v>
      </c>
      <c r="F30" s="114">
        <v>2037</v>
      </c>
      <c r="G30" s="114">
        <v>1998</v>
      </c>
      <c r="H30" s="140">
        <v>1996</v>
      </c>
      <c r="I30" s="115">
        <v>84</v>
      </c>
      <c r="J30" s="116">
        <v>4.2084168336673349</v>
      </c>
    </row>
    <row r="31" spans="1:15" s="110" customFormat="1" ht="24.95" customHeight="1" x14ac:dyDescent="0.2">
      <c r="A31" s="193" t="s">
        <v>167</v>
      </c>
      <c r="B31" s="199" t="s">
        <v>168</v>
      </c>
      <c r="C31" s="113">
        <v>2.6012735401707086</v>
      </c>
      <c r="D31" s="115">
        <v>1152</v>
      </c>
      <c r="E31" s="114">
        <v>1137</v>
      </c>
      <c r="F31" s="114">
        <v>1133</v>
      </c>
      <c r="G31" s="114">
        <v>1117</v>
      </c>
      <c r="H31" s="140">
        <v>1092</v>
      </c>
      <c r="I31" s="115">
        <v>60</v>
      </c>
      <c r="J31" s="116">
        <v>5.4945054945054945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0.54193198753556426</v>
      </c>
      <c r="D34" s="115">
        <v>240</v>
      </c>
      <c r="E34" s="114">
        <v>225</v>
      </c>
      <c r="F34" s="114">
        <v>264</v>
      </c>
      <c r="G34" s="114">
        <v>254</v>
      </c>
      <c r="H34" s="140">
        <v>227</v>
      </c>
      <c r="I34" s="115">
        <v>13</v>
      </c>
      <c r="J34" s="116">
        <v>5.7268722466960353</v>
      </c>
    </row>
    <row r="35" spans="1:10" s="110" customFormat="1" ht="24.95" customHeight="1" x14ac:dyDescent="0.2">
      <c r="A35" s="292" t="s">
        <v>171</v>
      </c>
      <c r="B35" s="293" t="s">
        <v>172</v>
      </c>
      <c r="C35" s="113">
        <v>46.603892878110464</v>
      </c>
      <c r="D35" s="115">
        <v>20639</v>
      </c>
      <c r="E35" s="114">
        <v>20775</v>
      </c>
      <c r="F35" s="114">
        <v>21042</v>
      </c>
      <c r="G35" s="114">
        <v>21114</v>
      </c>
      <c r="H35" s="140">
        <v>21181</v>
      </c>
      <c r="I35" s="115">
        <v>-542</v>
      </c>
      <c r="J35" s="116">
        <v>-2.5588971247816441</v>
      </c>
    </row>
    <row r="36" spans="1:10" s="110" customFormat="1" ht="24.95" customHeight="1" x14ac:dyDescent="0.2">
      <c r="A36" s="294" t="s">
        <v>173</v>
      </c>
      <c r="B36" s="295" t="s">
        <v>174</v>
      </c>
      <c r="C36" s="125">
        <v>52.854175134353973</v>
      </c>
      <c r="D36" s="143">
        <v>23407</v>
      </c>
      <c r="E36" s="144">
        <v>23261</v>
      </c>
      <c r="F36" s="144">
        <v>23586</v>
      </c>
      <c r="G36" s="144">
        <v>22979</v>
      </c>
      <c r="H36" s="145">
        <v>22805</v>
      </c>
      <c r="I36" s="143">
        <v>602</v>
      </c>
      <c r="J36" s="146">
        <v>2.6397719798289847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2020-09-25T12:02:16Z</dcterms:created>
  <dcterms:modified xsi:type="dcterms:W3CDTF">2020-09-28T08:12:07Z</dcterms:modified>
</cp:coreProperties>
</file>