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c r="G73" i="24"/>
  <c r="F73" i="24"/>
  <c r="E73" i="24"/>
  <c r="L72" i="24"/>
  <c r="H72" i="24" s="1"/>
  <c r="J72" i="24"/>
  <c r="G72" i="24"/>
  <c r="F72" i="24"/>
  <c r="E72" i="24"/>
  <c r="L71" i="24"/>
  <c r="H71" i="24" s="1"/>
  <c r="J71" i="24" s="1"/>
  <c r="G71" i="24"/>
  <c r="F71" i="24"/>
  <c r="E71" i="24"/>
  <c r="L70" i="24"/>
  <c r="H70" i="24" s="1"/>
  <c r="J70" i="24" s="1"/>
  <c r="G70" i="24"/>
  <c r="F70" i="24"/>
  <c r="E70" i="24"/>
  <c r="L69" i="24"/>
  <c r="H69" i="24" s="1"/>
  <c r="G69" i="24"/>
  <c r="F69" i="24"/>
  <c r="E69" i="24"/>
  <c r="L68" i="24"/>
  <c r="H68" i="24" s="1"/>
  <c r="J68" i="24"/>
  <c r="G68" i="24"/>
  <c r="F68" i="24"/>
  <c r="E68" i="24"/>
  <c r="L67" i="24"/>
  <c r="H67" i="24" s="1"/>
  <c r="J67" i="24" s="1"/>
  <c r="G67" i="24"/>
  <c r="F67" i="24"/>
  <c r="E67" i="24"/>
  <c r="L66" i="24"/>
  <c r="H66" i="24" s="1"/>
  <c r="J66" i="24"/>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G61" i="24"/>
  <c r="F61" i="24"/>
  <c r="E61" i="24"/>
  <c r="L60" i="24"/>
  <c r="H60" i="24" s="1"/>
  <c r="J60" i="24"/>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G53" i="24"/>
  <c r="F53" i="24"/>
  <c r="E53" i="24"/>
  <c r="L52" i="24"/>
  <c r="H52" i="24" s="1"/>
  <c r="J52" i="24"/>
  <c r="G52" i="24"/>
  <c r="F52" i="24"/>
  <c r="E52" i="24"/>
  <c r="L51" i="24"/>
  <c r="H51" i="24" s="1"/>
  <c r="J51" i="24" s="1"/>
  <c r="G51" i="24"/>
  <c r="F51" i="24"/>
  <c r="E51" i="24"/>
  <c r="C45" i="24"/>
  <c r="I44" i="24"/>
  <c r="H44" i="24"/>
  <c r="G44" i="24"/>
  <c r="C44" i="24"/>
  <c r="M44" i="24" s="1"/>
  <c r="B44" i="24"/>
  <c r="D44" i="24" s="1"/>
  <c r="K43" i="24"/>
  <c r="H43" i="24"/>
  <c r="F43" i="24"/>
  <c r="D43" i="24"/>
  <c r="C43" i="24"/>
  <c r="B43" i="24"/>
  <c r="J43" i="24" s="1"/>
  <c r="I42" i="24"/>
  <c r="H42" i="24"/>
  <c r="G42" i="24"/>
  <c r="C42" i="24"/>
  <c r="M42" i="24" s="1"/>
  <c r="B42" i="24"/>
  <c r="D42" i="24" s="1"/>
  <c r="K41" i="24"/>
  <c r="H41" i="24"/>
  <c r="F41" i="24"/>
  <c r="D41" i="24"/>
  <c r="C41" i="24"/>
  <c r="B41" i="24"/>
  <c r="J41" i="24" s="1"/>
  <c r="I40" i="24"/>
  <c r="H40" i="24"/>
  <c r="G40" i="24"/>
  <c r="C40" i="24"/>
  <c r="M40" i="24" s="1"/>
  <c r="B40" i="24"/>
  <c r="D40" i="24" s="1"/>
  <c r="M36" i="24"/>
  <c r="L36" i="24"/>
  <c r="K36" i="24"/>
  <c r="J36" i="24"/>
  <c r="I36" i="24"/>
  <c r="H36" i="24"/>
  <c r="G36" i="24"/>
  <c r="F36" i="24"/>
  <c r="E36" i="24"/>
  <c r="D36" i="24"/>
  <c r="E30" i="24"/>
  <c r="B23" i="24"/>
  <c r="K57" i="15"/>
  <c r="L57" i="15" s="1"/>
  <c r="C39" i="24"/>
  <c r="E39" i="24" s="1"/>
  <c r="C38" i="24"/>
  <c r="C37" i="24"/>
  <c r="C35" i="24"/>
  <c r="C34" i="24"/>
  <c r="M34" i="24" s="1"/>
  <c r="C33" i="24"/>
  <c r="C32" i="24"/>
  <c r="C31" i="24"/>
  <c r="C30" i="24"/>
  <c r="C29" i="24"/>
  <c r="C28" i="24"/>
  <c r="C27" i="24"/>
  <c r="C26" i="24"/>
  <c r="M26" i="24" s="1"/>
  <c r="C25" i="24"/>
  <c r="C24" i="24"/>
  <c r="C23" i="24"/>
  <c r="C22" i="24"/>
  <c r="C21" i="24"/>
  <c r="C20" i="24"/>
  <c r="C19" i="24"/>
  <c r="C18" i="24"/>
  <c r="M18" i="24" s="1"/>
  <c r="C17" i="24"/>
  <c r="C16" i="24"/>
  <c r="C15" i="24"/>
  <c r="C9" i="24"/>
  <c r="C8" i="24"/>
  <c r="C7" i="24"/>
  <c r="B38" i="24"/>
  <c r="B37" i="24"/>
  <c r="B35" i="24"/>
  <c r="B34" i="24"/>
  <c r="B33" i="24"/>
  <c r="B32" i="24"/>
  <c r="B31" i="24"/>
  <c r="B30" i="24"/>
  <c r="B29" i="24"/>
  <c r="B28" i="24"/>
  <c r="F28" i="24" s="1"/>
  <c r="B27" i="24"/>
  <c r="B26" i="24"/>
  <c r="B25" i="24"/>
  <c r="B24" i="24"/>
  <c r="B22" i="24"/>
  <c r="B21" i="24"/>
  <c r="B20" i="24"/>
  <c r="B19" i="24"/>
  <c r="B18" i="24"/>
  <c r="B17" i="24"/>
  <c r="J17" i="24" s="1"/>
  <c r="B16" i="24"/>
  <c r="B15" i="24"/>
  <c r="B9" i="24"/>
  <c r="B8" i="24"/>
  <c r="B7" i="24"/>
  <c r="K7" i="24" s="1"/>
  <c r="G26" i="24" l="1"/>
  <c r="G21" i="24"/>
  <c r="M21" i="24"/>
  <c r="E21" i="24"/>
  <c r="L21" i="24"/>
  <c r="I21" i="24"/>
  <c r="K8" i="24"/>
  <c r="J8" i="24"/>
  <c r="D8" i="24"/>
  <c r="H8" i="24"/>
  <c r="F8" i="24"/>
  <c r="G9" i="24"/>
  <c r="M9" i="24"/>
  <c r="E9" i="24"/>
  <c r="L9" i="24"/>
  <c r="I9" i="24"/>
  <c r="F23" i="24"/>
  <c r="D23" i="24"/>
  <c r="H23" i="24"/>
  <c r="K23" i="24"/>
  <c r="J23" i="24"/>
  <c r="K61" i="24"/>
  <c r="I61" i="24"/>
  <c r="J61" i="24"/>
  <c r="B14" i="24"/>
  <c r="B6" i="24"/>
  <c r="F27" i="24"/>
  <c r="D27" i="24"/>
  <c r="H27" i="24"/>
  <c r="K27" i="24"/>
  <c r="J27" i="24"/>
  <c r="K30" i="24"/>
  <c r="J30" i="24"/>
  <c r="H30" i="24"/>
  <c r="D30" i="24"/>
  <c r="F30" i="24"/>
  <c r="I24" i="24"/>
  <c r="L24" i="24"/>
  <c r="G24" i="24"/>
  <c r="E24" i="24"/>
  <c r="M38" i="24"/>
  <c r="E38" i="24"/>
  <c r="L38" i="24"/>
  <c r="I38" i="24"/>
  <c r="G38" i="24"/>
  <c r="M24" i="24"/>
  <c r="H37" i="24"/>
  <c r="F37" i="24"/>
  <c r="J37" i="24"/>
  <c r="D37" i="24"/>
  <c r="I8" i="24"/>
  <c r="L8" i="24"/>
  <c r="M8" i="24"/>
  <c r="G8" i="24"/>
  <c r="E8" i="24"/>
  <c r="F9" i="24"/>
  <c r="H9" i="24"/>
  <c r="K9" i="24"/>
  <c r="J9" i="24"/>
  <c r="D9" i="24"/>
  <c r="F21" i="24"/>
  <c r="D21" i="24"/>
  <c r="H21" i="24"/>
  <c r="K21" i="24"/>
  <c r="J21" i="24"/>
  <c r="K24" i="24"/>
  <c r="J24" i="24"/>
  <c r="H24" i="24"/>
  <c r="D24" i="24"/>
  <c r="F24" i="24"/>
  <c r="D38" i="24"/>
  <c r="K38" i="24"/>
  <c r="J38" i="24"/>
  <c r="F38" i="24"/>
  <c r="H38" i="24"/>
  <c r="G15" i="24"/>
  <c r="M15" i="24"/>
  <c r="E15" i="24"/>
  <c r="L15" i="24"/>
  <c r="I15" i="24"/>
  <c r="G31" i="24"/>
  <c r="M31" i="24"/>
  <c r="E31" i="24"/>
  <c r="L31" i="24"/>
  <c r="I31" i="24"/>
  <c r="K37" i="24"/>
  <c r="K20" i="24"/>
  <c r="J20" i="24"/>
  <c r="H20" i="24"/>
  <c r="D20" i="24"/>
  <c r="F20" i="24"/>
  <c r="G27" i="24"/>
  <c r="M27" i="24"/>
  <c r="E27" i="24"/>
  <c r="L27" i="24"/>
  <c r="I27" i="24"/>
  <c r="F15" i="24"/>
  <c r="H15" i="24"/>
  <c r="J15" i="24"/>
  <c r="D15" i="24"/>
  <c r="K18" i="24"/>
  <c r="J18" i="24"/>
  <c r="H18" i="24"/>
  <c r="D18" i="24"/>
  <c r="F18" i="24"/>
  <c r="F31" i="24"/>
  <c r="D31" i="24"/>
  <c r="H31" i="24"/>
  <c r="J31" i="24"/>
  <c r="K34" i="24"/>
  <c r="J34" i="24"/>
  <c r="H34" i="24"/>
  <c r="D34" i="24"/>
  <c r="F34" i="24"/>
  <c r="G25" i="24"/>
  <c r="M25" i="24"/>
  <c r="E25" i="24"/>
  <c r="L25" i="24"/>
  <c r="I25" i="24"/>
  <c r="I28" i="24"/>
  <c r="L28" i="24"/>
  <c r="E28" i="24"/>
  <c r="M28" i="24"/>
  <c r="G28" i="24"/>
  <c r="F33" i="24"/>
  <c r="D33" i="24"/>
  <c r="H33" i="24"/>
  <c r="K33" i="24"/>
  <c r="F25" i="24"/>
  <c r="D25" i="24"/>
  <c r="H25" i="24"/>
  <c r="K25" i="24"/>
  <c r="J25" i="24"/>
  <c r="G19" i="24"/>
  <c r="M19" i="24"/>
  <c r="E19" i="24"/>
  <c r="L19" i="24"/>
  <c r="G35" i="24"/>
  <c r="M35" i="24"/>
  <c r="E35" i="24"/>
  <c r="L35" i="24"/>
  <c r="I39" i="24"/>
  <c r="G39" i="24"/>
  <c r="M39" i="24"/>
  <c r="L39" i="24"/>
  <c r="K15" i="24"/>
  <c r="K53" i="24"/>
  <c r="I53" i="24"/>
  <c r="J53" i="24"/>
  <c r="K69" i="24"/>
  <c r="I69" i="24"/>
  <c r="J69" i="24"/>
  <c r="F7" i="24"/>
  <c r="H7" i="24"/>
  <c r="J7" i="24"/>
  <c r="D7" i="24"/>
  <c r="K28" i="24"/>
  <c r="J28" i="24"/>
  <c r="H28" i="24"/>
  <c r="D28" i="24"/>
  <c r="F19" i="24"/>
  <c r="D19" i="24"/>
  <c r="H19" i="24"/>
  <c r="K19" i="24"/>
  <c r="J19" i="24"/>
  <c r="K22" i="24"/>
  <c r="J22" i="24"/>
  <c r="H22" i="24"/>
  <c r="D22" i="24"/>
  <c r="F22" i="24"/>
  <c r="F35" i="24"/>
  <c r="D35" i="24"/>
  <c r="H35" i="24"/>
  <c r="K35" i="24"/>
  <c r="J35" i="24"/>
  <c r="B45" i="24"/>
  <c r="B39" i="24"/>
  <c r="I16" i="24"/>
  <c r="L16" i="24"/>
  <c r="M16" i="24"/>
  <c r="G16" i="24"/>
  <c r="E16" i="24"/>
  <c r="G29" i="24"/>
  <c r="M29" i="24"/>
  <c r="E29" i="24"/>
  <c r="L29" i="24"/>
  <c r="I29" i="24"/>
  <c r="I32" i="24"/>
  <c r="L32" i="24"/>
  <c r="M32" i="24"/>
  <c r="G32" i="24"/>
  <c r="E32" i="24"/>
  <c r="K31" i="24"/>
  <c r="F17" i="24"/>
  <c r="D17" i="24"/>
  <c r="H17" i="24"/>
  <c r="K17" i="24"/>
  <c r="K16" i="24"/>
  <c r="J16" i="24"/>
  <c r="H16" i="24"/>
  <c r="D16" i="24"/>
  <c r="F16" i="24"/>
  <c r="F29" i="24"/>
  <c r="D29" i="24"/>
  <c r="H29" i="24"/>
  <c r="K29" i="24"/>
  <c r="J29" i="24"/>
  <c r="K32" i="24"/>
  <c r="J32" i="24"/>
  <c r="H32" i="24"/>
  <c r="D32" i="24"/>
  <c r="F32" i="24"/>
  <c r="G23" i="24"/>
  <c r="M23" i="24"/>
  <c r="E23" i="24"/>
  <c r="L23" i="24"/>
  <c r="I23" i="24"/>
  <c r="I19" i="24"/>
  <c r="J33" i="24"/>
  <c r="K26" i="24"/>
  <c r="J26" i="24"/>
  <c r="H26" i="24"/>
  <c r="D26" i="24"/>
  <c r="F26" i="24"/>
  <c r="G7" i="24"/>
  <c r="M7" i="24"/>
  <c r="E7" i="24"/>
  <c r="I7" i="24"/>
  <c r="L7" i="24"/>
  <c r="G17" i="24"/>
  <c r="M17" i="24"/>
  <c r="E17" i="24"/>
  <c r="L17" i="24"/>
  <c r="I17" i="24"/>
  <c r="I20" i="24"/>
  <c r="L20" i="24"/>
  <c r="M20" i="24"/>
  <c r="G20" i="24"/>
  <c r="E20" i="24"/>
  <c r="G33" i="24"/>
  <c r="M33" i="24"/>
  <c r="E33" i="24"/>
  <c r="L33" i="24"/>
  <c r="I33" i="24"/>
  <c r="I37" i="24"/>
  <c r="G37" i="24"/>
  <c r="E37" i="24"/>
  <c r="M37" i="24"/>
  <c r="L37" i="24"/>
  <c r="I35" i="24"/>
  <c r="I45" i="24"/>
  <c r="G45" i="24"/>
  <c r="M45" i="24"/>
  <c r="E45" i="24"/>
  <c r="L45" i="24"/>
  <c r="J77" i="24"/>
  <c r="K58" i="24"/>
  <c r="I58" i="24"/>
  <c r="K66" i="24"/>
  <c r="I66" i="24"/>
  <c r="K74" i="24"/>
  <c r="I74" i="24"/>
  <c r="C14" i="24"/>
  <c r="C6" i="24"/>
  <c r="I22" i="24"/>
  <c r="L22" i="24"/>
  <c r="I30" i="24"/>
  <c r="L30" i="24"/>
  <c r="E18" i="24"/>
  <c r="G30" i="24"/>
  <c r="E34" i="24"/>
  <c r="I41" i="24"/>
  <c r="G41" i="24"/>
  <c r="M41" i="24"/>
  <c r="E41" i="24"/>
  <c r="K55" i="24"/>
  <c r="I55" i="24"/>
  <c r="K63" i="24"/>
  <c r="I63" i="24"/>
  <c r="K71" i="24"/>
  <c r="I71" i="24"/>
  <c r="M30" i="24"/>
  <c r="K52" i="24"/>
  <c r="I52" i="24"/>
  <c r="K60" i="24"/>
  <c r="I60" i="24"/>
  <c r="K68" i="24"/>
  <c r="I68" i="24"/>
  <c r="G18" i="24"/>
  <c r="E22" i="24"/>
  <c r="G34" i="24"/>
  <c r="K57" i="24"/>
  <c r="I57" i="24"/>
  <c r="K65" i="24"/>
  <c r="I65" i="24"/>
  <c r="K73" i="24"/>
  <c r="I73" i="24"/>
  <c r="K54" i="24"/>
  <c r="I54" i="24"/>
  <c r="K62" i="24"/>
  <c r="I62" i="24"/>
  <c r="K70" i="24"/>
  <c r="I70" i="24"/>
  <c r="I18" i="24"/>
  <c r="L18" i="24"/>
  <c r="I26" i="24"/>
  <c r="L26" i="24"/>
  <c r="I34" i="24"/>
  <c r="L34" i="24"/>
  <c r="G22" i="24"/>
  <c r="E26" i="24"/>
  <c r="I43" i="24"/>
  <c r="G43" i="24"/>
  <c r="M43" i="24"/>
  <c r="E43" i="24"/>
  <c r="L43" i="24"/>
  <c r="K51" i="24"/>
  <c r="I51" i="24"/>
  <c r="K59" i="24"/>
  <c r="I59" i="24"/>
  <c r="K67" i="24"/>
  <c r="I67" i="24"/>
  <c r="K75" i="24"/>
  <c r="I75" i="24"/>
  <c r="I77" i="24" s="1"/>
  <c r="M22" i="24"/>
  <c r="L41" i="24"/>
  <c r="K56" i="24"/>
  <c r="I56" i="24"/>
  <c r="K64" i="24"/>
  <c r="I64" i="24"/>
  <c r="K72" i="24"/>
  <c r="I72" i="24"/>
  <c r="F40" i="24"/>
  <c r="F42" i="24"/>
  <c r="F44" i="24"/>
  <c r="J40" i="24"/>
  <c r="J42" i="24"/>
  <c r="J44" i="24"/>
  <c r="K40" i="24"/>
  <c r="K42" i="24"/>
  <c r="K44" i="24"/>
  <c r="L40" i="24"/>
  <c r="L42" i="24"/>
  <c r="L44" i="24"/>
  <c r="E40" i="24"/>
  <c r="E42" i="24"/>
  <c r="E44" i="24"/>
  <c r="K77" i="24" l="1"/>
  <c r="H39" i="24"/>
  <c r="F39" i="24"/>
  <c r="J39" i="24"/>
  <c r="D39" i="24"/>
  <c r="K39" i="24"/>
  <c r="K14" i="24"/>
  <c r="J14" i="24"/>
  <c r="D14" i="24"/>
  <c r="F14" i="24"/>
  <c r="H14" i="24"/>
  <c r="I14" i="24"/>
  <c r="L14" i="24"/>
  <c r="E14" i="24"/>
  <c r="M14" i="24"/>
  <c r="G14" i="24"/>
  <c r="H45" i="24"/>
  <c r="F45" i="24"/>
  <c r="D45" i="24"/>
  <c r="J45" i="24"/>
  <c r="K45" i="24"/>
  <c r="J79" i="24"/>
  <c r="I79" i="24"/>
  <c r="I6" i="24"/>
  <c r="L6" i="24"/>
  <c r="E6" i="24"/>
  <c r="M6" i="24"/>
  <c r="G6" i="24"/>
  <c r="K6" i="24"/>
  <c r="J6" i="24"/>
  <c r="D6" i="24"/>
  <c r="F6" i="24"/>
  <c r="H6" i="24"/>
  <c r="K79" i="24" l="1"/>
  <c r="K78" i="24"/>
  <c r="I78" i="24"/>
  <c r="J78" i="24"/>
  <c r="I83" i="24" l="1"/>
  <c r="I82" i="24"/>
  <c r="I81" i="24"/>
</calcChain>
</file>

<file path=xl/sharedStrings.xml><?xml version="1.0" encoding="utf-8"?>
<sst xmlns="http://schemas.openxmlformats.org/spreadsheetml/2006/main" count="1637" uniqueCount="521">
  <si>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</si>
  <si>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</si>
  <si>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</si>
  <si>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</si>
  <si>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</si>
  <si>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</si>
  <si>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</si>
  <si>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</si>
  <si>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</si>
  <si>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</si>
  <si>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</si>
  <si>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</si>
  <si>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</si>
  <si>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Nordhausen (097)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</si>
  <si>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</si>
  <si>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</si>
  <si>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</si>
  <si>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</si>
  <si>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</si>
  <si>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</si>
  <si>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</si>
  <si>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</si>
  <si>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</si>
  <si>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</si>
  <si>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</si>
  <si>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</si>
  <si>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</si>
  <si>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</si>
  <si>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</si>
  <si>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</si>
  <si>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</si>
  <si>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</si>
  <si>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</si>
  <si>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</si>
  <si>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</si>
  <si>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</si>
  <si>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</si>
  <si>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</si>
  <si>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</si>
  <si>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</si>
  <si>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</si>
  <si>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</si>
  <si>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</si>
  <si>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</si>
  <si>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</si>
  <si>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</si>
  <si>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</si>
  <si>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</si>
  <si>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</si>
  <si>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</si>
  <si>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</si>
  <si>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</si>
  <si>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</si>
  <si>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</si>
  <si>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</si>
  <si>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</si>
  <si>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</si>
  <si>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</si>
  <si>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</si>
  <si>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</si>
  <si>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</si>
  <si>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</si>
  <si>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</si>
  <si>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</si>
  <si>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</si>
  <si>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</si>
  <si>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</si>
  <si>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</si>
  <si>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</si>
  <si>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</si>
  <si>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</si>
  <si>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</si>
  <si>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</si>
  <si>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</si>
  <si>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</si>
  <si>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</si>
  <si>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</si>
  <si>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</si>
  <si>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</si>
  <si>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</si>
  <si>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</si>
  <si>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</si>
  <si>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</si>
  <si>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</si>
  <si>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</si>
  <si>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</si>
  <si>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</si>
  <si>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</si>
  <si>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</si>
  <si>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</si>
  <si>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</si>
  <si>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</si>
  <si>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Nordhausen (097);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</si>
  <si>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</si>
  <si>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</si>
  <si>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</si>
  <si>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</si>
  <si>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</si>
  <si>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</si>
  <si>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</si>
  <si>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</si>
  <si>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</si>
  <si>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</si>
  <si>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</si>
  <si>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</si>
  <si>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</si>
  <si>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</si>
  <si>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</si>
  <si>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</si>
  <si>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</si>
  <si>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</si>
  <si>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</si>
  <si>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</si>
  <si>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</si>
  <si>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</si>
  <si>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</si>
  <si>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</si>
  <si>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</si>
  <si>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</si>
  <si>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</si>
  <si>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</si>
  <si>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</si>
  <si>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</si>
  <si>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</si>
  <si>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</si>
  <si>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</si>
  <si>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</si>
  <si>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</si>
  <si>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</si>
  <si>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</si>
  <si>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</si>
  <si>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</si>
  <si>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</si>
  <si>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</si>
  <si>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</si>
  <si>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</si>
  <si>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</si>
  <si>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</si>
  <si>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</si>
  <si>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</si>
  <si>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</si>
  <si>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</si>
  <si>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</si>
  <si>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</si>
  <si>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</si>
  <si>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</si>
  <si>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</si>
  <si>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</si>
  <si>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</si>
  <si>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</si>
  <si>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</si>
  <si>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</si>
  <si>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</si>
  <si>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</si>
  <si>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</si>
  <si>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</si>
  <si>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</si>
  <si>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</si>
  <si>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</si>
  <si>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</si>
  <si>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</si>
  <si>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</si>
  <si>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</si>
  <si>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</si>
  <si>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</si>
  <si>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</si>
  <si>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</si>
  <si>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</si>
  <si>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</si>
  <si>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</si>
  <si>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</si>
  <si>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</si>
  <si>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</si>
  <si>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</si>
  <si>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</si>
  <si>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</si>
  <si>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</si>
  <si>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</si>
  <si>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</si>
  <si>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</si>
  <si>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</si>
  <si>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</si>
  <si>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</si>
  <si>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Nordhausen (097)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</si>
  <si>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</si>
  <si>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</si>
  <si>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</si>
  <si>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</si>
  <si>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</si>
  <si>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</si>
  <si>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</si>
  <si>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</si>
  <si>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</si>
  <si>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</si>
  <si>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</si>
  <si>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</si>
  <si>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</si>
  <si>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</si>
  <si>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</si>
  <si>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</si>
  <si>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</si>
  <si>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</si>
  <si>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</si>
  <si>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</si>
  <si>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</si>
  <si>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</si>
  <si>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</si>
  <si>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</si>
  <si>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</si>
  <si>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</si>
  <si>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</si>
  <si>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</si>
  <si>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</si>
  <si>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</si>
  <si>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</si>
  <si>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</si>
  <si>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</si>
  <si>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</si>
  <si>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</si>
  <si>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</si>
  <si>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</si>
  <si>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</si>
  <si>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</si>
  <si>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</si>
  <si>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</si>
  <si>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</si>
  <si>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</si>
  <si>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</si>
  <si>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</si>
  <si>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</si>
  <si>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</si>
  <si>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</si>
  <si>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</si>
  <si>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</si>
  <si>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</si>
  <si>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</si>
  <si>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</si>
  <si>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</si>
  <si>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</si>
  <si>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</si>
  <si>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</si>
  <si>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</si>
  <si>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</si>
  <si>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</si>
  <si>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</si>
  <si>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</si>
  <si>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</si>
  <si>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</si>
  <si>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</si>
  <si>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</si>
  <si>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</si>
  <si>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</si>
  <si>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</si>
  <si>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</si>
  <si>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</si>
  <si>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</si>
  <si>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</si>
  <si>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</si>
  <si>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</si>
  <si>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</si>
  <si>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</si>
  <si>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</si>
  <si>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</si>
  <si>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</si>
  <si>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</si>
  <si>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</si>
  <si>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</si>
  <si>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</si>
  <si>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</si>
  <si>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</si>
  <si>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</si>
  <si>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</si>
  <si>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</si>
  <si>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</si>
  <si>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</si>
  <si>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</si>
  <si>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</si>
  <si>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</si>
  <si>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</si>
  <si>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</si>
  <si>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</si>
  <si>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</si>
  <si>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</si>
  <si>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</si>
  <si>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</si>
  <si>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</si>
  <si>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</si>
  <si>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</si>
  <si>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</si>
  <si>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</si>
  <si>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</si>
  <si>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</si>
  <si>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</si>
  <si>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</si>
  <si>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</si>
  <si>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</si>
  <si>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</si>
  <si>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</si>
  <si>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</si>
  <si>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</si>
  <si>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</si>
  <si>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</si>
  <si>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</si>
  <si>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</si>
  <si>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</si>
  <si>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</si>
  <si>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</si>
  <si>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</si>
  <si>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</si>
  <si>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</si>
  <si>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</si>
  <si>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</si>
  <si>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</si>
  <si>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</si>
  <si>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</si>
  <si>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</si>
  <si>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</si>
  <si>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</si>
  <si>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</si>
  <si>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</si>
  <si>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</si>
  <si>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</si>
  <si>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</si>
  <si>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</si>
  <si>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</si>
  <si>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</si>
  <si>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</si>
  <si>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Nordhausen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</si>
  <si>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</si>
  <si>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</si>
  <si>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</si>
  <si>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</si>
  <si>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</si>
  <si>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</si>
  <si>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</si>
  <si>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</si>
  <si>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</si>
  <si>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</si>
  <si>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</si>
  <si>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</si>
  <si>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</si>
  <si>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</si>
  <si>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</si>
  <si>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</si>
  <si>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</si>
  <si>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</si>
  <si>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</si>
  <si>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</si>
  <si>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</si>
  <si>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</si>
  <si>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</si>
  <si>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</si>
  <si>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</si>
  <si>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</si>
  <si>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</si>
  <si>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</si>
  <si>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</si>
  <si>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</si>
  <si>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</si>
  <si>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</si>
  <si>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</si>
  <si>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</si>
  <si>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</si>
  <si>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</si>
  <si>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</si>
  <si>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</si>
  <si>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</si>
  <si>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</si>
  <si>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</si>
  <si>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</si>
  <si>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</si>
  <si>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</si>
  <si>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</si>
  <si>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</si>
  <si>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Nordhausen (097);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</si>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</sst>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{8BC7DAE7-EBF5-4D42-8D12-9B0D4ADB79F5}</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409F-4FE3-A204-8AD819647EDD}"/>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{A2A8F8F3-B773-45AC-BD8E-4063CFB39271}</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409F-4FE3-A204-8AD819647EDD}"/>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{EA715294-D817-4237-94B8-8EE3F392CD44}</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09F-4FE3-A204-8AD819647ED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{91389C2F-8032-46F5-93D3-ADAEC9C0A70D}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09F-4FE3-A204-8AD819647ED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-1.2337329166472317</c:v>
                </c:pt>
                <c:pt idx="1">
                  <c:v>-0.19765179914377964</c:v>
                </c:pt>
                <c:pt idx="2">
                  <c:v>0.95490282911153723</c:v>
                </c:pt>
                <c:pt idx="3">
                  <c:v>1.0875687030768</c:v>
                </c:pt>
              </c:numCache>
            </c:numRef>
          </c:val>
          <c:extLst>
            <c:ext xmlns:c16="http://schemas.microsoft.com/office/drawing/2014/chart" uri="{C3380CC4-5D6E-409C-BE32-E72D297353CC}">
              <c16:uniqueId val="{00000004-409F-4FE3-A204-8AD819647ED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{378D0615-DE5A-4117-A620-3667FAF662AA}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09F-4FE3-A204-8AD819647ED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{58E479C2-D321-4E3A-BA50-70126308D467}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09F-4FE3-A204-8AD819647ED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{CA6AC0CD-6EAF-4956-B145-ED33C0ABEE2F}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09F-4FE3-A204-8AD819647ED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{F24360C1-3677-4832-8F39-5F4845F58D85}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09F-4FE3-A204-8AD819647E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09F-4FE3-A204-8AD819647ED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09F-4FE3-A204-8AD819647ED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{3B8FBAB5-1A90-4D28-ABCC-9EFA33DA6ED0}</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103D-450A-8F69-C27AEE5FBD0C}"/>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{639079B5-EAE6-4320-9E48-501BC9ACF377}</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103D-450A-8F69-C27AEE5FBD0C}"/>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{DC331BFA-A0B4-44C5-ADF5-E9A3EEDB560A}</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103D-450A-8F69-C27AEE5FBD0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{B28CF166-5360-44E3-865D-6EC7F0BD8CC8}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03D-450A-8F69-C27AEE5FBD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-2.4724409448818898</c:v>
                </c:pt>
                <c:pt idx="1">
                  <c:v>-3.074721427182038</c:v>
                </c:pt>
                <c:pt idx="2">
                  <c:v>-3.6279896103654186</c:v>
                </c:pt>
                <c:pt idx="3">
                  <c:v>-2.8655893304673015</c:v>
                </c:pt>
              </c:numCache>
            </c:numRef>
          </c:val>
          <c:extLst>
            <c:ext xmlns:c16="http://schemas.microsoft.com/office/drawing/2014/chart" uri="{C3380CC4-5D6E-409C-BE32-E72D297353CC}">
              <c16:uniqueId val="{00000004-103D-450A-8F69-C27AEE5FBD0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{71900498-4F30-401D-85D2-087B7901573F}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03D-450A-8F69-C27AEE5FBD0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{9E3B4BD3-C8E7-4192-89D1-B0EAB45D9535}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03D-450A-8F69-C27AEE5FBD0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{A1C940E3-FFE4-489C-A8AD-DBEC805A542B}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03D-450A-8F69-C27AEE5FBD0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{4DD74B17-546E-4F8C-A77B-1B7C6159361F}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03D-450A-8F69-C27AEE5FBD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03D-450A-8F69-C27AEE5FBD0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03D-450A-8F69-C27AEE5FBD0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{B6905D9E-920A-4D2D-A65E-F3064E18EA70}</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AFE1-42B3-8A3A-8003073CEA8F}"/>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{EB26FE52-3C0F-42CC-98CE-E5492BB698CE}</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AFE1-42B3-8A3A-8003073CEA8F}"/>
                </c:ext>
              </c:extLst>
            </c:dLbl>
            <c:dLbl>
              <c:idx val="2"/>
              <c:tx>
                <c:strRef>
                  <c:f>Daten_Diagramme!$D$16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{B7DC315F-F196-4002-9FDB-DF60C6B37D1F}</c15:txfldGUID>
                      <c15:f>Daten_Diagramme!$D$16</c15:f>
                      <c15:dlblFieldTableCache>
                        <c:ptCount val="1"/>
                        <c:pt idx="0">
                          <c:v>0.1</c:v>
                        </c:pt>
                      </c15:dlblFieldTableCache>
                    </c15:dlblFTEntry>
                  </c15:dlblFieldTable>
                  <c15:showDataLabelsRange val="0"/>
                </c:ext>
                <c:ext xmlns:c16="http://schemas.microsoft.com/office/drawing/2014/chart" uri="{C3380CC4-5D6E-409C-BE32-E72D297353CC}">
                  <c16:uniqueId val="{00000002-AFE1-42B3-8A3A-8003073CEA8F}"/>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{A7B7464A-EF37-47C1-B351-C63C4E289662}</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AFE1-42B3-8A3A-8003073CEA8F}"/>
                </c:ext>
              </c:extLst>
            </c:dLbl>
            <c:dLbl>
              <c:idx val="4"/>
              <c:tx>
                <c:strRef>
                  <c:f>Daten_Diagramme!$D$18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{937C24B7-57BE-4F5A-9B47-08F6F966835F}</c15:txfldGUID>
                      <c15:f>Daten_Diagramme!$D$18</c15:f>
                      <c15:dlblFieldTableCache>
                        <c:ptCount val="1"/>
                        <c:pt idx="0">
                          <c:v>5.6</c:v>
                        </c:pt>
                      </c15:dlblFieldTableCache>
                    </c15:dlblFTEntry>
                  </c15:dlblFieldTable>
                  <c15:showDataLabelsRange val="0"/>
                </c:ext>
                <c:ext xmlns:c16="http://schemas.microsoft.com/office/drawing/2014/chart" uri="{C3380CC4-5D6E-409C-BE32-E72D297353CC}">
                  <c16:uniqueId val="{00000004-AFE1-42B3-8A3A-8003073CEA8F}"/>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{9E5927FC-3E32-4C0A-9A12-DB1AFDA485E8}</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AFE1-42B3-8A3A-8003073CEA8F}"/>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{1BB1BD29-5DB1-43FB-836E-F1964E5B8AB4}</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AFE1-42B3-8A3A-8003073CEA8F}"/>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{8DCE14D6-6C76-4155-9CDB-9E9A6C40AD2A}</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AFE1-42B3-8A3A-8003073CEA8F}"/>
                </c:ext>
              </c:extLst>
            </c:dLbl>
            <c:dLbl>
              <c:idx val="8"/>
              <c:tx>
                <c:strRef>
                  <c:f>Daten_Diagramme!$D$22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{AA6FD368-76E1-4D4B-BFD9-14214F903220}</c15:txfldGUID>
                      <c15:f>Daten_Diagramme!$D$22</c15:f>
                      <c15:dlblFieldTableCache>
                        <c:ptCount val="1"/>
                        <c:pt idx="0">
                          <c:v>0.0</c:v>
                        </c:pt>
                      </c15:dlblFieldTableCache>
                    </c15:dlblFTEntry>
                  </c15:dlblFieldTable>
                  <c15:showDataLabelsRange val="0"/>
                </c:ext>
                <c:ext xmlns:c16="http://schemas.microsoft.com/office/drawing/2014/chart" uri="{C3380CC4-5D6E-409C-BE32-E72D297353CC}">
                  <c16:uniqueId val="{00000008-AFE1-42B3-8A3A-8003073CEA8F}"/>
                </c:ext>
              </c:extLst>
            </c:dLbl>
            <c:dLbl>
              <c:idx val="9"/>
              <c:tx>
                <c:strRef>
                  <c:f>Daten_Diagramme!$D$23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{6C525E85-C98B-42B4-985E-C69B01E5D590}</c15:txfldGUID>
                      <c15:f>Daten_Diagramme!$D$23</c15:f>
                      <c15:dlblFieldTableCache>
                        <c:ptCount val="1"/>
                        <c:pt idx="0">
                          <c:v>-3.2</c:v>
                        </c:pt>
                      </c15:dlblFieldTableCache>
                    </c15:dlblFTEntry>
                  </c15:dlblFieldTable>
                  <c15:showDataLabelsRange val="0"/>
                </c:ext>
                <c:ext xmlns:c16="http://schemas.microsoft.com/office/drawing/2014/chart" uri="{C3380CC4-5D6E-409C-BE32-E72D297353CC}">
                  <c16:uniqueId val="{00000009-AFE1-42B3-8A3A-8003073CEA8F}"/>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{EDFCD4C2-C97C-4C11-8EA0-E48358897E33}</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AFE1-42B3-8A3A-8003073CEA8F}"/>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{9E087AE9-3E4B-41DB-93C0-1A52FC0E6E5C}</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AFE1-42B3-8A3A-8003073CEA8F}"/>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{95FFBA66-238D-4A20-BAF5-DF613C201BDE}</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AFE1-42B3-8A3A-8003073CEA8F}"/>
                </c:ext>
              </c:extLst>
            </c:dLbl>
            <c:dLbl>
              <c:idx val="13"/>
              <c:tx>
                <c:strRef>
                  <c:f>Daten_Diagramme!$D$27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{1C8F8606-1F00-4FC8-B780-C224108A656F}</c15:txfldGUID>
                      <c15:f>Daten_Diagramme!$D$27</c15:f>
                      <c15:dlblFieldTableCache>
                        <c:ptCount val="1"/>
                        <c:pt idx="0">
                          <c:v>0.1</c:v>
                        </c:pt>
                      </c15:dlblFieldTableCache>
                    </c15:dlblFTEntry>
                  </c15:dlblFieldTable>
                  <c15:showDataLabelsRange val="0"/>
                </c:ext>
                <c:ext xmlns:c16="http://schemas.microsoft.com/office/drawing/2014/chart" uri="{C3380CC4-5D6E-409C-BE32-E72D297353CC}">
                  <c16:uniqueId val="{0000000D-AFE1-42B3-8A3A-8003073CEA8F}"/>
                </c:ext>
              </c:extLst>
            </c:dLbl>
            <c:dLbl>
              <c:idx val="14"/>
              <c:tx>
                <c:strRef>
                  <c:f>Daten_Diagramme!$D$28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{BB8EF5A4-852E-4CE5-9CE3-0BF171D9FB77}</c15:txfldGUID>
                      <c15:f>Daten_Diagramme!$D$28</c15:f>
                      <c15:dlblFieldTableCache>
                        <c:ptCount val="1"/>
                        <c:pt idx="0">
                          <c:v>-0.9</c:v>
                        </c:pt>
                      </c15:dlblFieldTableCache>
                    </c15:dlblFTEntry>
                  </c15:dlblFieldTable>
                  <c15:showDataLabelsRange val="0"/>
                </c:ext>
                <c:ext xmlns:c16="http://schemas.microsoft.com/office/drawing/2014/chart" uri="{C3380CC4-5D6E-409C-BE32-E72D297353CC}">
                  <c16:uniqueId val="{0000000E-AFE1-42B3-8A3A-8003073CEA8F}"/>
                </c:ext>
              </c:extLst>
            </c:dLbl>
            <c:dLbl>
              <c:idx val="15"/>
              <c:tx>
                <c:strRef>
                  <c:f>Daten_Diagramme!$D$29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{6EB5D92A-210F-4AD2-9D02-94F88334243A}</c15:txfldGUID>
                      <c15:f>Daten_Diagramme!$D$29</c15:f>
                      <c15:dlblFieldTableCache>
                        <c:ptCount val="1"/>
                        <c:pt idx="0">
                          <c:v>-10.8</c:v>
                        </c:pt>
                      </c15:dlblFieldTableCache>
                    </c15:dlblFTEntry>
                  </c15:dlblFieldTable>
                  <c15:showDataLabelsRange val="0"/>
                </c:ext>
                <c:ext xmlns:c16="http://schemas.microsoft.com/office/drawing/2014/chart" uri="{C3380CC4-5D6E-409C-BE32-E72D297353CC}">
                  <c16:uniqueId val="{0000000F-AFE1-42B3-8A3A-8003073CEA8F}"/>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{0B820BCB-A45F-4349-AECD-9E319B80D53B}</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AFE1-42B3-8A3A-8003073CEA8F}"/>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{BC23F55F-A8B6-42F2-990A-9C11F5961A6D}</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AFE1-42B3-8A3A-8003073CEA8F}"/>
                </c:ext>
              </c:extLst>
            </c:dLbl>
            <c:dLbl>
              <c:idx val="18"/>
              <c:tx>
                <c:strRef>
                  <c:f>Daten_Diagramme!$D$32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{1B7C46E5-7086-455D-8D7C-EB1E9C414EB5}</c15:txfldGUID>
                      <c15:f>Daten_Diagramme!$D$32</c15:f>
                      <c15:dlblFieldTableCache>
                        <c:ptCount val="1"/>
                        <c:pt idx="0">
                          <c:v>-1.9</c:v>
                        </c:pt>
                      </c15:dlblFieldTableCache>
                    </c15:dlblFTEntry>
                  </c15:dlblFieldTable>
                  <c15:showDataLabelsRange val="0"/>
                </c:ext>
                <c:ext xmlns:c16="http://schemas.microsoft.com/office/drawing/2014/chart" uri="{C3380CC4-5D6E-409C-BE32-E72D297353CC}">
                  <c16:uniqueId val="{00000012-AFE1-42B3-8A3A-8003073CEA8F}"/>
                </c:ext>
              </c:extLst>
            </c:dLbl>
            <c:dLbl>
              <c:idx val="19"/>
              <c:tx>
                <c:strRef>
                  <c:f>Daten_Diagramme!$D$33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{EEEAD6C8-59DD-4726-A334-A041FF2FCBF4}</c15:txfldGUID>
                      <c15:f>Daten_Diagramme!$D$33</c15:f>
                      <c15:dlblFieldTableCache>
                        <c:ptCount val="1"/>
                        <c:pt idx="0">
                          <c:v>1.3</c:v>
                        </c:pt>
                      </c15:dlblFieldTableCache>
                    </c15:dlblFTEntry>
                  </c15:dlblFieldTable>
                  <c15:showDataLabelsRange val="0"/>
                </c:ext>
                <c:ext xmlns:c16="http://schemas.microsoft.com/office/drawing/2014/chart" uri="{C3380CC4-5D6E-409C-BE32-E72D297353CC}">
                  <c16:uniqueId val="{00000013-AFE1-42B3-8A3A-8003073CEA8F}"/>
                </c:ext>
              </c:extLst>
            </c:dLbl>
            <c:dLbl>
              <c:idx val="20"/>
              <c:tx>
                <c:strRef>
                  <c:f>Daten_Diagramme!$D$34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{0FE6C110-7FEA-4BF5-BB8F-F8890A4A9B8B}</c15:txfldGUID>
                      <c15:f>Daten_Diagramme!$D$34</c15:f>
                      <c15:dlblFieldTableCache>
                        <c:ptCount val="1"/>
                        <c:pt idx="0">
                          <c:v>-4.2</c:v>
                        </c:pt>
                      </c15:dlblFieldTableCache>
                    </c15:dlblFTEntry>
                  </c15:dlblFieldTable>
                  <c15:showDataLabelsRange val="0"/>
                </c:ext>
                <c:ext xmlns:c16="http://schemas.microsoft.com/office/drawing/2014/chart" uri="{C3380CC4-5D6E-409C-BE32-E72D297353CC}">
                  <c16:uniqueId val="{00000014-AFE1-42B3-8A3A-8003073CEA8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{E8DFF0F6-F251-4AEF-A415-8FA691A78A8B}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FE1-42B3-8A3A-8003073CEA8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{5C47B560-88E8-412D-BECC-0274D8714992}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FE1-42B3-8A3A-8003073CEA8F}"/>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{376F61A9-84EF-4C99-9CCB-D605D5E10DDA}</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AFE1-42B3-8A3A-8003073CEA8F}"/>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{A2A58972-11A7-4DDD-A725-755B51CC49FA}</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AFE1-42B3-8A3A-8003073CEA8F}"/>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{C8D83E58-6600-4336-A979-2486E7AE3409}</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AFE1-42B3-8A3A-8003073CEA8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{051F8068-D426-47D5-A42A-8A8D74F83B32}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FE1-42B3-8A3A-8003073CEA8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{D8B95D2D-167B-4A73-A0D2-BBE758942180}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FE1-42B3-8A3A-8003073CEA8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{819094CD-1187-4A03-A5D4-B58D7A42E8A5}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FE1-42B3-8A3A-8003073CEA8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{750303D1-B531-45EE-93D4-B9F87C84B691}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FE1-42B3-8A3A-8003073CEA8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{6D02BF81-563F-419B-985D-70398F77B3B8}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FE1-42B3-8A3A-8003073CEA8F}"/>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{1A21D2F0-3B1E-430E-AFDC-0F302117358A}</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AFE1-42B3-8A3A-8003073CEA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-1.2337329166472317</c:v>
                </c:pt>
                <c:pt idx="1">
                  <c:v>-1.4294592914853947</c:v>
                </c:pt>
                <c:pt idx="2">
                  <c:v>6.0096153846153848E-2</c:v>
                </c:pt>
                <c:pt idx="3">
                  <c:v>-2.0409088847566781</c:v>
                </c:pt>
                <c:pt idx="4">
                  <c:v>5.5983205038488455</c:v>
                </c:pt>
                <c:pt idx="5">
                  <c:v>-4.3872585164430022</c:v>
                </c:pt>
                <c:pt idx="6">
                  <c:v>-2.2619047619047619</c:v>
                </c:pt>
                <c:pt idx="7">
                  <c:v>1.1500330469266358</c:v>
                </c:pt>
                <c:pt idx="8">
                  <c:v>-1.8996960486322188E-2</c:v>
                </c:pt>
                <c:pt idx="9">
                  <c:v>-3.167898627243928</c:v>
                </c:pt>
                <c:pt idx="10">
                  <c:v>-1.0399562123700055</c:v>
                </c:pt>
                <c:pt idx="11">
                  <c:v>-0.99337748344370858</c:v>
                </c:pt>
                <c:pt idx="12">
                  <c:v>-1.9950124688279303</c:v>
                </c:pt>
                <c:pt idx="13">
                  <c:v>0.14189428875487761</c:v>
                </c:pt>
                <c:pt idx="14">
                  <c:v>-0.9170806266717616</c:v>
                </c:pt>
                <c:pt idx="15">
                  <c:v>-10.818350898946063</c:v>
                </c:pt>
                <c:pt idx="16">
                  <c:v>1.8392495861688432</c:v>
                </c:pt>
                <c:pt idx="17">
                  <c:v>-2.1556256572029442</c:v>
                </c:pt>
                <c:pt idx="18">
                  <c:v>-1.8515901060070672</c:v>
                </c:pt>
                <c:pt idx="19">
                  <c:v>1.3156110131561101</c:v>
                </c:pt>
                <c:pt idx="20">
                  <c:v>-4.1811846689895473</c:v>
                </c:pt>
                <c:pt idx="21">
                  <c:v>0</c:v>
                </c:pt>
                <c:pt idx="23">
                  <c:v>-1.4294592914853947</c:v>
                </c:pt>
                <c:pt idx="24">
                  <c:v>-1.1573630027495365</c:v>
                </c:pt>
                <c:pt idx="25">
                  <c:v>-1.2729576878700184</c:v>
                </c:pt>
              </c:numCache>
            </c:numRef>
          </c:val>
          <c:extLst>
            <c:ext xmlns:c16="http://schemas.microsoft.com/office/drawing/2014/chart" uri="{C3380CC4-5D6E-409C-BE32-E72D297353CC}">
              <c16:uniqueId val="{00000020-AFE1-42B3-8A3A-8003073CEA8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{43AFF157-8D90-4C91-A392-5895E1772C37}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FE1-42B3-8A3A-8003073CEA8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{7138C5FF-5875-4B1D-BD5D-7ECBA6A813C5}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FE1-42B3-8A3A-8003073CEA8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{138BC0C6-76E1-4D40-9B3E-67285DA29EDB}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FE1-42B3-8A3A-8003073CEA8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{2E616A05-EC78-4389-9872-483BB235D377}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FE1-42B3-8A3A-8003073CEA8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{4FEA4E08-7485-43AB-AFBB-5D9425F96E0B}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FE1-42B3-8A3A-8003073CEA8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{07F4174C-8013-4EED-B48C-0C72EA653FF0}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FE1-42B3-8A3A-8003073CEA8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{B75F97AD-3362-42A1-8BC4-8191AC2CAFAB}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FE1-42B3-8A3A-8003073CEA8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{9CCE99CE-669B-460B-86CD-0FF9C5382FCF}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FE1-42B3-8A3A-8003073CEA8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{6EB42DD9-4950-4DCA-9D94-61E9334483B0}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FE1-42B3-8A3A-8003073CEA8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{3D8F4A79-FA6D-427C-95DD-FE200708181E}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FE1-42B3-8A3A-8003073CEA8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{7E4C9685-B67D-491B-B2D9-1AD65978C725}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FE1-42B3-8A3A-8003073CEA8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{88EFCACE-76B2-4CA5-9307-DFF178EE7EC8}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FE1-42B3-8A3A-8003073CEA8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{DF53223C-8583-49D3-A4C7-F1CBDD6281DD}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FE1-42B3-8A3A-8003073CEA8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{EDFE9427-47DB-44C9-9963-28C839018036}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FE1-42B3-8A3A-8003073CEA8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{06A03965-F6B8-40A1-B4CE-E1A76763ED63}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FE1-42B3-8A3A-8003073CEA8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{018AD1B2-7DBF-43F0-8AF1-6261A44E7F76}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FE1-42B3-8A3A-8003073CEA8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{8D798466-426E-4BC3-B21E-B538E1FD2FC6}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FE1-42B3-8A3A-8003073CEA8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{21133173-CC36-409F-A393-87534E34C18C}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FE1-42B3-8A3A-8003073CEA8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{08B8703D-C946-44DC-9C8B-B6AA70152AE9}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FE1-42B3-8A3A-8003073CEA8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{D9F9ADE0-E04E-48E7-853F-A4DB65FD2193}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FE1-42B3-8A3A-8003073CEA8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{1AAEB983-FD16-49A8-B406-83EEEA54D6E1}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FE1-42B3-8A3A-8003073CEA8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{3146C7C8-B8B6-44E9-82CD-4CB863240385}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FE1-42B3-8A3A-8003073CEA8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{E1FC991E-B578-4A06-9CF4-098F2AAE1202}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FE1-42B3-8A3A-8003073CEA8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{69F218A1-6250-4EF0-84DA-5FE4A2A0F108}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FE1-42B3-8A3A-8003073CEA8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{DA1350A4-3AA1-41DD-918A-D1D1005F0001}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FE1-42B3-8A3A-8003073CEA8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{D312A61A-4883-424B-9F34-1BC93EA32FA0}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FE1-42B3-8A3A-8003073CEA8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{227C412E-BA65-4CCA-97FE-6F79C89839D7}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FE1-42B3-8A3A-8003073CEA8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{324F3804-CAB0-45A1-ADE8-019AD291EC4A}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FE1-42B3-8A3A-8003073CEA8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{699FA84C-10E9-4128-B8E7-AC73F4F759EB}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FE1-42B3-8A3A-8003073CEA8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{82A6974D-F846-461D-81B2-AEC4C7BF9FCC}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FE1-42B3-8A3A-8003073CEA8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{66347D26-38AC-4825-81A5-C80D5B9FD14D}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FE1-42B3-8A3A-8003073CEA8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{CFCCB601-A789-4FC3-9C2D-8B00343F2ACA}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FE1-42B3-8A3A-8003073CEA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FE1-42B3-8A3A-8003073CEA8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FE1-42B3-8A3A-8003073CEA8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{27EF68DB-E690-430F-AE23-1AAAF7003D8E}</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6415-4989-8C70-047EE545BCA7}"/>
                </c:ext>
              </c:extLst>
            </c:dLbl>
            <c:dLbl>
              <c:idx val="1"/>
              <c:tx>
                <c:strRef>
                  <c:f>Daten_Diagramme!$E$15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{C16A1AFE-C77C-4B83-A0DE-78F61E39702F}</c15:txfldGUID>
                      <c15:f>Daten_Diagramme!$E$15</c15:f>
                      <c15:dlblFieldTableCache>
                        <c:ptCount val="1"/>
                        <c:pt idx="0">
                          <c:v>1.8</c:v>
                        </c:pt>
                      </c15:dlblFieldTableCache>
                    </c15:dlblFTEntry>
                  </c15:dlblFieldTable>
                  <c15:showDataLabelsRange val="0"/>
                </c:ext>
                <c:ext xmlns:c16="http://schemas.microsoft.com/office/drawing/2014/chart" uri="{C3380CC4-5D6E-409C-BE32-E72D297353CC}">
                  <c16:uniqueId val="{00000001-6415-4989-8C70-047EE545BCA7}"/>
                </c:ext>
              </c:extLst>
            </c:dLbl>
            <c:dLbl>
              <c:idx val="2"/>
              <c:tx>
                <c:strRef>
                  <c:f>Daten_Diagramme!$E$16</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{8E4A259A-BF7C-4295-B91C-258499500999}</c15:txfldGUID>
                      <c15:f>Daten_Diagramme!$E$16</c15:f>
                      <c15:dlblFieldTableCache>
                        <c:ptCount val="1"/>
                        <c:pt idx="0">
                          <c:v>14.5</c:v>
                        </c:pt>
                      </c15:dlblFieldTableCache>
                    </c15:dlblFTEntry>
                  </c15:dlblFieldTable>
                  <c15:showDataLabelsRange val="0"/>
                </c:ext>
                <c:ext xmlns:c16="http://schemas.microsoft.com/office/drawing/2014/chart" uri="{C3380CC4-5D6E-409C-BE32-E72D297353CC}">
                  <c16:uniqueId val="{00000002-6415-4989-8C70-047EE545BCA7}"/>
                </c:ext>
              </c:extLst>
            </c:dLbl>
            <c:dLbl>
              <c:idx val="3"/>
              <c:tx>
                <c:strRef>
                  <c:f>Daten_Diagramme!$E$17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{CF954EE2-30DA-4CBC-A540-C6884765A376}</c15:txfldGUID>
                      <c15:f>Daten_Diagramme!$E$17</c15:f>
                      <c15:dlblFieldTableCache>
                        <c:ptCount val="1"/>
                        <c:pt idx="0">
                          <c:v>-0.2</c:v>
                        </c:pt>
                      </c15:dlblFieldTableCache>
                    </c15:dlblFTEntry>
                  </c15:dlblFieldTable>
                  <c15:showDataLabelsRange val="0"/>
                </c:ext>
                <c:ext xmlns:c16="http://schemas.microsoft.com/office/drawing/2014/chart" uri="{C3380CC4-5D6E-409C-BE32-E72D297353CC}">
                  <c16:uniqueId val="{00000003-6415-4989-8C70-047EE545BCA7}"/>
                </c:ext>
              </c:extLst>
            </c:dLbl>
            <c:dLbl>
              <c:idx val="4"/>
              <c:tx>
                <c:strRef>
                  <c:f>Daten_Diagramme!$E$18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{6327D678-F258-4C3B-9320-82809414A879}</c15:txfldGUID>
                      <c15:f>Daten_Diagramme!$E$18</c15:f>
                      <c15:dlblFieldTableCache>
                        <c:ptCount val="1"/>
                        <c:pt idx="0">
                          <c:v>3.9</c:v>
                        </c:pt>
                      </c15:dlblFieldTableCache>
                    </c15:dlblFTEntry>
                  </c15:dlblFieldTable>
                  <c15:showDataLabelsRange val="0"/>
                </c:ext>
                <c:ext xmlns:c16="http://schemas.microsoft.com/office/drawing/2014/chart" uri="{C3380CC4-5D6E-409C-BE32-E72D297353CC}">
                  <c16:uniqueId val="{00000004-6415-4989-8C70-047EE545BCA7}"/>
                </c:ext>
              </c:extLst>
            </c:dLbl>
            <c:dLbl>
              <c:idx val="5"/>
              <c:tx>
                <c:strRef>
                  <c:f>Daten_Diagramme!$E$19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{40284C69-FABF-4E91-AC77-E12E91C09B9D}</c15:txfldGUID>
                      <c15:f>Daten_Diagramme!$E$19</c15:f>
                      <c15:dlblFieldTableCache>
                        <c:ptCount val="1"/>
                        <c:pt idx="0">
                          <c:v>-2.0</c:v>
                        </c:pt>
                      </c15:dlblFieldTableCache>
                    </c15:dlblFTEntry>
                  </c15:dlblFieldTable>
                  <c15:showDataLabelsRange val="0"/>
                </c:ext>
                <c:ext xmlns:c16="http://schemas.microsoft.com/office/drawing/2014/chart" uri="{C3380CC4-5D6E-409C-BE32-E72D297353CC}">
                  <c16:uniqueId val="{00000005-6415-4989-8C70-047EE545BCA7}"/>
                </c:ext>
              </c:extLst>
            </c:dLbl>
            <c:dLbl>
              <c:idx val="6"/>
              <c:tx>
                <c:strRef>
                  <c:f>Daten_Diagramme!$E$20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{4FE585DF-6914-4211-AD52-F7D1932FA220}</c15:txfldGUID>
                      <c15:f>Daten_Diagramme!$E$20</c15:f>
                      <c15:dlblFieldTableCache>
                        <c:ptCount val="1"/>
                        <c:pt idx="0">
                          <c:v>-1.5</c:v>
                        </c:pt>
                      </c15:dlblFieldTableCache>
                    </c15:dlblFTEntry>
                  </c15:dlblFieldTable>
                  <c15:showDataLabelsRange val="0"/>
                </c:ext>
                <c:ext xmlns:c16="http://schemas.microsoft.com/office/drawing/2014/chart" uri="{C3380CC4-5D6E-409C-BE32-E72D297353CC}">
                  <c16:uniqueId val="{00000006-6415-4989-8C70-047EE545BCA7}"/>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{D8BD4FC0-9914-4C97-A933-79FB87AF55C5}</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6415-4989-8C70-047EE545BCA7}"/>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{DA495314-524E-4F03-99CE-EF1D1C23DEFC}</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6415-4989-8C70-047EE545BCA7}"/>
                </c:ext>
              </c:extLst>
            </c:dLbl>
            <c:dLbl>
              <c:idx val="9"/>
              <c:tx>
                <c:strRef>
                  <c:f>Daten_Diagramme!$E$23</c:f>
                  <c:strCache>
                    <c:ptCount val="1"/>
                    <c:pt idx="0">
                      <c:v>27.5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{EEEEBC56-7304-4ABD-8BE5-99D31599ED9D}</c15:txfldGUID>
                      <c15:f>Daten_Diagramme!$E$23</c15:f>
                      <c15:dlblFieldTableCache>
                        <c:ptCount val="1"/>
                        <c:pt idx="0">
                          <c:v>27.5</c:v>
                        </c:pt>
                      </c15:dlblFieldTableCache>
                    </c15:dlblFTEntry>
                  </c15:dlblFieldTable>
                  <c15:showDataLabelsRange val="0"/>
                </c:ext>
                <c:ext xmlns:c16="http://schemas.microsoft.com/office/drawing/2014/chart" uri="{C3380CC4-5D6E-409C-BE32-E72D297353CC}">
                  <c16:uniqueId val="{00000009-6415-4989-8C70-047EE545BCA7}"/>
                </c:ext>
              </c:extLst>
            </c:dLbl>
            <c:dLbl>
              <c:idx val="10"/>
              <c:tx>
                <c:strRef>
                  <c:f>Daten_Diagramme!$E$24</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{8E65BDA8-C6AB-49B7-BFEE-AD6EF85CC13B}</c15:txfldGUID>
                      <c15:f>Daten_Diagramme!$E$24</c15:f>
                      <c15:dlblFieldTableCache>
                        <c:ptCount val="1"/>
                        <c:pt idx="0">
                          <c:v>-10.3</c:v>
                        </c:pt>
                      </c15:dlblFieldTableCache>
                    </c15:dlblFTEntry>
                  </c15:dlblFieldTable>
                  <c15:showDataLabelsRange val="0"/>
                </c:ext>
                <c:ext xmlns:c16="http://schemas.microsoft.com/office/drawing/2014/chart" uri="{C3380CC4-5D6E-409C-BE32-E72D297353CC}">
                  <c16:uniqueId val="{0000000A-6415-4989-8C70-047EE545BCA7}"/>
                </c:ext>
              </c:extLst>
            </c:dLbl>
            <c:dLbl>
              <c:idx val="11"/>
              <c:tx>
                <c:strRef>
                  <c:f>Daten_Diagramme!$E$25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{9A009760-FF14-484F-9A7E-A9EE6E77393C}</c15:txfldGUID>
                      <c15:f>Daten_Diagramme!$E$25</c15:f>
                      <c15:dlblFieldTableCache>
                        <c:ptCount val="1"/>
                        <c:pt idx="0">
                          <c:v>1.3</c:v>
                        </c:pt>
                      </c15:dlblFieldTableCache>
                    </c15:dlblFTEntry>
                  </c15:dlblFieldTable>
                  <c15:showDataLabelsRange val="0"/>
                </c:ext>
                <c:ext xmlns:c16="http://schemas.microsoft.com/office/drawing/2014/chart" uri="{C3380CC4-5D6E-409C-BE32-E72D297353CC}">
                  <c16:uniqueId val="{0000000B-6415-4989-8C70-047EE545BCA7}"/>
                </c:ext>
              </c:extLst>
            </c:dLbl>
            <c:dLbl>
              <c:idx val="12"/>
              <c:tx>
                <c:strRef>
                  <c:f>Daten_Diagramme!$E$26</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{2B874EAD-C4DC-452C-B320-13905D090691}</c15:txfldGUID>
                      <c15:f>Daten_Diagramme!$E$26</c15:f>
                      <c15:dlblFieldTableCache>
                        <c:ptCount val="1"/>
                        <c:pt idx="0">
                          <c:v>-8.0</c:v>
                        </c:pt>
                      </c15:dlblFieldTableCache>
                    </c15:dlblFTEntry>
                  </c15:dlblFieldTable>
                  <c15:showDataLabelsRange val="0"/>
                </c:ext>
                <c:ext xmlns:c16="http://schemas.microsoft.com/office/drawing/2014/chart" uri="{C3380CC4-5D6E-409C-BE32-E72D297353CC}">
                  <c16:uniqueId val="{0000000C-6415-4989-8C70-047EE545BCA7}"/>
                </c:ext>
              </c:extLst>
            </c:dLbl>
            <c:dLbl>
              <c:idx val="13"/>
              <c:tx>
                <c:strRef>
                  <c:f>Daten_Diagramme!$E$27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{C4521A74-2F09-4903-9327-BA17C5E1ABA9}</c15:txfldGUID>
                      <c15:f>Daten_Diagramme!$E$27</c15:f>
                      <c15:dlblFieldTableCache>
                        <c:ptCount val="1"/>
                        <c:pt idx="0">
                          <c:v>2.8</c:v>
                        </c:pt>
                      </c15:dlblFieldTableCache>
                    </c15:dlblFTEntry>
                  </c15:dlblFieldTable>
                  <c15:showDataLabelsRange val="0"/>
                </c:ext>
                <c:ext xmlns:c16="http://schemas.microsoft.com/office/drawing/2014/chart" uri="{C3380CC4-5D6E-409C-BE32-E72D297353CC}">
                  <c16:uniqueId val="{0000000D-6415-4989-8C70-047EE545BCA7}"/>
                </c:ext>
              </c:extLst>
            </c:dLbl>
            <c:dLbl>
              <c:idx val="14"/>
              <c:tx>
                <c:strRef>
                  <c:f>Daten_Diagramme!$E$28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{53DF3762-43DB-407E-9EF1-8B2719A125B9}</c15:txfldGUID>
                      <c15:f>Daten_Diagramme!$E$28</c15:f>
                      <c15:dlblFieldTableCache>
                        <c:ptCount val="1"/>
                        <c:pt idx="0">
                          <c:v>1.6</c:v>
                        </c:pt>
                      </c15:dlblFieldTableCache>
                    </c15:dlblFTEntry>
                  </c15:dlblFieldTable>
                  <c15:showDataLabelsRange val="0"/>
                </c:ext>
                <c:ext xmlns:c16="http://schemas.microsoft.com/office/drawing/2014/chart" uri="{C3380CC4-5D6E-409C-BE32-E72D297353CC}">
                  <c16:uniqueId val="{0000000E-6415-4989-8C70-047EE545BCA7}"/>
                </c:ext>
              </c:extLst>
            </c:dLbl>
            <c:dLbl>
              <c:idx val="15"/>
              <c:tx>
                <c:strRef>
                  <c:f>Daten_Diagramme!$E$29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{4726D317-9036-41D9-9CE2-BD4077E5CC92}</c15:txfldGUID>
                      <c15:f>Daten_Diagramme!$E$29</c15:f>
                      <c15:dlblFieldTableCache>
                        <c:ptCount val="1"/>
                        <c:pt idx="0">
                          <c:v>3.2</c:v>
                        </c:pt>
                      </c15:dlblFieldTableCache>
                    </c15:dlblFTEntry>
                  </c15:dlblFieldTable>
                  <c15:showDataLabelsRange val="0"/>
                </c:ext>
                <c:ext xmlns:c16="http://schemas.microsoft.com/office/drawing/2014/chart" uri="{C3380CC4-5D6E-409C-BE32-E72D297353CC}">
                  <c16:uniqueId val="{0000000F-6415-4989-8C70-047EE545BCA7}"/>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{0BFE9423-06C2-4ACF-AD91-30A1E28669DD}</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6415-4989-8C70-047EE545BCA7}"/>
                </c:ext>
              </c:extLst>
            </c:dLbl>
            <c:dLbl>
              <c:idx val="17"/>
              <c:tx>
                <c:strRef>
                  <c:f>Daten_Diagramme!$E$31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{C4920809-CD4C-49DE-959D-879D424D2965}</c15:txfldGUID>
                      <c15:f>Daten_Diagramme!$E$31</c15:f>
                      <c15:dlblFieldTableCache>
                        <c:ptCount val="1"/>
                        <c:pt idx="0">
                          <c:v>-7.0</c:v>
                        </c:pt>
                      </c15:dlblFieldTableCache>
                    </c15:dlblFTEntry>
                  </c15:dlblFieldTable>
                  <c15:showDataLabelsRange val="0"/>
                </c:ext>
                <c:ext xmlns:c16="http://schemas.microsoft.com/office/drawing/2014/chart" uri="{C3380CC4-5D6E-409C-BE32-E72D297353CC}">
                  <c16:uniqueId val="{00000011-6415-4989-8C70-047EE545BCA7}"/>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{935C32F5-4C32-4A92-8BAB-C2D17A1267A5}</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6415-4989-8C70-047EE545BCA7}"/>
                </c:ext>
              </c:extLst>
            </c:dLbl>
            <c:dLbl>
              <c:idx val="19"/>
              <c:tx>
                <c:strRef>
                  <c:f>Daten_Diagramme!$E$33</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{DBD55B40-9B30-4BFE-9193-EA7B12AAAFF2}</c15:txfldGUID>
                      <c15:f>Daten_Diagramme!$E$33</c15:f>
                      <c15:dlblFieldTableCache>
                        <c:ptCount val="1"/>
                        <c:pt idx="0">
                          <c:v>-7.4</c:v>
                        </c:pt>
                      </c15:dlblFieldTableCache>
                    </c15:dlblFTEntry>
                  </c15:dlblFieldTable>
                  <c15:showDataLabelsRange val="0"/>
                </c:ext>
                <c:ext xmlns:c16="http://schemas.microsoft.com/office/drawing/2014/chart" uri="{C3380CC4-5D6E-409C-BE32-E72D297353CC}">
                  <c16:uniqueId val="{00000013-6415-4989-8C70-047EE545BCA7}"/>
                </c:ext>
              </c:extLst>
            </c:dLbl>
            <c:dLbl>
              <c:idx val="20"/>
              <c:tx>
                <c:strRef>
                  <c:f>Daten_Diagramme!$E$34</c:f>
                  <c:strCache>
                    <c:ptCount val="1"/>
                    <c:pt idx="0">
                      <c:v>-29.5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{747E9851-1AF0-45DF-ACA8-C77C5B619D00}</c15:txfldGUID>
                      <c15:f>Daten_Diagramme!$E$34</c15:f>
                      <c15:dlblFieldTableCache>
                        <c:ptCount val="1"/>
                        <c:pt idx="0">
                          <c:v>-29.5</c:v>
                        </c:pt>
                      </c15:dlblFieldTableCache>
                    </c15:dlblFTEntry>
                  </c15:dlblFieldTable>
                  <c15:showDataLabelsRange val="0"/>
                </c:ext>
                <c:ext xmlns:c16="http://schemas.microsoft.com/office/drawing/2014/chart" uri="{C3380CC4-5D6E-409C-BE32-E72D297353CC}">
                  <c16:uniqueId val="{00000014-6415-4989-8C70-047EE545BCA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{E251982F-D145-4BFE-BCB5-448FA86DDA50}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415-4989-8C70-047EE545BCA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{3EAAC80F-0D0F-476B-80C2-7A69B6453BF2}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415-4989-8C70-047EE545BCA7}"/>
                </c:ext>
              </c:extLst>
            </c:dLbl>
            <c:dLbl>
              <c:idx val="23"/>
              <c:tx>
                <c:strRef>
                  <c:f>Daten_Diagramme!$E$37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{F2D72606-3DFA-462B-A565-440AAB6D13D8}</c15:txfldGUID>
                      <c15:f>Daten_Diagramme!$E$37</c15:f>
                      <c15:dlblFieldTableCache>
                        <c:ptCount val="1"/>
                        <c:pt idx="0">
                          <c:v>1.8</c:v>
                        </c:pt>
                      </c15:dlblFieldTableCache>
                    </c15:dlblFTEntry>
                  </c15:dlblFieldTable>
                  <c15:showDataLabelsRange val="0"/>
                </c:ext>
                <c:ext xmlns:c16="http://schemas.microsoft.com/office/drawing/2014/chart" uri="{C3380CC4-5D6E-409C-BE32-E72D297353CC}">
                  <c16:uniqueId val="{00000017-6415-4989-8C70-047EE545BCA7}"/>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{6D295E93-1563-4A74-8E8D-D923D3E2EFD7}</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6415-4989-8C70-047EE545BCA7}"/>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{E80A0844-8A31-48B6-AE87-D4B4E456BC8B}</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6415-4989-8C70-047EE545BCA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{A9099903-282F-4E45-9042-B333ED192651}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415-4989-8C70-047EE545BCA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{4DB8A5D3-9A74-47CF-9D2F-D561F2B03F18}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415-4989-8C70-047EE545BCA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{3AACFC3D-6736-4712-B154-9FBF416784C3}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415-4989-8C70-047EE545BCA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{568609BC-83E8-4305-B099-DCE52CFDB2A8}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415-4989-8C70-047EE545BCA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{D919DE84-B994-4103-965E-F9BE3647583D}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415-4989-8C70-047EE545BCA7}"/>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{750715C3-FDA0-4090-BA60-52B1A4BE5FC6}</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6415-4989-8C70-047EE545BC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-2.4724409448818898</c:v>
                </c:pt>
                <c:pt idx="1">
                  <c:v>1.8469656992084433</c:v>
                </c:pt>
                <c:pt idx="2">
                  <c:v>14.503816793893129</c:v>
                </c:pt>
                <c:pt idx="3">
                  <c:v>-0.16515276630883569</c:v>
                </c:pt>
                <c:pt idx="4">
                  <c:v>3.9325842696629212</c:v>
                </c:pt>
                <c:pt idx="5">
                  <c:v>-1.9696969696969697</c:v>
                </c:pt>
                <c:pt idx="6">
                  <c:v>-1.5384615384615385</c:v>
                </c:pt>
                <c:pt idx="7">
                  <c:v>2.4856596558317401</c:v>
                </c:pt>
                <c:pt idx="8">
                  <c:v>-1.4230271668822769</c:v>
                </c:pt>
                <c:pt idx="9">
                  <c:v>27.457627118644069</c:v>
                </c:pt>
                <c:pt idx="10">
                  <c:v>-10.307017543859649</c:v>
                </c:pt>
                <c:pt idx="11">
                  <c:v>1.3215859030837005</c:v>
                </c:pt>
                <c:pt idx="12">
                  <c:v>-8.0459770114942533</c:v>
                </c:pt>
                <c:pt idx="13">
                  <c:v>2.8202115158636896</c:v>
                </c:pt>
                <c:pt idx="14">
                  <c:v>1.6146393972012918</c:v>
                </c:pt>
                <c:pt idx="15">
                  <c:v>3.1746031746031744</c:v>
                </c:pt>
                <c:pt idx="16">
                  <c:v>1.272264631043257</c:v>
                </c:pt>
                <c:pt idx="17">
                  <c:v>-6.962025316455696</c:v>
                </c:pt>
                <c:pt idx="18">
                  <c:v>-0.71684587813620071</c:v>
                </c:pt>
                <c:pt idx="19">
                  <c:v>-7.3863636363636367</c:v>
                </c:pt>
                <c:pt idx="20">
                  <c:v>-29.508196721311474</c:v>
                </c:pt>
                <c:pt idx="21">
                  <c:v>0</c:v>
                </c:pt>
                <c:pt idx="23">
                  <c:v>1.8469656992084433</c:v>
                </c:pt>
                <c:pt idx="24">
                  <c:v>1.8006700167504188</c:v>
                </c:pt>
                <c:pt idx="25">
                  <c:v>-3.6645525017618041</c:v>
                </c:pt>
              </c:numCache>
            </c:numRef>
          </c:val>
          <c:extLst>
            <c:ext xmlns:c16="http://schemas.microsoft.com/office/drawing/2014/chart" uri="{C3380CC4-5D6E-409C-BE32-E72D297353CC}">
              <c16:uniqueId val="{00000020-6415-4989-8C70-047EE545BCA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{C66006AD-099A-4035-A085-E68596195BF7}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415-4989-8C70-047EE545BCA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{A74ADA36-2C8F-4790-8730-96F2673A80CE}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415-4989-8C70-047EE545BCA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{BB783E54-BE86-4EA7-A9BC-173B5E25B6C5}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415-4989-8C70-047EE545BCA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{C656C5FB-00AB-4179-8BAC-1F9FE990EEF1}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415-4989-8C70-047EE545BCA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{82538592-70E6-4C2A-A9DB-37006A5468A6}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415-4989-8C70-047EE545BCA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{45901A6F-3B8C-450B-9A32-6B5345B44798}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415-4989-8C70-047EE545BCA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{8C833A6B-1ECB-4B76-98B5-7DB383BB5DB1}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415-4989-8C70-047EE545BCA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{0F4BC14F-6AFB-43D4-B3CB-55CB1E9473C1}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415-4989-8C70-047EE545BCA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{7E8A7DB0-60E1-42B2-99A7-F93C49042BE3}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415-4989-8C70-047EE545BCA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{D3423022-D280-4D99-8425-3DF7029FA720}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415-4989-8C70-047EE545BCA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{D903298B-78D0-4A88-B1EA-F762D7D9E6D6}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415-4989-8C70-047EE545BCA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{8C9A948F-708E-41FE-AC65-009BD34A5622}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415-4989-8C70-047EE545BCA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{912D67E9-1FA8-44DD-AF3E-3194941090E3}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415-4989-8C70-047EE545BCA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{96D64CCD-2BA2-45DC-8335-5FC28C5A2765}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415-4989-8C70-047EE545BCA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{B6050B14-62CB-41BE-A7D1-014BEB15FD66}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415-4989-8C70-047EE545BCA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{CDCBCBB7-CEC6-4701-AC16-CE33CAAF4AA5}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415-4989-8C70-047EE545BCA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{4485C4C1-87D6-447C-8BD2-A9391685DEA8}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415-4989-8C70-047EE545BCA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{67FFF3EB-DD61-4CF5-961E-DB50B36FF65F}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415-4989-8C70-047EE545BCA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{F4EE5A70-48A8-4733-87DF-DB0DC35BCD33}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415-4989-8C70-047EE545BCA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{2300BC24-F09D-4460-83AF-6789D8518788}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415-4989-8C70-047EE545BCA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{F01BB0F0-17B8-4D01-BB70-B892DBA47219}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415-4989-8C70-047EE545BCA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{95773D39-3326-4B99-B360-EB8989249905}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415-4989-8C70-047EE545BCA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{944D11C8-FD19-4CE0-A621-90766410AC89}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415-4989-8C70-047EE545BCA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{059E50C2-A84E-4600-8A2D-C1D8CB4A956E}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415-4989-8C70-047EE545BCA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{F34677B8-FF01-418E-BC8C-D300ABFD3792}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415-4989-8C70-047EE545BCA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{6EB5C75B-8F57-4EB3-B316-BC73A3A7A0B3}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415-4989-8C70-047EE545BCA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{7AF1C8A3-C0C9-4BB9-B681-5E2FAC75C3A4}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415-4989-8C70-047EE545BCA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{99F25C58-3BF7-444B-9B2E-0FE8AC879C8A}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415-4989-8C70-047EE545BCA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{8AA5DAAD-1AFC-4C69-8E36-A828A35C73B0}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415-4989-8C70-047EE545BCA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{D3B37FA0-2C06-489E-95C7-1940AE023EBA}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415-4989-8C70-047EE545BCA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{D76FD080-A28F-4952-821D-1A6A639CEBEA}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415-4989-8C70-047EE545BCA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{05CDAD13-FA49-433E-B215-AB88DF19B2F4}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415-4989-8C70-047EE545BC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415-4989-8C70-047EE545BCA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415-4989-8C70-047EE545BCA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{313C776C-A3E8-4B77-94BE-566F013B48C9}</c15:txfldGUID>
                      <c15:f>Diagramm!$I$46</c15:f>
                      <c15:dlblFieldTableCache>
                        <c:ptCount val="1"/>
                      </c15:dlblFieldTableCache>
                    </c15:dlblFTEntry>
                  </c15:dlblFieldTable>
                  <c15:showDataLabelsRange val="0"/>
                </c:ext>
                <c:ext xmlns:c16="http://schemas.microsoft.com/office/drawing/2014/chart" uri="{C3380CC4-5D6E-409C-BE32-E72D297353CC}">
                  <c16:uniqueId val="{00000000-94B9-4C8F-A2B9-9C479424CB0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{B37BD844-F14C-40DE-9A3C-D782BA5D8819}</c15:txfldGUID>
                      <c15:f>Diagramm!$I$47</c15:f>
                      <c15:dlblFieldTableCache>
                        <c:ptCount val="1"/>
                      </c15:dlblFieldTableCache>
                    </c15:dlblFTEntry>
                  </c15:dlblFieldTable>
                  <c15:showDataLabelsRange val="0"/>
                </c:ext>
                <c:ext xmlns:c16="http://schemas.microsoft.com/office/drawing/2014/chart" uri="{C3380CC4-5D6E-409C-BE32-E72D297353CC}">
                  <c16:uniqueId val="{00000001-94B9-4C8F-A2B9-9C479424CB0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{0C4C3586-5FB3-4ACA-8E59-C3452CBB5526}</c15:txfldGUID>
                      <c15:f>Diagramm!$I$48</c15:f>
                      <c15:dlblFieldTableCache>
                        <c:ptCount val="1"/>
                      </c15:dlblFieldTableCache>
                    </c15:dlblFTEntry>
                  </c15:dlblFieldTable>
                  <c15:showDataLabelsRange val="0"/>
                </c:ext>
                <c:ext xmlns:c16="http://schemas.microsoft.com/office/drawing/2014/chart" uri="{C3380CC4-5D6E-409C-BE32-E72D297353CC}">
                  <c16:uniqueId val="{00000002-94B9-4C8F-A2B9-9C479424CB0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{56EF26B7-938C-4167-87E2-C5BD267D9910}</c15:txfldGUID>
                      <c15:f>Diagramm!$I$49</c15:f>
                      <c15:dlblFieldTableCache>
                        <c:ptCount val="1"/>
                      </c15:dlblFieldTableCache>
                    </c15:dlblFTEntry>
                  </c15:dlblFieldTable>
                  <c15:showDataLabelsRange val="0"/>
                </c:ext>
                <c:ext xmlns:c16="http://schemas.microsoft.com/office/drawing/2014/chart" uri="{C3380CC4-5D6E-409C-BE32-E72D297353CC}">
                  <c16:uniqueId val="{00000003-94B9-4C8F-A2B9-9C479424CB0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{9BC4C476-3008-4E07-A420-ADFE22B56FFC}</c15:txfldGUID>
                      <c15:f>Diagramm!$I$50</c15:f>
                      <c15:dlblFieldTableCache>
                        <c:ptCount val="1"/>
                      </c15:dlblFieldTableCache>
                    </c15:dlblFTEntry>
                  </c15:dlblFieldTable>
                  <c15:showDataLabelsRange val="0"/>
                </c:ext>
                <c:ext xmlns:c16="http://schemas.microsoft.com/office/drawing/2014/chart" uri="{C3380CC4-5D6E-409C-BE32-E72D297353CC}">
                  <c16:uniqueId val="{00000004-94B9-4C8F-A2B9-9C479424CB0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{D534AC84-6599-46CD-8C75-1F9CD39490AD}</c15:txfldGUID>
                      <c15:f>Diagramm!$I$51</c15:f>
                      <c15:dlblFieldTableCache>
                        <c:ptCount val="1"/>
                      </c15:dlblFieldTableCache>
                    </c15:dlblFTEntry>
                  </c15:dlblFieldTable>
                  <c15:showDataLabelsRange val="0"/>
                </c:ext>
                <c:ext xmlns:c16="http://schemas.microsoft.com/office/drawing/2014/chart" uri="{C3380CC4-5D6E-409C-BE32-E72D297353CC}">
                  <c16:uniqueId val="{00000005-94B9-4C8F-A2B9-9C479424CB0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{45976F42-2415-4C27-8639-6CB31AFF4217}</c15:txfldGUID>
                      <c15:f>Diagramm!$I$52</c15:f>
                      <c15:dlblFieldTableCache>
                        <c:ptCount val="1"/>
                      </c15:dlblFieldTableCache>
                    </c15:dlblFTEntry>
                  </c15:dlblFieldTable>
                  <c15:showDataLabelsRange val="0"/>
                </c:ext>
                <c:ext xmlns:c16="http://schemas.microsoft.com/office/drawing/2014/chart" uri="{C3380CC4-5D6E-409C-BE32-E72D297353CC}">
                  <c16:uniqueId val="{00000006-94B9-4C8F-A2B9-9C479424CB0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{CC901850-98E9-4B1D-BA12-396E14E6E13E}</c15:txfldGUID>
                      <c15:f>Diagramm!$I$53</c15:f>
                      <c15:dlblFieldTableCache>
                        <c:ptCount val="1"/>
                      </c15:dlblFieldTableCache>
                    </c15:dlblFTEntry>
                  </c15:dlblFieldTable>
                  <c15:showDataLabelsRange val="0"/>
                </c:ext>
                <c:ext xmlns:c16="http://schemas.microsoft.com/office/drawing/2014/chart" uri="{C3380CC4-5D6E-409C-BE32-E72D297353CC}">
                  <c16:uniqueId val="{00000007-94B9-4C8F-A2B9-9C479424CB0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{995BE2BD-BB71-477D-AF1C-FCFEB4E374C6}</c15:txfldGUID>
                      <c15:f>Diagramm!$I$54</c15:f>
                      <c15:dlblFieldTableCache>
                        <c:ptCount val="1"/>
                      </c15:dlblFieldTableCache>
                    </c15:dlblFTEntry>
                  </c15:dlblFieldTable>
                  <c15:showDataLabelsRange val="0"/>
                </c:ext>
                <c:ext xmlns:c16="http://schemas.microsoft.com/office/drawing/2014/chart" uri="{C3380CC4-5D6E-409C-BE32-E72D297353CC}">
                  <c16:uniqueId val="{00000008-94B9-4C8F-A2B9-9C479424CB0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{A7102140-B84F-484B-9B8A-EB0311F79AC0}</c15:txfldGUID>
                      <c15:f>Diagramm!$I$55</c15:f>
                      <c15:dlblFieldTableCache>
                        <c:ptCount val="1"/>
                      </c15:dlblFieldTableCache>
                    </c15:dlblFTEntry>
                  </c15:dlblFieldTable>
                  <c15:showDataLabelsRange val="0"/>
                </c:ext>
                <c:ext xmlns:c16="http://schemas.microsoft.com/office/drawing/2014/chart" uri="{C3380CC4-5D6E-409C-BE32-E72D297353CC}">
                  <c16:uniqueId val="{00000009-94B9-4C8F-A2B9-9C479424CB0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{C5340840-B4DA-45D5-9879-B2095260759F}</c15:txfldGUID>
                      <c15:f>Diagramm!$I$56</c15:f>
                      <c15:dlblFieldTableCache>
                        <c:ptCount val="1"/>
                      </c15:dlblFieldTableCache>
                    </c15:dlblFTEntry>
                  </c15:dlblFieldTable>
                  <c15:showDataLabelsRange val="0"/>
                </c:ext>
                <c:ext xmlns:c16="http://schemas.microsoft.com/office/drawing/2014/chart" uri="{C3380CC4-5D6E-409C-BE32-E72D297353CC}">
                  <c16:uniqueId val="{0000000A-94B9-4C8F-A2B9-9C479424CB0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{2B7118AB-646D-4590-A5B0-3BE9D9D584F6}</c15:txfldGUID>
                      <c15:f>Diagramm!$I$57</c15:f>
                      <c15:dlblFieldTableCache>
                        <c:ptCount val="1"/>
                      </c15:dlblFieldTableCache>
                    </c15:dlblFTEntry>
                  </c15:dlblFieldTable>
                  <c15:showDataLabelsRange val="0"/>
                </c:ext>
                <c:ext xmlns:c16="http://schemas.microsoft.com/office/drawing/2014/chart" uri="{C3380CC4-5D6E-409C-BE32-E72D297353CC}">
                  <c16:uniqueId val="{0000000B-94B9-4C8F-A2B9-9C479424CB0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{7AC2E792-1DDD-4ACE-8B8F-E18898017FC9}</c15:txfldGUID>
                      <c15:f>Diagramm!$I$58</c15:f>
                      <c15:dlblFieldTableCache>
                        <c:ptCount val="1"/>
                      </c15:dlblFieldTableCache>
                    </c15:dlblFTEntry>
                  </c15:dlblFieldTable>
                  <c15:showDataLabelsRange val="0"/>
                </c:ext>
                <c:ext xmlns:c16="http://schemas.microsoft.com/office/drawing/2014/chart" uri="{C3380CC4-5D6E-409C-BE32-E72D297353CC}">
                  <c16:uniqueId val="{0000000C-94B9-4C8F-A2B9-9C479424CB0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{02B181F9-81A3-4818-9D98-028A87A26CBA}</c15:txfldGUID>
                      <c15:f>Diagramm!$I$59</c15:f>
                      <c15:dlblFieldTableCache>
                        <c:ptCount val="1"/>
                      </c15:dlblFieldTableCache>
                    </c15:dlblFTEntry>
                  </c15:dlblFieldTable>
                  <c15:showDataLabelsRange val="0"/>
                </c:ext>
                <c:ext xmlns:c16="http://schemas.microsoft.com/office/drawing/2014/chart" uri="{C3380CC4-5D6E-409C-BE32-E72D297353CC}">
                  <c16:uniqueId val="{0000000D-94B9-4C8F-A2B9-9C479424CB0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{2B5833D2-3719-4ACE-A925-3F1C70912E2E}</c15:txfldGUID>
                      <c15:f>Diagramm!$I$60</c15:f>
                      <c15:dlblFieldTableCache>
                        <c:ptCount val="1"/>
                      </c15:dlblFieldTableCache>
                    </c15:dlblFTEntry>
                  </c15:dlblFieldTable>
                  <c15:showDataLabelsRange val="0"/>
                </c:ext>
                <c:ext xmlns:c16="http://schemas.microsoft.com/office/drawing/2014/chart" uri="{C3380CC4-5D6E-409C-BE32-E72D297353CC}">
                  <c16:uniqueId val="{0000000E-94B9-4C8F-A2B9-9C479424CB0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{19CD4623-D11B-41C5-9709-204951BD5F4F}</c15:txfldGUID>
                      <c15:f>Diagramm!$I$61</c15:f>
                      <c15:dlblFieldTableCache>
                        <c:ptCount val="1"/>
                      </c15:dlblFieldTableCache>
                    </c15:dlblFTEntry>
                  </c15:dlblFieldTable>
                  <c15:showDataLabelsRange val="0"/>
                </c:ext>
                <c:ext xmlns:c16="http://schemas.microsoft.com/office/drawing/2014/chart" uri="{C3380CC4-5D6E-409C-BE32-E72D297353CC}">
                  <c16:uniqueId val="{0000000F-94B9-4C8F-A2B9-9C479424CB0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{4235FC98-4375-4A66-B623-31831204DD17}</c15:txfldGUID>
                      <c15:f>Diagramm!$I$62</c15:f>
                      <c15:dlblFieldTableCache>
                        <c:ptCount val="1"/>
                      </c15:dlblFieldTableCache>
                    </c15:dlblFTEntry>
                  </c15:dlblFieldTable>
                  <c15:showDataLabelsRange val="0"/>
                </c:ext>
                <c:ext xmlns:c16="http://schemas.microsoft.com/office/drawing/2014/chart" uri="{C3380CC4-5D6E-409C-BE32-E72D297353CC}">
                  <c16:uniqueId val="{00000010-94B9-4C8F-A2B9-9C479424CB0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{D17CC0D0-66B8-4D23-9D9F-8E7E4B4B5E1D}</c15:txfldGUID>
                      <c15:f>Diagramm!$I$63</c15:f>
                      <c15:dlblFieldTableCache>
                        <c:ptCount val="1"/>
                      </c15:dlblFieldTableCache>
                    </c15:dlblFTEntry>
                  </c15:dlblFieldTable>
                  <c15:showDataLabelsRange val="0"/>
                </c:ext>
                <c:ext xmlns:c16="http://schemas.microsoft.com/office/drawing/2014/chart" uri="{C3380CC4-5D6E-409C-BE32-E72D297353CC}">
                  <c16:uniqueId val="{00000011-94B9-4C8F-A2B9-9C479424CB0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{0007D17E-155B-4C5F-8385-659562AF93A7}</c15:txfldGUID>
                      <c15:f>Diagramm!$I$64</c15:f>
                      <c15:dlblFieldTableCache>
                        <c:ptCount val="1"/>
                      </c15:dlblFieldTableCache>
                    </c15:dlblFTEntry>
                  </c15:dlblFieldTable>
                  <c15:showDataLabelsRange val="0"/>
                </c:ext>
                <c:ext xmlns:c16="http://schemas.microsoft.com/office/drawing/2014/chart" uri="{C3380CC4-5D6E-409C-BE32-E72D297353CC}">
                  <c16:uniqueId val="{00000012-94B9-4C8F-A2B9-9C479424CB0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{5F528F76-4F62-44E7-B65D-91B945C929EA}</c15:txfldGUID>
                      <c15:f>Diagramm!$I$65</c15:f>
                      <c15:dlblFieldTableCache>
                        <c:ptCount val="1"/>
                      </c15:dlblFieldTableCache>
                    </c15:dlblFTEntry>
                  </c15:dlblFieldTable>
                  <c15:showDataLabelsRange val="0"/>
                </c:ext>
                <c:ext xmlns:c16="http://schemas.microsoft.com/office/drawing/2014/chart" uri="{C3380CC4-5D6E-409C-BE32-E72D297353CC}">
                  <c16:uniqueId val="{00000013-94B9-4C8F-A2B9-9C479424CB0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{9B92CAD2-D85D-470B-9C59-7618AD6D015D}</c15:txfldGUID>
                      <c15:f>Diagramm!$I$66</c15:f>
                      <c15:dlblFieldTableCache>
                        <c:ptCount val="1"/>
                      </c15:dlblFieldTableCache>
                    </c15:dlblFTEntry>
                  </c15:dlblFieldTable>
                  <c15:showDataLabelsRange val="0"/>
                </c:ext>
                <c:ext xmlns:c16="http://schemas.microsoft.com/office/drawing/2014/chart" uri="{C3380CC4-5D6E-409C-BE32-E72D297353CC}">
                  <c16:uniqueId val="{00000014-94B9-4C8F-A2B9-9C479424CB0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{7F678A6B-50CA-4EB4-9CB7-08B0B7ABD4BD}</c15:txfldGUID>
                      <c15:f>Diagramm!$I$67</c15:f>
                      <c15:dlblFieldTableCache>
                        <c:ptCount val="1"/>
                      </c15:dlblFieldTableCache>
                    </c15:dlblFTEntry>
                  </c15:dlblFieldTable>
                  <c15:showDataLabelsRange val="0"/>
                </c:ext>
                <c:ext xmlns:c16="http://schemas.microsoft.com/office/drawing/2014/chart" uri="{C3380CC4-5D6E-409C-BE32-E72D297353CC}">
                  <c16:uniqueId val="{00000015-94B9-4C8F-A2B9-9C479424CB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4B9-4C8F-A2B9-9C479424CB0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{572A37A2-23EF-49FC-AF35-491191C8127E}</c15:txfldGUID>
                      <c15:f>Diagramm!$K$46</c15:f>
                      <c15:dlblFieldTableCache>
                        <c:ptCount val="1"/>
                      </c15:dlblFieldTableCache>
                    </c15:dlblFTEntry>
                  </c15:dlblFieldTable>
                  <c15:showDataLabelsRange val="0"/>
                </c:ext>
                <c:ext xmlns:c16="http://schemas.microsoft.com/office/drawing/2014/chart" uri="{C3380CC4-5D6E-409C-BE32-E72D297353CC}">
                  <c16:uniqueId val="{00000017-94B9-4C8F-A2B9-9C479424CB0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{7B1FC0C2-9A77-461C-9E12-F20838F32972}</c15:txfldGUID>
                      <c15:f>Diagramm!$K$47</c15:f>
                      <c15:dlblFieldTableCache>
                        <c:ptCount val="1"/>
                      </c15:dlblFieldTableCache>
                    </c15:dlblFTEntry>
                  </c15:dlblFieldTable>
                  <c15:showDataLabelsRange val="0"/>
                </c:ext>
                <c:ext xmlns:c16="http://schemas.microsoft.com/office/drawing/2014/chart" uri="{C3380CC4-5D6E-409C-BE32-E72D297353CC}">
                  <c16:uniqueId val="{00000018-94B9-4C8F-A2B9-9C479424CB0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{9364A4D7-E46F-43BD-A1F1-036D9E2B274D}</c15:txfldGUID>
                      <c15:f>Diagramm!$K$48</c15:f>
                      <c15:dlblFieldTableCache>
                        <c:ptCount val="1"/>
                      </c15:dlblFieldTableCache>
                    </c15:dlblFTEntry>
                  </c15:dlblFieldTable>
                  <c15:showDataLabelsRange val="0"/>
                </c:ext>
                <c:ext xmlns:c16="http://schemas.microsoft.com/office/drawing/2014/chart" uri="{C3380CC4-5D6E-409C-BE32-E72D297353CC}">
                  <c16:uniqueId val="{00000019-94B9-4C8F-A2B9-9C479424CB0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{85C2D88D-4D57-4DCA-918C-A738FE3A9403}</c15:txfldGUID>
                      <c15:f>Diagramm!$K$49</c15:f>
                      <c15:dlblFieldTableCache>
                        <c:ptCount val="1"/>
                      </c15:dlblFieldTableCache>
                    </c15:dlblFTEntry>
                  </c15:dlblFieldTable>
                  <c15:showDataLabelsRange val="0"/>
                </c:ext>
                <c:ext xmlns:c16="http://schemas.microsoft.com/office/drawing/2014/chart" uri="{C3380CC4-5D6E-409C-BE32-E72D297353CC}">
                  <c16:uniqueId val="{0000001A-94B9-4C8F-A2B9-9C479424CB0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{1146627A-4912-4438-8228-FBC586F4EBE4}</c15:txfldGUID>
                      <c15:f>Diagramm!$K$50</c15:f>
                      <c15:dlblFieldTableCache>
                        <c:ptCount val="1"/>
                      </c15:dlblFieldTableCache>
                    </c15:dlblFTEntry>
                  </c15:dlblFieldTable>
                  <c15:showDataLabelsRange val="0"/>
                </c:ext>
                <c:ext xmlns:c16="http://schemas.microsoft.com/office/drawing/2014/chart" uri="{C3380CC4-5D6E-409C-BE32-E72D297353CC}">
                  <c16:uniqueId val="{0000001B-94B9-4C8F-A2B9-9C479424CB0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{945B68AC-F293-4FF6-BFC0-0326C7F729C2}</c15:txfldGUID>
                      <c15:f>Diagramm!$K$51</c15:f>
                      <c15:dlblFieldTableCache>
                        <c:ptCount val="1"/>
                      </c15:dlblFieldTableCache>
                    </c15:dlblFTEntry>
                  </c15:dlblFieldTable>
                  <c15:showDataLabelsRange val="0"/>
                </c:ext>
                <c:ext xmlns:c16="http://schemas.microsoft.com/office/drawing/2014/chart" uri="{C3380CC4-5D6E-409C-BE32-E72D297353CC}">
                  <c16:uniqueId val="{0000001C-94B9-4C8F-A2B9-9C479424CB0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{60D200CC-9092-40DC-9AF6-75E9FB7F90EA}</c15:txfldGUID>
                      <c15:f>Diagramm!$K$52</c15:f>
                      <c15:dlblFieldTableCache>
                        <c:ptCount val="1"/>
                      </c15:dlblFieldTableCache>
                    </c15:dlblFTEntry>
                  </c15:dlblFieldTable>
                  <c15:showDataLabelsRange val="0"/>
                </c:ext>
                <c:ext xmlns:c16="http://schemas.microsoft.com/office/drawing/2014/chart" uri="{C3380CC4-5D6E-409C-BE32-E72D297353CC}">
                  <c16:uniqueId val="{0000001D-94B9-4C8F-A2B9-9C479424CB0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{EC560FDA-1EB7-4EF9-97F5-25509857F376}</c15:txfldGUID>
                      <c15:f>Diagramm!$K$53</c15:f>
                      <c15:dlblFieldTableCache>
                        <c:ptCount val="1"/>
                      </c15:dlblFieldTableCache>
                    </c15:dlblFTEntry>
                  </c15:dlblFieldTable>
                  <c15:showDataLabelsRange val="0"/>
                </c:ext>
                <c:ext xmlns:c16="http://schemas.microsoft.com/office/drawing/2014/chart" uri="{C3380CC4-5D6E-409C-BE32-E72D297353CC}">
                  <c16:uniqueId val="{0000001E-94B9-4C8F-A2B9-9C479424CB0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{A416C34F-E8F0-485F-91CE-4F8772B13675}</c15:txfldGUID>
                      <c15:f>Diagramm!$K$54</c15:f>
                      <c15:dlblFieldTableCache>
                        <c:ptCount val="1"/>
                      </c15:dlblFieldTableCache>
                    </c15:dlblFTEntry>
                  </c15:dlblFieldTable>
                  <c15:showDataLabelsRange val="0"/>
                </c:ext>
                <c:ext xmlns:c16="http://schemas.microsoft.com/office/drawing/2014/chart" uri="{C3380CC4-5D6E-409C-BE32-E72D297353CC}">
                  <c16:uniqueId val="{0000001F-94B9-4C8F-A2B9-9C479424CB0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{B0E70838-C397-49EA-AC00-DC537916932C}</c15:txfldGUID>
                      <c15:f>Diagramm!$K$55</c15:f>
                      <c15:dlblFieldTableCache>
                        <c:ptCount val="1"/>
                      </c15:dlblFieldTableCache>
                    </c15:dlblFTEntry>
                  </c15:dlblFieldTable>
                  <c15:showDataLabelsRange val="0"/>
                </c:ext>
                <c:ext xmlns:c16="http://schemas.microsoft.com/office/drawing/2014/chart" uri="{C3380CC4-5D6E-409C-BE32-E72D297353CC}">
                  <c16:uniqueId val="{00000020-94B9-4C8F-A2B9-9C479424CB0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{78D32D0D-CE30-4B5E-9AED-55BE80F9DB03}</c15:txfldGUID>
                      <c15:f>Diagramm!$K$56</c15:f>
                      <c15:dlblFieldTableCache>
                        <c:ptCount val="1"/>
                      </c15:dlblFieldTableCache>
                    </c15:dlblFTEntry>
                  </c15:dlblFieldTable>
                  <c15:showDataLabelsRange val="0"/>
                </c:ext>
                <c:ext xmlns:c16="http://schemas.microsoft.com/office/drawing/2014/chart" uri="{C3380CC4-5D6E-409C-BE32-E72D297353CC}">
                  <c16:uniqueId val="{00000021-94B9-4C8F-A2B9-9C479424CB0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{F6655A2C-1179-443C-AFB3-9861FC626D05}</c15:txfldGUID>
                      <c15:f>Diagramm!$K$57</c15:f>
                      <c15:dlblFieldTableCache>
                        <c:ptCount val="1"/>
                      </c15:dlblFieldTableCache>
                    </c15:dlblFTEntry>
                  </c15:dlblFieldTable>
                  <c15:showDataLabelsRange val="0"/>
                </c:ext>
                <c:ext xmlns:c16="http://schemas.microsoft.com/office/drawing/2014/chart" uri="{C3380CC4-5D6E-409C-BE32-E72D297353CC}">
                  <c16:uniqueId val="{00000022-94B9-4C8F-A2B9-9C479424CB0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{4EBE9B16-B3AB-4106-8DC5-4F477A94803D}</c15:txfldGUID>
                      <c15:f>Diagramm!$K$58</c15:f>
                      <c15:dlblFieldTableCache>
                        <c:ptCount val="1"/>
                      </c15:dlblFieldTableCache>
                    </c15:dlblFTEntry>
                  </c15:dlblFieldTable>
                  <c15:showDataLabelsRange val="0"/>
                </c:ext>
                <c:ext xmlns:c16="http://schemas.microsoft.com/office/drawing/2014/chart" uri="{C3380CC4-5D6E-409C-BE32-E72D297353CC}">
                  <c16:uniqueId val="{00000023-94B9-4C8F-A2B9-9C479424CB0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{D07A1C08-8FCB-4606-AA1E-11A13FFC137A}</c15:txfldGUID>
                      <c15:f>Diagramm!$K$59</c15:f>
                      <c15:dlblFieldTableCache>
                        <c:ptCount val="1"/>
                      </c15:dlblFieldTableCache>
                    </c15:dlblFTEntry>
                  </c15:dlblFieldTable>
                  <c15:showDataLabelsRange val="0"/>
                </c:ext>
                <c:ext xmlns:c16="http://schemas.microsoft.com/office/drawing/2014/chart" uri="{C3380CC4-5D6E-409C-BE32-E72D297353CC}">
                  <c16:uniqueId val="{00000024-94B9-4C8F-A2B9-9C479424CB0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{C25A95A3-1DEB-4A54-B03A-18E92A36A5FA}</c15:txfldGUID>
                      <c15:f>Diagramm!$K$60</c15:f>
                      <c15:dlblFieldTableCache>
                        <c:ptCount val="1"/>
                      </c15:dlblFieldTableCache>
                    </c15:dlblFTEntry>
                  </c15:dlblFieldTable>
                  <c15:showDataLabelsRange val="0"/>
                </c:ext>
                <c:ext xmlns:c16="http://schemas.microsoft.com/office/drawing/2014/chart" uri="{C3380CC4-5D6E-409C-BE32-E72D297353CC}">
                  <c16:uniqueId val="{00000025-94B9-4C8F-A2B9-9C479424CB0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{1F2F013A-4344-4883-A7BC-6F9B80B4095F}</c15:txfldGUID>
                      <c15:f>Diagramm!$K$61</c15:f>
                      <c15:dlblFieldTableCache>
                        <c:ptCount val="1"/>
                      </c15:dlblFieldTableCache>
                    </c15:dlblFTEntry>
                  </c15:dlblFieldTable>
                  <c15:showDataLabelsRange val="0"/>
                </c:ext>
                <c:ext xmlns:c16="http://schemas.microsoft.com/office/drawing/2014/chart" uri="{C3380CC4-5D6E-409C-BE32-E72D297353CC}">
                  <c16:uniqueId val="{00000026-94B9-4C8F-A2B9-9C479424CB0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{9BFBBE94-C460-4056-A86C-25E3841A51C0}</c15:txfldGUID>
                      <c15:f>Diagramm!$K$62</c15:f>
                      <c15:dlblFieldTableCache>
                        <c:ptCount val="1"/>
                      </c15:dlblFieldTableCache>
                    </c15:dlblFTEntry>
                  </c15:dlblFieldTable>
                  <c15:showDataLabelsRange val="0"/>
                </c:ext>
                <c:ext xmlns:c16="http://schemas.microsoft.com/office/drawing/2014/chart" uri="{C3380CC4-5D6E-409C-BE32-E72D297353CC}">
                  <c16:uniqueId val="{00000027-94B9-4C8F-A2B9-9C479424CB0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{585AE475-E2B5-4435-8ED7-FAC04BD84B14}</c15:txfldGUID>
                      <c15:f>Diagramm!$K$63</c15:f>
                      <c15:dlblFieldTableCache>
                        <c:ptCount val="1"/>
                      </c15:dlblFieldTableCache>
                    </c15:dlblFTEntry>
                  </c15:dlblFieldTable>
                  <c15:showDataLabelsRange val="0"/>
                </c:ext>
                <c:ext xmlns:c16="http://schemas.microsoft.com/office/drawing/2014/chart" uri="{C3380CC4-5D6E-409C-BE32-E72D297353CC}">
                  <c16:uniqueId val="{00000028-94B9-4C8F-A2B9-9C479424CB0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{2DBE2A8E-EB07-4F01-9B4A-8DA54CFA4D57}</c15:txfldGUID>
                      <c15:f>Diagramm!$K$64</c15:f>
                      <c15:dlblFieldTableCache>
                        <c:ptCount val="1"/>
                      </c15:dlblFieldTableCache>
                    </c15:dlblFTEntry>
                  </c15:dlblFieldTable>
                  <c15:showDataLabelsRange val="0"/>
                </c:ext>
                <c:ext xmlns:c16="http://schemas.microsoft.com/office/drawing/2014/chart" uri="{C3380CC4-5D6E-409C-BE32-E72D297353CC}">
                  <c16:uniqueId val="{00000029-94B9-4C8F-A2B9-9C479424CB0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{50330755-B33A-40B5-90B7-E4F598FD7993}</c15:txfldGUID>
                      <c15:f>Diagramm!$K$65</c15:f>
                      <c15:dlblFieldTableCache>
                        <c:ptCount val="1"/>
                      </c15:dlblFieldTableCache>
                    </c15:dlblFTEntry>
                  </c15:dlblFieldTable>
                  <c15:showDataLabelsRange val="0"/>
                </c:ext>
                <c:ext xmlns:c16="http://schemas.microsoft.com/office/drawing/2014/chart" uri="{C3380CC4-5D6E-409C-BE32-E72D297353CC}">
                  <c16:uniqueId val="{0000002A-94B9-4C8F-A2B9-9C479424CB0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{13AB657C-3CEA-4950-A15B-B58EB84C9F2D}</c15:txfldGUID>
                      <c15:f>Diagramm!$K$66</c15:f>
                      <c15:dlblFieldTableCache>
                        <c:ptCount val="1"/>
                      </c15:dlblFieldTableCache>
                    </c15:dlblFTEntry>
                  </c15:dlblFieldTable>
                  <c15:showDataLabelsRange val="0"/>
                </c:ext>
                <c:ext xmlns:c16="http://schemas.microsoft.com/office/drawing/2014/chart" uri="{C3380CC4-5D6E-409C-BE32-E72D297353CC}">
                  <c16:uniqueId val="{0000002B-94B9-4C8F-A2B9-9C479424CB0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{8A096A2B-993B-4387-A967-394DF96D4505}</c15:txfldGUID>
                      <c15:f>Diagramm!$K$67</c15:f>
                      <c15:dlblFieldTableCache>
                        <c:ptCount val="1"/>
                      </c15:dlblFieldTableCache>
                    </c15:dlblFTEntry>
                  </c15:dlblFieldTable>
                  <c15:showDataLabelsRange val="0"/>
                </c:ext>
                <c:ext xmlns:c16="http://schemas.microsoft.com/office/drawing/2014/chart" uri="{C3380CC4-5D6E-409C-BE32-E72D297353CC}">
                  <c16:uniqueId val="{0000002C-94B9-4C8F-A2B9-9C479424CB0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4B9-4C8F-A2B9-9C479424CB0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{DA6DA92C-1675-4360-A2C0-DB7D728A916F}</c15:txfldGUID>
                      <c15:f>Diagramm!$J$46</c15:f>
                      <c15:dlblFieldTableCache>
                        <c:ptCount val="1"/>
                      </c15:dlblFieldTableCache>
                    </c15:dlblFTEntry>
                  </c15:dlblFieldTable>
                  <c15:showDataLabelsRange val="0"/>
                </c:ext>
                <c:ext xmlns:c16="http://schemas.microsoft.com/office/drawing/2014/chart" uri="{C3380CC4-5D6E-409C-BE32-E72D297353CC}">
                  <c16:uniqueId val="{0000002E-94B9-4C8F-A2B9-9C479424CB0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{0CCF5E34-9567-4E64-B33F-33BCDE871F5C}</c15:txfldGUID>
                      <c15:f>Diagramm!$J$47</c15:f>
                      <c15:dlblFieldTableCache>
                        <c:ptCount val="1"/>
                      </c15:dlblFieldTableCache>
                    </c15:dlblFTEntry>
                  </c15:dlblFieldTable>
                  <c15:showDataLabelsRange val="0"/>
                </c:ext>
                <c:ext xmlns:c16="http://schemas.microsoft.com/office/drawing/2014/chart" uri="{C3380CC4-5D6E-409C-BE32-E72D297353CC}">
                  <c16:uniqueId val="{0000002F-94B9-4C8F-A2B9-9C479424CB0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{A9E96322-9893-4782-86F7-391796CD799D}</c15:txfldGUID>
                      <c15:f>Diagramm!$J$48</c15:f>
                      <c15:dlblFieldTableCache>
                        <c:ptCount val="1"/>
                      </c15:dlblFieldTableCache>
                    </c15:dlblFTEntry>
                  </c15:dlblFieldTable>
                  <c15:showDataLabelsRange val="0"/>
                </c:ext>
                <c:ext xmlns:c16="http://schemas.microsoft.com/office/drawing/2014/chart" uri="{C3380CC4-5D6E-409C-BE32-E72D297353CC}">
                  <c16:uniqueId val="{00000030-94B9-4C8F-A2B9-9C479424CB0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{AAB46E91-AC48-42AC-88DA-8F6C0DD3A954}</c15:txfldGUID>
                      <c15:f>Diagramm!$J$49</c15:f>
                      <c15:dlblFieldTableCache>
                        <c:ptCount val="1"/>
                      </c15:dlblFieldTableCache>
                    </c15:dlblFTEntry>
                  </c15:dlblFieldTable>
                  <c15:showDataLabelsRange val="0"/>
                </c:ext>
                <c:ext xmlns:c16="http://schemas.microsoft.com/office/drawing/2014/chart" uri="{C3380CC4-5D6E-409C-BE32-E72D297353CC}">
                  <c16:uniqueId val="{00000031-94B9-4C8F-A2B9-9C479424CB0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{18B2E73B-9F7A-4B00-B373-4D1862801113}</c15:txfldGUID>
                      <c15:f>Diagramm!$J$50</c15:f>
                      <c15:dlblFieldTableCache>
                        <c:ptCount val="1"/>
                      </c15:dlblFieldTableCache>
                    </c15:dlblFTEntry>
                  </c15:dlblFieldTable>
                  <c15:showDataLabelsRange val="0"/>
                </c:ext>
                <c:ext xmlns:c16="http://schemas.microsoft.com/office/drawing/2014/chart" uri="{C3380CC4-5D6E-409C-BE32-E72D297353CC}">
                  <c16:uniqueId val="{00000032-94B9-4C8F-A2B9-9C479424CB0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{1FD2A2EF-6832-4F43-B9D8-86D40BF37738}</c15:txfldGUID>
                      <c15:f>Diagramm!$J$51</c15:f>
                      <c15:dlblFieldTableCache>
                        <c:ptCount val="1"/>
                      </c15:dlblFieldTableCache>
                    </c15:dlblFTEntry>
                  </c15:dlblFieldTable>
                  <c15:showDataLabelsRange val="0"/>
                </c:ext>
                <c:ext xmlns:c16="http://schemas.microsoft.com/office/drawing/2014/chart" uri="{C3380CC4-5D6E-409C-BE32-E72D297353CC}">
                  <c16:uniqueId val="{00000033-94B9-4C8F-A2B9-9C479424CB0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{EF9D82D7-B241-4DA2-B456-7FE15B2E043E}</c15:txfldGUID>
                      <c15:f>Diagramm!$J$52</c15:f>
                      <c15:dlblFieldTableCache>
                        <c:ptCount val="1"/>
                      </c15:dlblFieldTableCache>
                    </c15:dlblFTEntry>
                  </c15:dlblFieldTable>
                  <c15:showDataLabelsRange val="0"/>
                </c:ext>
                <c:ext xmlns:c16="http://schemas.microsoft.com/office/drawing/2014/chart" uri="{C3380CC4-5D6E-409C-BE32-E72D297353CC}">
                  <c16:uniqueId val="{00000034-94B9-4C8F-A2B9-9C479424CB0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{117C3C32-9E12-49E0-A7FC-97E2FB337958}</c15:txfldGUID>
                      <c15:f>Diagramm!$J$53</c15:f>
                      <c15:dlblFieldTableCache>
                        <c:ptCount val="1"/>
                      </c15:dlblFieldTableCache>
                    </c15:dlblFTEntry>
                  </c15:dlblFieldTable>
                  <c15:showDataLabelsRange val="0"/>
                </c:ext>
                <c:ext xmlns:c16="http://schemas.microsoft.com/office/drawing/2014/chart" uri="{C3380CC4-5D6E-409C-BE32-E72D297353CC}">
                  <c16:uniqueId val="{00000035-94B9-4C8F-A2B9-9C479424CB0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{3AA3ACB4-61D1-4B6D-ABE8-C7369BAE9422}</c15:txfldGUID>
                      <c15:f>Diagramm!$J$54</c15:f>
                      <c15:dlblFieldTableCache>
                        <c:ptCount val="1"/>
                      </c15:dlblFieldTableCache>
                    </c15:dlblFTEntry>
                  </c15:dlblFieldTable>
                  <c15:showDataLabelsRange val="0"/>
                </c:ext>
                <c:ext xmlns:c16="http://schemas.microsoft.com/office/drawing/2014/chart" uri="{C3380CC4-5D6E-409C-BE32-E72D297353CC}">
                  <c16:uniqueId val="{00000036-94B9-4C8F-A2B9-9C479424CB0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{1150500A-7635-4C2C-986A-1399DE25B63B}</c15:txfldGUID>
                      <c15:f>Diagramm!$J$55</c15:f>
                      <c15:dlblFieldTableCache>
                        <c:ptCount val="1"/>
                      </c15:dlblFieldTableCache>
                    </c15:dlblFTEntry>
                  </c15:dlblFieldTable>
                  <c15:showDataLabelsRange val="0"/>
                </c:ext>
                <c:ext xmlns:c16="http://schemas.microsoft.com/office/drawing/2014/chart" uri="{C3380CC4-5D6E-409C-BE32-E72D297353CC}">
                  <c16:uniqueId val="{00000037-94B9-4C8F-A2B9-9C479424CB0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{A81B9591-F28D-44A0-BEBB-D38828DC6CEE}</c15:txfldGUID>
                      <c15:f>Diagramm!$J$56</c15:f>
                      <c15:dlblFieldTableCache>
                        <c:ptCount val="1"/>
                      </c15:dlblFieldTableCache>
                    </c15:dlblFTEntry>
                  </c15:dlblFieldTable>
                  <c15:showDataLabelsRange val="0"/>
                </c:ext>
                <c:ext xmlns:c16="http://schemas.microsoft.com/office/drawing/2014/chart" uri="{C3380CC4-5D6E-409C-BE32-E72D297353CC}">
                  <c16:uniqueId val="{00000038-94B9-4C8F-A2B9-9C479424CB0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{EEB0328C-4CCE-4330-8722-1BE5170E6854}</c15:txfldGUID>
                      <c15:f>Diagramm!$J$57</c15:f>
                      <c15:dlblFieldTableCache>
                        <c:ptCount val="1"/>
                      </c15:dlblFieldTableCache>
                    </c15:dlblFTEntry>
                  </c15:dlblFieldTable>
                  <c15:showDataLabelsRange val="0"/>
                </c:ext>
                <c:ext xmlns:c16="http://schemas.microsoft.com/office/drawing/2014/chart" uri="{C3380CC4-5D6E-409C-BE32-E72D297353CC}">
                  <c16:uniqueId val="{00000039-94B9-4C8F-A2B9-9C479424CB0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{1ABD6A7C-4848-427D-B2A9-657CBC406A38}</c15:txfldGUID>
                      <c15:f>Diagramm!$J$58</c15:f>
                      <c15:dlblFieldTableCache>
                        <c:ptCount val="1"/>
                      </c15:dlblFieldTableCache>
                    </c15:dlblFTEntry>
                  </c15:dlblFieldTable>
                  <c15:showDataLabelsRange val="0"/>
                </c:ext>
                <c:ext xmlns:c16="http://schemas.microsoft.com/office/drawing/2014/chart" uri="{C3380CC4-5D6E-409C-BE32-E72D297353CC}">
                  <c16:uniqueId val="{0000003A-94B9-4C8F-A2B9-9C479424CB0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{D56C9557-B3E3-4EE3-80C3-C92E92D4748C}</c15:txfldGUID>
                      <c15:f>Diagramm!$J$59</c15:f>
                      <c15:dlblFieldTableCache>
                        <c:ptCount val="1"/>
                      </c15:dlblFieldTableCache>
                    </c15:dlblFTEntry>
                  </c15:dlblFieldTable>
                  <c15:showDataLabelsRange val="0"/>
                </c:ext>
                <c:ext xmlns:c16="http://schemas.microsoft.com/office/drawing/2014/chart" uri="{C3380CC4-5D6E-409C-BE32-E72D297353CC}">
                  <c16:uniqueId val="{0000003B-94B9-4C8F-A2B9-9C479424CB0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{A379ACE2-9C6F-4EFB-9720-05CA38585DD7}</c15:txfldGUID>
                      <c15:f>Diagramm!$J$60</c15:f>
                      <c15:dlblFieldTableCache>
                        <c:ptCount val="1"/>
                      </c15:dlblFieldTableCache>
                    </c15:dlblFTEntry>
                  </c15:dlblFieldTable>
                  <c15:showDataLabelsRange val="0"/>
                </c:ext>
                <c:ext xmlns:c16="http://schemas.microsoft.com/office/drawing/2014/chart" uri="{C3380CC4-5D6E-409C-BE32-E72D297353CC}">
                  <c16:uniqueId val="{0000003C-94B9-4C8F-A2B9-9C479424CB0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{7D7982F6-5FD4-41DB-A56F-70D9E3F85F4F}</c15:txfldGUID>
                      <c15:f>Diagramm!$J$61</c15:f>
                      <c15:dlblFieldTableCache>
                        <c:ptCount val="1"/>
                      </c15:dlblFieldTableCache>
                    </c15:dlblFTEntry>
                  </c15:dlblFieldTable>
                  <c15:showDataLabelsRange val="0"/>
                </c:ext>
                <c:ext xmlns:c16="http://schemas.microsoft.com/office/drawing/2014/chart" uri="{C3380CC4-5D6E-409C-BE32-E72D297353CC}">
                  <c16:uniqueId val="{0000003D-94B9-4C8F-A2B9-9C479424CB0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{9CD5081E-F19D-4215-A82E-61BD34039536}</c15:txfldGUID>
                      <c15:f>Diagramm!$J$62</c15:f>
                      <c15:dlblFieldTableCache>
                        <c:ptCount val="1"/>
                      </c15:dlblFieldTableCache>
                    </c15:dlblFTEntry>
                  </c15:dlblFieldTable>
                  <c15:showDataLabelsRange val="0"/>
                </c:ext>
                <c:ext xmlns:c16="http://schemas.microsoft.com/office/drawing/2014/chart" uri="{C3380CC4-5D6E-409C-BE32-E72D297353CC}">
                  <c16:uniqueId val="{0000003E-94B9-4C8F-A2B9-9C479424CB0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{40EF8FB4-11F0-42DB-AB3E-6EBE2C42DF0E}</c15:txfldGUID>
                      <c15:f>Diagramm!$J$63</c15:f>
                      <c15:dlblFieldTableCache>
                        <c:ptCount val="1"/>
                      </c15:dlblFieldTableCache>
                    </c15:dlblFTEntry>
                  </c15:dlblFieldTable>
                  <c15:showDataLabelsRange val="0"/>
                </c:ext>
                <c:ext xmlns:c16="http://schemas.microsoft.com/office/drawing/2014/chart" uri="{C3380CC4-5D6E-409C-BE32-E72D297353CC}">
                  <c16:uniqueId val="{0000003F-94B9-4C8F-A2B9-9C479424CB0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{DF790C61-1045-4873-8F03-A860DB962570}</c15:txfldGUID>
                      <c15:f>Diagramm!$J$64</c15:f>
                      <c15:dlblFieldTableCache>
                        <c:ptCount val="1"/>
                      </c15:dlblFieldTableCache>
                    </c15:dlblFTEntry>
                  </c15:dlblFieldTable>
                  <c15:showDataLabelsRange val="0"/>
                </c:ext>
                <c:ext xmlns:c16="http://schemas.microsoft.com/office/drawing/2014/chart" uri="{C3380CC4-5D6E-409C-BE32-E72D297353CC}">
                  <c16:uniqueId val="{00000040-94B9-4C8F-A2B9-9C479424CB0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{2483FE0E-88CD-462B-A98B-1D44654DC32F}</c15:txfldGUID>
                      <c15:f>Diagramm!$J$65</c15:f>
                      <c15:dlblFieldTableCache>
                        <c:ptCount val="1"/>
                      </c15:dlblFieldTableCache>
                    </c15:dlblFTEntry>
                  </c15:dlblFieldTable>
                  <c15:showDataLabelsRange val="0"/>
                </c:ext>
                <c:ext xmlns:c16="http://schemas.microsoft.com/office/drawing/2014/chart" uri="{C3380CC4-5D6E-409C-BE32-E72D297353CC}">
                  <c16:uniqueId val="{00000041-94B9-4C8F-A2B9-9C479424CB0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{7FCF2140-3B32-45A2-8C39-5BDEA2EF166D}</c15:txfldGUID>
                      <c15:f>Diagramm!$J$66</c15:f>
                      <c15:dlblFieldTableCache>
                        <c:ptCount val="1"/>
                      </c15:dlblFieldTableCache>
                    </c15:dlblFTEntry>
                  </c15:dlblFieldTable>
                  <c15:showDataLabelsRange val="0"/>
                </c:ext>
                <c:ext xmlns:c16="http://schemas.microsoft.com/office/drawing/2014/chart" uri="{C3380CC4-5D6E-409C-BE32-E72D297353CC}">
                  <c16:uniqueId val="{00000042-94B9-4C8F-A2B9-9C479424CB0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{693B9039-2D18-49A6-BEA4-C0FF111EE1DB}</c15:txfldGUID>
                      <c15:f>Diagramm!$J$67</c15:f>
                      <c15:dlblFieldTableCache>
                        <c:ptCount val="1"/>
                      </c15:dlblFieldTableCache>
                    </c15:dlblFTEntry>
                  </c15:dlblFieldTable>
                  <c15:showDataLabelsRange val="0"/>
                </c:ext>
                <c:ext xmlns:c16="http://schemas.microsoft.com/office/drawing/2014/chart" uri="{C3380CC4-5D6E-409C-BE32-E72D297353CC}">
                  <c16:uniqueId val="{00000043-94B9-4C8F-A2B9-9C479424CB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4B9-4C8F-A2B9-9C479424CB0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1A-49D3-9E59-4A5F120A23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1A-49D3-9E59-4A5F120A23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1A-49D3-9E59-4A5F120A23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1A-49D3-9E59-4A5F120A23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1A-49D3-9E59-4A5F120A23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1A-49D3-9E59-4A5F120A23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1A-49D3-9E59-4A5F120A23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1A-49D3-9E59-4A5F120A23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1A-49D3-9E59-4A5F120A23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1A-49D3-9E59-4A5F120A23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B1A-49D3-9E59-4A5F120A23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B1A-49D3-9E59-4A5F120A23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B1A-49D3-9E59-4A5F120A23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B1A-49D3-9E59-4A5F120A23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B1A-49D3-9E59-4A5F120A23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B1A-49D3-9E59-4A5F120A23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B1A-49D3-9E59-4A5F120A23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B1A-49D3-9E59-4A5F120A23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B1A-49D3-9E59-4A5F120A23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B1A-49D3-9E59-4A5F120A23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B1A-49D3-9E59-4A5F120A23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B1A-49D3-9E59-4A5F120A23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B1A-49D3-9E59-4A5F120A23A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B1A-49D3-9E59-4A5F120A23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B1A-49D3-9E59-4A5F120A23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B1A-49D3-9E59-4A5F120A23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B1A-49D3-9E59-4A5F120A23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B1A-49D3-9E59-4A5F120A23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B1A-49D3-9E59-4A5F120A23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B1A-49D3-9E59-4A5F120A23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B1A-49D3-9E59-4A5F120A23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B1A-49D3-9E59-4A5F120A23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B1A-49D3-9E59-4A5F120A23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B1A-49D3-9E59-4A5F120A23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B1A-49D3-9E59-4A5F120A23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B1A-49D3-9E59-4A5F120A23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B1A-49D3-9E59-4A5F120A23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B1A-49D3-9E59-4A5F120A23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B1A-49D3-9E59-4A5F120A23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B1A-49D3-9E59-4A5F120A23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B1A-49D3-9E59-4A5F120A23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B1A-49D3-9E59-4A5F120A23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B1A-49D3-9E59-4A5F120A23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B1A-49D3-9E59-4A5F120A23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B1A-49D3-9E59-4A5F120A23A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B1A-49D3-9E59-4A5F120A23A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B1A-49D3-9E59-4A5F120A23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B1A-49D3-9E59-4A5F120A23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B1A-49D3-9E59-4A5F120A23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B1A-49D3-9E59-4A5F120A23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B1A-49D3-9E59-4A5F120A23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B1A-49D3-9E59-4A5F120A23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B1A-49D3-9E59-4A5F120A23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B1A-49D3-9E59-4A5F120A23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B1A-49D3-9E59-4A5F120A23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B1A-49D3-9E59-4A5F120A23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B1A-49D3-9E59-4A5F120A23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B1A-49D3-9E59-4A5F120A23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B1A-49D3-9E59-4A5F120A23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B1A-49D3-9E59-4A5F120A23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B1A-49D3-9E59-4A5F120A23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B1A-49D3-9E59-4A5F120A23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B1A-49D3-9E59-4A5F120A23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B1A-49D3-9E59-4A5F120A23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B1A-49D3-9E59-4A5F120A23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B1A-49D3-9E59-4A5F120A23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B1A-49D3-9E59-4A5F120A23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B1A-49D3-9E59-4A5F120A23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B1A-49D3-9E59-4A5F120A23A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101.20642158259714</c:v>
                </c:pt>
                <c:pt idx="2">
                  <c:v>102.25729077609955</c:v>
                </c:pt>
                <c:pt idx="3">
                  <c:v>100.01899876508027</c:v>
                </c:pt>
                <c:pt idx="4">
                  <c:v>100.39897406668568</c:v>
                </c:pt>
                <c:pt idx="5">
                  <c:v>101.92837465564739</c:v>
                </c:pt>
                <c:pt idx="6">
                  <c:v>103.2749121307115</c:v>
                </c:pt>
                <c:pt idx="7">
                  <c:v>101.59945853519521</c:v>
                </c:pt>
                <c:pt idx="8">
                  <c:v>102.13736107153035</c:v>
                </c:pt>
                <c:pt idx="9">
                  <c:v>102.77144485608436</c:v>
                </c:pt>
                <c:pt idx="10">
                  <c:v>104.24503657262278</c:v>
                </c:pt>
                <c:pt idx="11">
                  <c:v>102.4164054336468</c:v>
                </c:pt>
                <c:pt idx="12">
                  <c:v>102.710886292391</c:v>
                </c:pt>
                <c:pt idx="13">
                  <c:v>103.38178018428803</c:v>
                </c:pt>
                <c:pt idx="14">
                  <c:v>104.42314999525031</c:v>
                </c:pt>
                <c:pt idx="15">
                  <c:v>102.6966372185808</c:v>
                </c:pt>
                <c:pt idx="16">
                  <c:v>102.64795288306262</c:v>
                </c:pt>
                <c:pt idx="17">
                  <c:v>103.10629809062411</c:v>
                </c:pt>
                <c:pt idx="18">
                  <c:v>104.23078749881259</c:v>
                </c:pt>
                <c:pt idx="19">
                  <c:v>102.48171368861023</c:v>
                </c:pt>
                <c:pt idx="20">
                  <c:v>101.82863113897595</c:v>
                </c:pt>
                <c:pt idx="21">
                  <c:v>102.27153984990976</c:v>
                </c:pt>
                <c:pt idx="22">
                  <c:v>102.6752636078655</c:v>
                </c:pt>
                <c:pt idx="23">
                  <c:v>101.0924289921155</c:v>
                </c:pt>
                <c:pt idx="24">
                  <c:v>100.57233779804314</c:v>
                </c:pt>
              </c:numCache>
            </c:numRef>
          </c:val>
          <c:smooth val="0"/>
          <c:extLst>
            <c:ext xmlns:c16="http://schemas.microsoft.com/office/drawing/2014/chart" uri="{C3380CC4-5D6E-409C-BE32-E72D297353CC}">
              <c16:uniqueId val="{00000000-5F8E-4294-8DA8-47F7AB9C309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104.07395800689439</c:v>
                </c:pt>
                <c:pt idx="2">
                  <c:v>109.30742713882795</c:v>
                </c:pt>
                <c:pt idx="3">
                  <c:v>104.16797242243811</c:v>
                </c:pt>
                <c:pt idx="4">
                  <c:v>103.79191476026324</c:v>
                </c:pt>
                <c:pt idx="5">
                  <c:v>108.17925415230336</c:v>
                </c:pt>
                <c:pt idx="6">
                  <c:v>112.44124099028518</c:v>
                </c:pt>
                <c:pt idx="7">
                  <c:v>109.93418990911941</c:v>
                </c:pt>
                <c:pt idx="8">
                  <c:v>107.61516765904105</c:v>
                </c:pt>
                <c:pt idx="9">
                  <c:v>110.93701034158572</c:v>
                </c:pt>
                <c:pt idx="10">
                  <c:v>113.19335631463491</c:v>
                </c:pt>
                <c:pt idx="11">
                  <c:v>111.09370103415857</c:v>
                </c:pt>
                <c:pt idx="12">
                  <c:v>109.49545596991538</c:v>
                </c:pt>
                <c:pt idx="13">
                  <c:v>114.0081479160138</c:v>
                </c:pt>
                <c:pt idx="14">
                  <c:v>117.51801942964588</c:v>
                </c:pt>
                <c:pt idx="15">
                  <c:v>117.67471012221876</c:v>
                </c:pt>
                <c:pt idx="16">
                  <c:v>116.3585083046067</c:v>
                </c:pt>
                <c:pt idx="17">
                  <c:v>119.55499843309308</c:v>
                </c:pt>
                <c:pt idx="18">
                  <c:v>122.56345973049201</c:v>
                </c:pt>
                <c:pt idx="19">
                  <c:v>121.84268254465684</c:v>
                </c:pt>
                <c:pt idx="20">
                  <c:v>122.43810717643373</c:v>
                </c:pt>
                <c:pt idx="21">
                  <c:v>125.91664055155123</c:v>
                </c:pt>
                <c:pt idx="22">
                  <c:v>130.05327483547478</c:v>
                </c:pt>
                <c:pt idx="23">
                  <c:v>126.9821372610467</c:v>
                </c:pt>
                <c:pt idx="24">
                  <c:v>123.47226574741461</c:v>
                </c:pt>
              </c:numCache>
            </c:numRef>
          </c:val>
          <c:smooth val="0"/>
          <c:extLst>
            <c:ext xmlns:c16="http://schemas.microsoft.com/office/drawing/2014/chart" uri="{C3380CC4-5D6E-409C-BE32-E72D297353CC}">
              <c16:uniqueId val="{00000001-5F8E-4294-8DA8-47F7AB9C309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98.049441952644202</c:v>
                </c:pt>
                <c:pt idx="2">
                  <c:v>97.621779493063514</c:v>
                </c:pt>
                <c:pt idx="3">
                  <c:v>97.965995619067485</c:v>
                </c:pt>
                <c:pt idx="4">
                  <c:v>93.658078648169393</c:v>
                </c:pt>
                <c:pt idx="5">
                  <c:v>94.190049024720977</c:v>
                </c:pt>
                <c:pt idx="6">
                  <c:v>94.221341399812246</c:v>
                </c:pt>
                <c:pt idx="7">
                  <c:v>92.990507979555645</c:v>
                </c:pt>
                <c:pt idx="8">
                  <c:v>92.114321477000104</c:v>
                </c:pt>
                <c:pt idx="9">
                  <c:v>93.397308855742153</c:v>
                </c:pt>
                <c:pt idx="10">
                  <c:v>91.728382184207774</c:v>
                </c:pt>
                <c:pt idx="11">
                  <c:v>91.822259309481595</c:v>
                </c:pt>
                <c:pt idx="12">
                  <c:v>91.279858141232921</c:v>
                </c:pt>
                <c:pt idx="13">
                  <c:v>93.574632314592677</c:v>
                </c:pt>
                <c:pt idx="14">
                  <c:v>91.717951392510685</c:v>
                </c:pt>
                <c:pt idx="15">
                  <c:v>92.625430270157509</c:v>
                </c:pt>
                <c:pt idx="16">
                  <c:v>92.698445812037136</c:v>
                </c:pt>
                <c:pt idx="17">
                  <c:v>94.158756649629709</c:v>
                </c:pt>
                <c:pt idx="18">
                  <c:v>92.020444351726297</c:v>
                </c:pt>
                <c:pt idx="19">
                  <c:v>91.332012099718369</c:v>
                </c:pt>
                <c:pt idx="20">
                  <c:v>91.717951392510685</c:v>
                </c:pt>
                <c:pt idx="21">
                  <c:v>92.614999478460419</c:v>
                </c:pt>
                <c:pt idx="22">
                  <c:v>90.591425889224993</c:v>
                </c:pt>
                <c:pt idx="23">
                  <c:v>90.904349640137681</c:v>
                </c:pt>
                <c:pt idx="24">
                  <c:v>88.098466673620521</c:v>
                </c:pt>
              </c:numCache>
            </c:numRef>
          </c:val>
          <c:smooth val="0"/>
          <c:extLst>
            <c:ext xmlns:c16="http://schemas.microsoft.com/office/drawing/2014/chart" uri="{C3380CC4-5D6E-409C-BE32-E72D297353CC}">
              <c16:uniqueId val="{00000002-5F8E-4294-8DA8-47F7AB9C309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F8E-4294-8DA8-47F7AB9C3092}"/>
                </c:ext>
              </c:extLst>
            </c:dLbl>
            <c:dLbl>
              <c:idx val="1"/>
              <c:delete val="1"/>
              <c:extLst>
                <c:ext xmlns:c15="http://schemas.microsoft.com/office/drawing/2012/chart" uri="{CE6537A1-D6FC-4f65-9D91-7224C49458BB}"/>
                <c:ext xmlns:c16="http://schemas.microsoft.com/office/drawing/2014/chart" uri="{C3380CC4-5D6E-409C-BE32-E72D297353CC}">
                  <c16:uniqueId val="{00000004-5F8E-4294-8DA8-47F7AB9C3092}"/>
                </c:ext>
              </c:extLst>
            </c:dLbl>
            <c:dLbl>
              <c:idx val="2"/>
              <c:delete val="1"/>
              <c:extLst>
                <c:ext xmlns:c15="http://schemas.microsoft.com/office/drawing/2012/chart" uri="{CE6537A1-D6FC-4f65-9D91-7224C49458BB}"/>
                <c:ext xmlns:c16="http://schemas.microsoft.com/office/drawing/2014/chart" uri="{C3380CC4-5D6E-409C-BE32-E72D297353CC}">
                  <c16:uniqueId val="{00000005-5F8E-4294-8DA8-47F7AB9C3092}"/>
                </c:ext>
              </c:extLst>
            </c:dLbl>
            <c:dLbl>
              <c:idx val="3"/>
              <c:delete val="1"/>
              <c:extLst>
                <c:ext xmlns:c15="http://schemas.microsoft.com/office/drawing/2012/chart" uri="{CE6537A1-D6FC-4f65-9D91-7224C49458BB}"/>
                <c:ext xmlns:c16="http://schemas.microsoft.com/office/drawing/2014/chart" uri="{C3380CC4-5D6E-409C-BE32-E72D297353CC}">
                  <c16:uniqueId val="{00000006-5F8E-4294-8DA8-47F7AB9C3092}"/>
                </c:ext>
              </c:extLst>
            </c:dLbl>
            <c:dLbl>
              <c:idx val="4"/>
              <c:delete val="1"/>
              <c:extLst>
                <c:ext xmlns:c15="http://schemas.microsoft.com/office/drawing/2012/chart" uri="{CE6537A1-D6FC-4f65-9D91-7224C49458BB}"/>
                <c:ext xmlns:c16="http://schemas.microsoft.com/office/drawing/2014/chart" uri="{C3380CC4-5D6E-409C-BE32-E72D297353CC}">
                  <c16:uniqueId val="{00000007-5F8E-4294-8DA8-47F7AB9C3092}"/>
                </c:ext>
              </c:extLst>
            </c:dLbl>
            <c:dLbl>
              <c:idx val="5"/>
              <c:delete val="1"/>
              <c:extLst>
                <c:ext xmlns:c15="http://schemas.microsoft.com/office/drawing/2012/chart" uri="{CE6537A1-D6FC-4f65-9D91-7224C49458BB}"/>
                <c:ext xmlns:c16="http://schemas.microsoft.com/office/drawing/2014/chart" uri="{C3380CC4-5D6E-409C-BE32-E72D297353CC}">
                  <c16:uniqueId val="{00000008-5F8E-4294-8DA8-47F7AB9C3092}"/>
                </c:ext>
              </c:extLst>
            </c:dLbl>
            <c:dLbl>
              <c:idx val="6"/>
              <c:delete val="1"/>
              <c:extLst>
                <c:ext xmlns:c15="http://schemas.microsoft.com/office/drawing/2012/chart" uri="{CE6537A1-D6FC-4f65-9D91-7224C49458BB}"/>
                <c:ext xmlns:c16="http://schemas.microsoft.com/office/drawing/2014/chart" uri="{C3380CC4-5D6E-409C-BE32-E72D297353CC}">
                  <c16:uniqueId val="{00000009-5F8E-4294-8DA8-47F7AB9C3092}"/>
                </c:ext>
              </c:extLst>
            </c:dLbl>
            <c:dLbl>
              <c:idx val="7"/>
              <c:delete val="1"/>
              <c:extLst>
                <c:ext xmlns:c15="http://schemas.microsoft.com/office/drawing/2012/chart" uri="{CE6537A1-D6FC-4f65-9D91-7224C49458BB}"/>
                <c:ext xmlns:c16="http://schemas.microsoft.com/office/drawing/2014/chart" uri="{C3380CC4-5D6E-409C-BE32-E72D297353CC}">
                  <c16:uniqueId val="{0000000A-5F8E-4294-8DA8-47F7AB9C3092}"/>
                </c:ext>
              </c:extLst>
            </c:dLbl>
            <c:dLbl>
              <c:idx val="8"/>
              <c:delete val="1"/>
              <c:extLst>
                <c:ext xmlns:c15="http://schemas.microsoft.com/office/drawing/2012/chart" uri="{CE6537A1-D6FC-4f65-9D91-7224C49458BB}"/>
                <c:ext xmlns:c16="http://schemas.microsoft.com/office/drawing/2014/chart" uri="{C3380CC4-5D6E-409C-BE32-E72D297353CC}">
                  <c16:uniqueId val="{0000000B-5F8E-4294-8DA8-47F7AB9C3092}"/>
                </c:ext>
              </c:extLst>
            </c:dLbl>
            <c:dLbl>
              <c:idx val="9"/>
              <c:delete val="1"/>
              <c:extLst>
                <c:ext xmlns:c15="http://schemas.microsoft.com/office/drawing/2012/chart" uri="{CE6537A1-D6FC-4f65-9D91-7224C49458BB}"/>
                <c:ext xmlns:c16="http://schemas.microsoft.com/office/drawing/2014/chart" uri="{C3380CC4-5D6E-409C-BE32-E72D297353CC}">
                  <c16:uniqueId val="{0000000C-5F8E-4294-8DA8-47F7AB9C3092}"/>
                </c:ext>
              </c:extLst>
            </c:dLbl>
            <c:dLbl>
              <c:idx val="10"/>
              <c:delete val="1"/>
              <c:extLst>
                <c:ext xmlns:c15="http://schemas.microsoft.com/office/drawing/2012/chart" uri="{CE6537A1-D6FC-4f65-9D91-7224C49458BB}"/>
                <c:ext xmlns:c16="http://schemas.microsoft.com/office/drawing/2014/chart" uri="{C3380CC4-5D6E-409C-BE32-E72D297353CC}">
                  <c16:uniqueId val="{0000000D-5F8E-4294-8DA8-47F7AB9C3092}"/>
                </c:ext>
              </c:extLst>
            </c:dLbl>
            <c:dLbl>
              <c:idx val="11"/>
              <c:delete val="1"/>
              <c:extLst>
                <c:ext xmlns:c15="http://schemas.microsoft.com/office/drawing/2012/chart" uri="{CE6537A1-D6FC-4f65-9D91-7224C49458BB}"/>
                <c:ext xmlns:c16="http://schemas.microsoft.com/office/drawing/2014/chart" uri="{C3380CC4-5D6E-409C-BE32-E72D297353CC}">
                  <c16:uniqueId val="{0000000E-5F8E-4294-8DA8-47F7AB9C3092}"/>
                </c:ext>
              </c:extLst>
            </c:dLbl>
            <c:dLbl>
              <c:idx val="12"/>
              <c:delete val="1"/>
              <c:extLst>
                <c:ext xmlns:c15="http://schemas.microsoft.com/office/drawing/2012/chart" uri="{CE6537A1-D6FC-4f65-9D91-7224C49458BB}"/>
                <c:ext xmlns:c16="http://schemas.microsoft.com/office/drawing/2014/chart" uri="{C3380CC4-5D6E-409C-BE32-E72D297353CC}">
                  <c16:uniqueId val="{0000000F-5F8E-4294-8DA8-47F7AB9C309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F8E-4294-8DA8-47F7AB9C3092}"/>
                </c:ext>
              </c:extLst>
            </c:dLbl>
            <c:dLbl>
              <c:idx val="14"/>
              <c:delete val="1"/>
              <c:extLst>
                <c:ext xmlns:c15="http://schemas.microsoft.com/office/drawing/2012/chart" uri="{CE6537A1-D6FC-4f65-9D91-7224C49458BB}"/>
                <c:ext xmlns:c16="http://schemas.microsoft.com/office/drawing/2014/chart" uri="{C3380CC4-5D6E-409C-BE32-E72D297353CC}">
                  <c16:uniqueId val="{00000011-5F8E-4294-8DA8-47F7AB9C3092}"/>
                </c:ext>
              </c:extLst>
            </c:dLbl>
            <c:dLbl>
              <c:idx val="15"/>
              <c:delete val="1"/>
              <c:extLst>
                <c:ext xmlns:c15="http://schemas.microsoft.com/office/drawing/2012/chart" uri="{CE6537A1-D6FC-4f65-9D91-7224C49458BB}"/>
                <c:ext xmlns:c16="http://schemas.microsoft.com/office/drawing/2014/chart" uri="{C3380CC4-5D6E-409C-BE32-E72D297353CC}">
                  <c16:uniqueId val="{00000012-5F8E-4294-8DA8-47F7AB9C3092}"/>
                </c:ext>
              </c:extLst>
            </c:dLbl>
            <c:dLbl>
              <c:idx val="16"/>
              <c:delete val="1"/>
              <c:extLst>
                <c:ext xmlns:c15="http://schemas.microsoft.com/office/drawing/2012/chart" uri="{CE6537A1-D6FC-4f65-9D91-7224C49458BB}"/>
                <c:ext xmlns:c16="http://schemas.microsoft.com/office/drawing/2014/chart" uri="{C3380CC4-5D6E-409C-BE32-E72D297353CC}">
                  <c16:uniqueId val="{00000013-5F8E-4294-8DA8-47F7AB9C3092}"/>
                </c:ext>
              </c:extLst>
            </c:dLbl>
            <c:dLbl>
              <c:idx val="17"/>
              <c:delete val="1"/>
              <c:extLst>
                <c:ext xmlns:c15="http://schemas.microsoft.com/office/drawing/2012/chart" uri="{CE6537A1-D6FC-4f65-9D91-7224C49458BB}"/>
                <c:ext xmlns:c16="http://schemas.microsoft.com/office/drawing/2014/chart" uri="{C3380CC4-5D6E-409C-BE32-E72D297353CC}">
                  <c16:uniqueId val="{00000014-5F8E-4294-8DA8-47F7AB9C3092}"/>
                </c:ext>
              </c:extLst>
            </c:dLbl>
            <c:dLbl>
              <c:idx val="18"/>
              <c:delete val="1"/>
              <c:extLst>
                <c:ext xmlns:c15="http://schemas.microsoft.com/office/drawing/2012/chart" uri="{CE6537A1-D6FC-4f65-9D91-7224C49458BB}"/>
                <c:ext xmlns:c16="http://schemas.microsoft.com/office/drawing/2014/chart" uri="{C3380CC4-5D6E-409C-BE32-E72D297353CC}">
                  <c16:uniqueId val="{00000015-5F8E-4294-8DA8-47F7AB9C3092}"/>
                </c:ext>
              </c:extLst>
            </c:dLbl>
            <c:dLbl>
              <c:idx val="19"/>
              <c:delete val="1"/>
              <c:extLst>
                <c:ext xmlns:c15="http://schemas.microsoft.com/office/drawing/2012/chart" uri="{CE6537A1-D6FC-4f65-9D91-7224C49458BB}"/>
                <c:ext xmlns:c16="http://schemas.microsoft.com/office/drawing/2014/chart" uri="{C3380CC4-5D6E-409C-BE32-E72D297353CC}">
                  <c16:uniqueId val="{00000016-5F8E-4294-8DA8-47F7AB9C3092}"/>
                </c:ext>
              </c:extLst>
            </c:dLbl>
            <c:dLbl>
              <c:idx val="20"/>
              <c:delete val="1"/>
              <c:extLst>
                <c:ext xmlns:c15="http://schemas.microsoft.com/office/drawing/2012/chart" uri="{CE6537A1-D6FC-4f65-9D91-7224C49458BB}"/>
                <c:ext xmlns:c16="http://schemas.microsoft.com/office/drawing/2014/chart" uri="{C3380CC4-5D6E-409C-BE32-E72D297353CC}">
                  <c16:uniqueId val="{00000017-5F8E-4294-8DA8-47F7AB9C3092}"/>
                </c:ext>
              </c:extLst>
            </c:dLbl>
            <c:dLbl>
              <c:idx val="21"/>
              <c:delete val="1"/>
              <c:extLst>
                <c:ext xmlns:c15="http://schemas.microsoft.com/office/drawing/2012/chart" uri="{CE6537A1-D6FC-4f65-9D91-7224C49458BB}"/>
                <c:ext xmlns:c16="http://schemas.microsoft.com/office/drawing/2014/chart" uri="{C3380CC4-5D6E-409C-BE32-E72D297353CC}">
                  <c16:uniqueId val="{00000018-5F8E-4294-8DA8-47F7AB9C3092}"/>
                </c:ext>
              </c:extLst>
            </c:dLbl>
            <c:dLbl>
              <c:idx val="22"/>
              <c:delete val="1"/>
              <c:extLst>
                <c:ext xmlns:c15="http://schemas.microsoft.com/office/drawing/2012/chart" uri="{CE6537A1-D6FC-4f65-9D91-7224C49458BB}"/>
                <c:ext xmlns:c16="http://schemas.microsoft.com/office/drawing/2014/chart" uri="{C3380CC4-5D6E-409C-BE32-E72D297353CC}">
                  <c16:uniqueId val="{00000019-5F8E-4294-8DA8-47F7AB9C3092}"/>
                </c:ext>
              </c:extLst>
            </c:dLbl>
            <c:dLbl>
              <c:idx val="23"/>
              <c:delete val="1"/>
              <c:extLst>
                <c:ext xmlns:c15="http://schemas.microsoft.com/office/drawing/2012/chart" uri="{CE6537A1-D6FC-4f65-9D91-7224C49458BB}"/>
                <c:ext xmlns:c16="http://schemas.microsoft.com/office/drawing/2014/chart" uri="{C3380CC4-5D6E-409C-BE32-E72D297353CC}">
                  <c16:uniqueId val="{0000001A-5F8E-4294-8DA8-47F7AB9C3092}"/>
                </c:ext>
              </c:extLst>
            </c:dLbl>
            <c:dLbl>
              <c:idx val="24"/>
              <c:delete val="1"/>
              <c:extLst>
                <c:ext xmlns:c15="http://schemas.microsoft.com/office/drawing/2012/chart" uri="{CE6537A1-D6FC-4f65-9D91-7224C49458BB}"/>
                <c:ext xmlns:c16="http://schemas.microsoft.com/office/drawing/2014/chart" uri="{C3380CC4-5D6E-409C-BE32-E72D297353CC}">
                  <c16:uniqueId val="{0000001B-5F8E-4294-8DA8-47F7AB9C309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F8E-4294-8DA8-47F7AB9C309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Nordhausen (097)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84698</v>
      </c>
      <c r="F11" s="238">
        <v>85136</v>
      </c>
      <c r="G11" s="238">
        <v>86469</v>
      </c>
      <c r="H11" s="238">
        <v>86129</v>
      </c>
      <c r="I11" s="265">
        <v>85756</v>
      </c>
      <c r="J11" s="263">
        <v>-1058</v>
      </c>
      <c r="K11" s="266">
        <v>-1.2337329166472317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14.772485772981652</v>
      </c>
      <c r="E13" s="115">
        <v>12512</v>
      </c>
      <c r="F13" s="114">
        <v>12494</v>
      </c>
      <c r="G13" s="114">
        <v>12922</v>
      </c>
      <c r="H13" s="114">
        <v>13008</v>
      </c>
      <c r="I13" s="140">
        <v>12700</v>
      </c>
      <c r="J13" s="115">
        <v>-188</v>
      </c>
      <c r="K13" s="116">
        <v>-1.4803149606299213</v>
      </c>
    </row>
    <row r="14" spans="1:255" ht="14.1" customHeight="1" x14ac:dyDescent="0.2">
      <c r="A14" s="306" t="s">
        <v>230</v>
      </c>
      <c r="B14" s="307"/>
      <c r="C14" s="308"/>
      <c r="D14" s="113">
        <v>66.440766015726467</v>
      </c>
      <c r="E14" s="115">
        <v>56274</v>
      </c>
      <c r="F14" s="114">
        <v>56618</v>
      </c>
      <c r="G14" s="114">
        <v>57480</v>
      </c>
      <c r="H14" s="114">
        <v>57068</v>
      </c>
      <c r="I14" s="140">
        <v>56966</v>
      </c>
      <c r="J14" s="115">
        <v>-692</v>
      </c>
      <c r="K14" s="116">
        <v>-1.2147596812133554</v>
      </c>
    </row>
    <row r="15" spans="1:255" ht="14.1" customHeight="1" x14ac:dyDescent="0.2">
      <c r="A15" s="306" t="s">
        <v>231</v>
      </c>
      <c r="B15" s="307"/>
      <c r="C15" s="308"/>
      <c r="D15" s="113">
        <v>9.5657512574086763</v>
      </c>
      <c r="E15" s="115">
        <v>8102</v>
      </c>
      <c r="F15" s="114">
        <v>8204</v>
      </c>
      <c r="G15" s="114">
        <v>8255</v>
      </c>
      <c r="H15" s="114">
        <v>8229</v>
      </c>
      <c r="I15" s="140">
        <v>8221</v>
      </c>
      <c r="J15" s="115">
        <v>-119</v>
      </c>
      <c r="K15" s="116">
        <v>-1.4475124680695779</v>
      </c>
    </row>
    <row r="16" spans="1:255" ht="14.1" customHeight="1" x14ac:dyDescent="0.2">
      <c r="A16" s="306" t="s">
        <v>232</v>
      </c>
      <c r="B16" s="307"/>
      <c r="C16" s="308"/>
      <c r="D16" s="113">
        <v>7.6636992609034449</v>
      </c>
      <c r="E16" s="115">
        <v>6491</v>
      </c>
      <c r="F16" s="114">
        <v>6485</v>
      </c>
      <c r="G16" s="114">
        <v>6473</v>
      </c>
      <c r="H16" s="114">
        <v>6506</v>
      </c>
      <c r="I16" s="140">
        <v>6533</v>
      </c>
      <c r="J16" s="115">
        <v>-42</v>
      </c>
      <c r="K16" s="116">
        <v>-0.64288994336445737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1.6706415735908757</v>
      </c>
      <c r="E18" s="115">
        <v>1415</v>
      </c>
      <c r="F18" s="114">
        <v>1302</v>
      </c>
      <c r="G18" s="114">
        <v>1515</v>
      </c>
      <c r="H18" s="114">
        <v>1434</v>
      </c>
      <c r="I18" s="140">
        <v>1390</v>
      </c>
      <c r="J18" s="115">
        <v>25</v>
      </c>
      <c r="K18" s="116">
        <v>1.7985611510791366</v>
      </c>
    </row>
    <row r="19" spans="1:255" ht="14.1" customHeight="1" x14ac:dyDescent="0.2">
      <c r="A19" s="306" t="s">
        <v>235</v>
      </c>
      <c r="B19" s="307" t="s">
        <v>236</v>
      </c>
      <c r="C19" s="308"/>
      <c r="D19" s="113">
        <v>0.93980967673380722</v>
      </c>
      <c r="E19" s="115">
        <v>796</v>
      </c>
      <c r="F19" s="114">
        <v>677</v>
      </c>
      <c r="G19" s="114">
        <v>874</v>
      </c>
      <c r="H19" s="114">
        <v>796</v>
      </c>
      <c r="I19" s="140">
        <v>764</v>
      </c>
      <c r="J19" s="115">
        <v>32</v>
      </c>
      <c r="K19" s="116">
        <v>4.1884816753926701</v>
      </c>
    </row>
    <row r="20" spans="1:255" ht="14.1" customHeight="1" x14ac:dyDescent="0.2">
      <c r="A20" s="306">
        <v>12</v>
      </c>
      <c r="B20" s="307" t="s">
        <v>237</v>
      </c>
      <c r="C20" s="308"/>
      <c r="D20" s="113">
        <v>0.80403315308507872</v>
      </c>
      <c r="E20" s="115">
        <v>681</v>
      </c>
      <c r="F20" s="114">
        <v>652</v>
      </c>
      <c r="G20" s="114">
        <v>753</v>
      </c>
      <c r="H20" s="114">
        <v>752</v>
      </c>
      <c r="I20" s="140">
        <v>679</v>
      </c>
      <c r="J20" s="115">
        <v>2</v>
      </c>
      <c r="K20" s="116">
        <v>0.29455081001472755</v>
      </c>
    </row>
    <row r="21" spans="1:255" ht="14.1" customHeight="1" x14ac:dyDescent="0.2">
      <c r="A21" s="306">
        <v>21</v>
      </c>
      <c r="B21" s="307" t="s">
        <v>238</v>
      </c>
      <c r="C21" s="308"/>
      <c r="D21" s="113">
        <v>0.83000779239179201</v>
      </c>
      <c r="E21" s="115">
        <v>703</v>
      </c>
      <c r="F21" s="114">
        <v>689</v>
      </c>
      <c r="G21" s="114">
        <v>700</v>
      </c>
      <c r="H21" s="114">
        <v>688</v>
      </c>
      <c r="I21" s="140">
        <v>675</v>
      </c>
      <c r="J21" s="115">
        <v>28</v>
      </c>
      <c r="K21" s="116">
        <v>4.1481481481481479</v>
      </c>
    </row>
    <row r="22" spans="1:255" ht="14.1" customHeight="1" x14ac:dyDescent="0.2">
      <c r="A22" s="306">
        <v>22</v>
      </c>
      <c r="B22" s="307" t="s">
        <v>239</v>
      </c>
      <c r="C22" s="308"/>
      <c r="D22" s="113">
        <v>2.4805780537911168</v>
      </c>
      <c r="E22" s="115">
        <v>2101</v>
      </c>
      <c r="F22" s="114">
        <v>2056</v>
      </c>
      <c r="G22" s="114">
        <v>2102</v>
      </c>
      <c r="H22" s="114">
        <v>2084</v>
      </c>
      <c r="I22" s="140">
        <v>2094</v>
      </c>
      <c r="J22" s="115">
        <v>7</v>
      </c>
      <c r="K22" s="116">
        <v>0.33428844317096468</v>
      </c>
    </row>
    <row r="23" spans="1:255" ht="14.1" customHeight="1" x14ac:dyDescent="0.2">
      <c r="A23" s="306">
        <v>23</v>
      </c>
      <c r="B23" s="307" t="s">
        <v>240</v>
      </c>
      <c r="C23" s="308"/>
      <c r="D23" s="113">
        <v>0.80049115681598149</v>
      </c>
      <c r="E23" s="115">
        <v>678</v>
      </c>
      <c r="F23" s="114">
        <v>677</v>
      </c>
      <c r="G23" s="114">
        <v>676</v>
      </c>
      <c r="H23" s="114">
        <v>677</v>
      </c>
      <c r="I23" s="140">
        <v>680</v>
      </c>
      <c r="J23" s="115">
        <v>-2</v>
      </c>
      <c r="K23" s="116">
        <v>-0.29411764705882354</v>
      </c>
    </row>
    <row r="24" spans="1:255" ht="14.1" customHeight="1" x14ac:dyDescent="0.2">
      <c r="A24" s="306">
        <v>24</v>
      </c>
      <c r="B24" s="307" t="s">
        <v>241</v>
      </c>
      <c r="C24" s="308"/>
      <c r="D24" s="113">
        <v>6.0910529174242605</v>
      </c>
      <c r="E24" s="115">
        <v>5159</v>
      </c>
      <c r="F24" s="114">
        <v>5283</v>
      </c>
      <c r="G24" s="114">
        <v>5464</v>
      </c>
      <c r="H24" s="114">
        <v>5539</v>
      </c>
      <c r="I24" s="140">
        <v>5588</v>
      </c>
      <c r="J24" s="115">
        <v>-429</v>
      </c>
      <c r="K24" s="116">
        <v>-7.6771653543307083</v>
      </c>
    </row>
    <row r="25" spans="1:255" ht="14.1" customHeight="1" x14ac:dyDescent="0.2">
      <c r="A25" s="306">
        <v>25</v>
      </c>
      <c r="B25" s="307" t="s">
        <v>242</v>
      </c>
      <c r="C25" s="308"/>
      <c r="D25" s="113">
        <v>7.6448086141349263</v>
      </c>
      <c r="E25" s="115">
        <v>6475</v>
      </c>
      <c r="F25" s="114">
        <v>6564</v>
      </c>
      <c r="G25" s="114">
        <v>6719</v>
      </c>
      <c r="H25" s="114">
        <v>6826</v>
      </c>
      <c r="I25" s="140">
        <v>6789</v>
      </c>
      <c r="J25" s="115">
        <v>-314</v>
      </c>
      <c r="K25" s="116">
        <v>-4.625128884960966</v>
      </c>
    </row>
    <row r="26" spans="1:255" ht="14.1" customHeight="1" x14ac:dyDescent="0.2">
      <c r="A26" s="306">
        <v>26</v>
      </c>
      <c r="B26" s="307" t="s">
        <v>243</v>
      </c>
      <c r="C26" s="308"/>
      <c r="D26" s="113">
        <v>3.2846112068761952</v>
      </c>
      <c r="E26" s="115">
        <v>2782</v>
      </c>
      <c r="F26" s="114">
        <v>2799</v>
      </c>
      <c r="G26" s="114">
        <v>2829</v>
      </c>
      <c r="H26" s="114">
        <v>2822</v>
      </c>
      <c r="I26" s="140">
        <v>2846</v>
      </c>
      <c r="J26" s="115">
        <v>-64</v>
      </c>
      <c r="K26" s="116">
        <v>-2.2487702037947996</v>
      </c>
    </row>
    <row r="27" spans="1:255" ht="14.1" customHeight="1" x14ac:dyDescent="0.2">
      <c r="A27" s="306">
        <v>27</v>
      </c>
      <c r="B27" s="307" t="s">
        <v>244</v>
      </c>
      <c r="C27" s="308"/>
      <c r="D27" s="113">
        <v>2.5561406408651917</v>
      </c>
      <c r="E27" s="115">
        <v>2165</v>
      </c>
      <c r="F27" s="114">
        <v>2189</v>
      </c>
      <c r="G27" s="114">
        <v>2206</v>
      </c>
      <c r="H27" s="114">
        <v>2227</v>
      </c>
      <c r="I27" s="140">
        <v>2226</v>
      </c>
      <c r="J27" s="115">
        <v>-61</v>
      </c>
      <c r="K27" s="116">
        <v>-2.7403414195867026</v>
      </c>
    </row>
    <row r="28" spans="1:255" ht="14.1" customHeight="1" x14ac:dyDescent="0.2">
      <c r="A28" s="306">
        <v>28</v>
      </c>
      <c r="B28" s="307" t="s">
        <v>245</v>
      </c>
      <c r="C28" s="308"/>
      <c r="D28" s="113">
        <v>0.46400151125174149</v>
      </c>
      <c r="E28" s="115">
        <v>393</v>
      </c>
      <c r="F28" s="114">
        <v>395</v>
      </c>
      <c r="G28" s="114">
        <v>397</v>
      </c>
      <c r="H28" s="114">
        <v>403</v>
      </c>
      <c r="I28" s="140">
        <v>408</v>
      </c>
      <c r="J28" s="115">
        <v>-15</v>
      </c>
      <c r="K28" s="116">
        <v>-3.6764705882352939</v>
      </c>
    </row>
    <row r="29" spans="1:255" ht="14.1" customHeight="1" x14ac:dyDescent="0.2">
      <c r="A29" s="306">
        <v>29</v>
      </c>
      <c r="B29" s="307" t="s">
        <v>246</v>
      </c>
      <c r="C29" s="308"/>
      <c r="D29" s="113">
        <v>2.6824718411296606</v>
      </c>
      <c r="E29" s="115">
        <v>2272</v>
      </c>
      <c r="F29" s="114">
        <v>2296</v>
      </c>
      <c r="G29" s="114">
        <v>2273</v>
      </c>
      <c r="H29" s="114">
        <v>2229</v>
      </c>
      <c r="I29" s="140">
        <v>2230</v>
      </c>
      <c r="J29" s="115">
        <v>42</v>
      </c>
      <c r="K29" s="116">
        <v>1.883408071748879</v>
      </c>
    </row>
    <row r="30" spans="1:255" ht="14.1" customHeight="1" x14ac:dyDescent="0.2">
      <c r="A30" s="306" t="s">
        <v>247</v>
      </c>
      <c r="B30" s="307" t="s">
        <v>248</v>
      </c>
      <c r="C30" s="308"/>
      <c r="D30" s="113">
        <v>1.1948334081088101</v>
      </c>
      <c r="E30" s="115">
        <v>1012</v>
      </c>
      <c r="F30" s="114">
        <v>1000</v>
      </c>
      <c r="G30" s="114">
        <v>985</v>
      </c>
      <c r="H30" s="114">
        <v>929</v>
      </c>
      <c r="I30" s="140">
        <v>936</v>
      </c>
      <c r="J30" s="115">
        <v>76</v>
      </c>
      <c r="K30" s="116">
        <v>8.1196581196581192</v>
      </c>
    </row>
    <row r="31" spans="1:255" ht="14.1" customHeight="1" x14ac:dyDescent="0.2">
      <c r="A31" s="306" t="s">
        <v>249</v>
      </c>
      <c r="B31" s="307" t="s">
        <v>250</v>
      </c>
      <c r="C31" s="308"/>
      <c r="D31" s="113">
        <v>1.3979078608703865</v>
      </c>
      <c r="E31" s="115">
        <v>1184</v>
      </c>
      <c r="F31" s="114">
        <v>1220</v>
      </c>
      <c r="G31" s="114">
        <v>1210</v>
      </c>
      <c r="H31" s="114">
        <v>1225</v>
      </c>
      <c r="I31" s="140">
        <v>1218</v>
      </c>
      <c r="J31" s="115">
        <v>-34</v>
      </c>
      <c r="K31" s="116">
        <v>-2.7914614121510675</v>
      </c>
    </row>
    <row r="32" spans="1:255" ht="14.1" customHeight="1" x14ac:dyDescent="0.2">
      <c r="A32" s="306">
        <v>31</v>
      </c>
      <c r="B32" s="307" t="s">
        <v>251</v>
      </c>
      <c r="C32" s="308"/>
      <c r="D32" s="113">
        <v>0.65881130605209093</v>
      </c>
      <c r="E32" s="115">
        <v>558</v>
      </c>
      <c r="F32" s="114">
        <v>571</v>
      </c>
      <c r="G32" s="114">
        <v>567</v>
      </c>
      <c r="H32" s="114">
        <v>562</v>
      </c>
      <c r="I32" s="140">
        <v>572</v>
      </c>
      <c r="J32" s="115">
        <v>-14</v>
      </c>
      <c r="K32" s="116">
        <v>-2.4475524475524475</v>
      </c>
    </row>
    <row r="33" spans="1:11" ht="14.1" customHeight="1" x14ac:dyDescent="0.2">
      <c r="A33" s="306">
        <v>32</v>
      </c>
      <c r="B33" s="307" t="s">
        <v>252</v>
      </c>
      <c r="C33" s="308"/>
      <c r="D33" s="113">
        <v>3.3578124631042057</v>
      </c>
      <c r="E33" s="115">
        <v>2844</v>
      </c>
      <c r="F33" s="114">
        <v>2792</v>
      </c>
      <c r="G33" s="114">
        <v>2930</v>
      </c>
      <c r="H33" s="114">
        <v>2898</v>
      </c>
      <c r="I33" s="140">
        <v>2787</v>
      </c>
      <c r="J33" s="115">
        <v>57</v>
      </c>
      <c r="K33" s="116">
        <v>2.045209903121636</v>
      </c>
    </row>
    <row r="34" spans="1:11" ht="14.1" customHeight="1" x14ac:dyDescent="0.2">
      <c r="A34" s="306">
        <v>33</v>
      </c>
      <c r="B34" s="307" t="s">
        <v>253</v>
      </c>
      <c r="C34" s="308"/>
      <c r="D34" s="113">
        <v>1.6210536258235142</v>
      </c>
      <c r="E34" s="115">
        <v>1373</v>
      </c>
      <c r="F34" s="114">
        <v>1366</v>
      </c>
      <c r="G34" s="114">
        <v>1423</v>
      </c>
      <c r="H34" s="114">
        <v>1412</v>
      </c>
      <c r="I34" s="140">
        <v>1377</v>
      </c>
      <c r="J34" s="115">
        <v>-4</v>
      </c>
      <c r="K34" s="116">
        <v>-0.29048656499636893</v>
      </c>
    </row>
    <row r="35" spans="1:11" ht="14.1" customHeight="1" x14ac:dyDescent="0.2">
      <c r="A35" s="306">
        <v>34</v>
      </c>
      <c r="B35" s="307" t="s">
        <v>254</v>
      </c>
      <c r="C35" s="308"/>
      <c r="D35" s="113">
        <v>2.9457602304658907</v>
      </c>
      <c r="E35" s="115">
        <v>2495</v>
      </c>
      <c r="F35" s="114">
        <v>2530</v>
      </c>
      <c r="G35" s="114">
        <v>2542</v>
      </c>
      <c r="H35" s="114">
        <v>2529</v>
      </c>
      <c r="I35" s="140">
        <v>2463</v>
      </c>
      <c r="J35" s="115">
        <v>32</v>
      </c>
      <c r="K35" s="116">
        <v>1.2992285830288266</v>
      </c>
    </row>
    <row r="36" spans="1:11" ht="14.1" customHeight="1" x14ac:dyDescent="0.2">
      <c r="A36" s="306">
        <v>41</v>
      </c>
      <c r="B36" s="307" t="s">
        <v>255</v>
      </c>
      <c r="C36" s="308"/>
      <c r="D36" s="113">
        <v>0.62811400505324799</v>
      </c>
      <c r="E36" s="115">
        <v>532</v>
      </c>
      <c r="F36" s="114">
        <v>553</v>
      </c>
      <c r="G36" s="114">
        <v>557</v>
      </c>
      <c r="H36" s="114">
        <v>549</v>
      </c>
      <c r="I36" s="140">
        <v>554</v>
      </c>
      <c r="J36" s="115">
        <v>-22</v>
      </c>
      <c r="K36" s="116">
        <v>-3.9711191335740073</v>
      </c>
    </row>
    <row r="37" spans="1:11" ht="14.1" customHeight="1" x14ac:dyDescent="0.2">
      <c r="A37" s="306">
        <v>42</v>
      </c>
      <c r="B37" s="307" t="s">
        <v>256</v>
      </c>
      <c r="C37" s="308"/>
      <c r="D37" s="113">
        <v>0.21015844529977096</v>
      </c>
      <c r="E37" s="115">
        <v>178</v>
      </c>
      <c r="F37" s="114">
        <v>180</v>
      </c>
      <c r="G37" s="114">
        <v>182</v>
      </c>
      <c r="H37" s="114">
        <v>185</v>
      </c>
      <c r="I37" s="140">
        <v>183</v>
      </c>
      <c r="J37" s="115">
        <v>-5</v>
      </c>
      <c r="K37" s="116">
        <v>-2.7322404371584699</v>
      </c>
    </row>
    <row r="38" spans="1:11" ht="14.1" customHeight="1" x14ac:dyDescent="0.2">
      <c r="A38" s="306">
        <v>43</v>
      </c>
      <c r="B38" s="307" t="s">
        <v>257</v>
      </c>
      <c r="C38" s="308"/>
      <c r="D38" s="113">
        <v>0.47935016175116296</v>
      </c>
      <c r="E38" s="115">
        <v>406</v>
      </c>
      <c r="F38" s="114">
        <v>402</v>
      </c>
      <c r="G38" s="114">
        <v>395</v>
      </c>
      <c r="H38" s="114">
        <v>376</v>
      </c>
      <c r="I38" s="140">
        <v>374</v>
      </c>
      <c r="J38" s="115">
        <v>32</v>
      </c>
      <c r="K38" s="116">
        <v>8.5561497326203213</v>
      </c>
    </row>
    <row r="39" spans="1:11" ht="14.1" customHeight="1" x14ac:dyDescent="0.2">
      <c r="A39" s="306">
        <v>51</v>
      </c>
      <c r="B39" s="307" t="s">
        <v>258</v>
      </c>
      <c r="C39" s="308"/>
      <c r="D39" s="113">
        <v>4.9387234645446174</v>
      </c>
      <c r="E39" s="115">
        <v>4183</v>
      </c>
      <c r="F39" s="114">
        <v>4250</v>
      </c>
      <c r="G39" s="114">
        <v>4341</v>
      </c>
      <c r="H39" s="114">
        <v>4363</v>
      </c>
      <c r="I39" s="140">
        <v>4371</v>
      </c>
      <c r="J39" s="115">
        <v>-188</v>
      </c>
      <c r="K39" s="116">
        <v>-4.301075268817204</v>
      </c>
    </row>
    <row r="40" spans="1:11" ht="14.1" customHeight="1" x14ac:dyDescent="0.2">
      <c r="A40" s="306" t="s">
        <v>259</v>
      </c>
      <c r="B40" s="307" t="s">
        <v>260</v>
      </c>
      <c r="C40" s="308"/>
      <c r="D40" s="113">
        <v>4.2090722331105814</v>
      </c>
      <c r="E40" s="115">
        <v>3565</v>
      </c>
      <c r="F40" s="114">
        <v>3619</v>
      </c>
      <c r="G40" s="114">
        <v>3715</v>
      </c>
      <c r="H40" s="114">
        <v>3784</v>
      </c>
      <c r="I40" s="140">
        <v>3806</v>
      </c>
      <c r="J40" s="115">
        <v>-241</v>
      </c>
      <c r="K40" s="116">
        <v>-6.3321071991592222</v>
      </c>
    </row>
    <row r="41" spans="1:11" ht="14.1" customHeight="1" x14ac:dyDescent="0.2">
      <c r="A41" s="306"/>
      <c r="B41" s="307" t="s">
        <v>261</v>
      </c>
      <c r="C41" s="308"/>
      <c r="D41" s="113">
        <v>3.1311247018819808</v>
      </c>
      <c r="E41" s="115">
        <v>2652</v>
      </c>
      <c r="F41" s="114">
        <v>2689</v>
      </c>
      <c r="G41" s="114">
        <v>2799</v>
      </c>
      <c r="H41" s="114">
        <v>2806</v>
      </c>
      <c r="I41" s="140">
        <v>2817</v>
      </c>
      <c r="J41" s="115">
        <v>-165</v>
      </c>
      <c r="K41" s="116">
        <v>-5.8572949946751862</v>
      </c>
    </row>
    <row r="42" spans="1:11" ht="14.1" customHeight="1" x14ac:dyDescent="0.2">
      <c r="A42" s="306">
        <v>52</v>
      </c>
      <c r="B42" s="307" t="s">
        <v>262</v>
      </c>
      <c r="C42" s="308"/>
      <c r="D42" s="113">
        <v>4.3023448015301424</v>
      </c>
      <c r="E42" s="115">
        <v>3644</v>
      </c>
      <c r="F42" s="114">
        <v>3635</v>
      </c>
      <c r="G42" s="114">
        <v>3791</v>
      </c>
      <c r="H42" s="114">
        <v>3779</v>
      </c>
      <c r="I42" s="140">
        <v>3767</v>
      </c>
      <c r="J42" s="115">
        <v>-123</v>
      </c>
      <c r="K42" s="116">
        <v>-3.2651977701088399</v>
      </c>
    </row>
    <row r="43" spans="1:11" ht="14.1" customHeight="1" x14ac:dyDescent="0.2">
      <c r="A43" s="306" t="s">
        <v>263</v>
      </c>
      <c r="B43" s="307" t="s">
        <v>264</v>
      </c>
      <c r="C43" s="308"/>
      <c r="D43" s="113">
        <v>3.3991357529103401</v>
      </c>
      <c r="E43" s="115">
        <v>2879</v>
      </c>
      <c r="F43" s="114">
        <v>2887</v>
      </c>
      <c r="G43" s="114">
        <v>2981</v>
      </c>
      <c r="H43" s="114">
        <v>2970</v>
      </c>
      <c r="I43" s="140">
        <v>2973</v>
      </c>
      <c r="J43" s="115">
        <v>-94</v>
      </c>
      <c r="K43" s="116">
        <v>-3.1617894382778338</v>
      </c>
    </row>
    <row r="44" spans="1:11" ht="14.1" customHeight="1" x14ac:dyDescent="0.2">
      <c r="A44" s="306">
        <v>53</v>
      </c>
      <c r="B44" s="307" t="s">
        <v>265</v>
      </c>
      <c r="C44" s="308"/>
      <c r="D44" s="113">
        <v>0.9657843160405204</v>
      </c>
      <c r="E44" s="115">
        <v>818</v>
      </c>
      <c r="F44" s="114">
        <v>797</v>
      </c>
      <c r="G44" s="114">
        <v>806</v>
      </c>
      <c r="H44" s="114">
        <v>790</v>
      </c>
      <c r="I44" s="140">
        <v>785</v>
      </c>
      <c r="J44" s="115">
        <v>33</v>
      </c>
      <c r="K44" s="116">
        <v>4.2038216560509554</v>
      </c>
    </row>
    <row r="45" spans="1:11" ht="14.1" customHeight="1" x14ac:dyDescent="0.2">
      <c r="A45" s="306" t="s">
        <v>266</v>
      </c>
      <c r="B45" s="307" t="s">
        <v>267</v>
      </c>
      <c r="C45" s="308"/>
      <c r="D45" s="113">
        <v>0.90911237573496417</v>
      </c>
      <c r="E45" s="115">
        <v>770</v>
      </c>
      <c r="F45" s="114">
        <v>750</v>
      </c>
      <c r="G45" s="114">
        <v>758</v>
      </c>
      <c r="H45" s="114">
        <v>744</v>
      </c>
      <c r="I45" s="140">
        <v>738</v>
      </c>
      <c r="J45" s="115">
        <v>32</v>
      </c>
      <c r="K45" s="116">
        <v>4.3360433604336039</v>
      </c>
    </row>
    <row r="46" spans="1:11" ht="14.1" customHeight="1" x14ac:dyDescent="0.2">
      <c r="A46" s="306">
        <v>54</v>
      </c>
      <c r="B46" s="307" t="s">
        <v>268</v>
      </c>
      <c r="C46" s="308"/>
      <c r="D46" s="113">
        <v>2.3164655599896102</v>
      </c>
      <c r="E46" s="115">
        <v>1962</v>
      </c>
      <c r="F46" s="114">
        <v>2013</v>
      </c>
      <c r="G46" s="114">
        <v>2047</v>
      </c>
      <c r="H46" s="114">
        <v>2029</v>
      </c>
      <c r="I46" s="140">
        <v>1994</v>
      </c>
      <c r="J46" s="115">
        <v>-32</v>
      </c>
      <c r="K46" s="116">
        <v>-1.60481444332999</v>
      </c>
    </row>
    <row r="47" spans="1:11" ht="14.1" customHeight="1" x14ac:dyDescent="0.2">
      <c r="A47" s="306">
        <v>61</v>
      </c>
      <c r="B47" s="307" t="s">
        <v>269</v>
      </c>
      <c r="C47" s="308"/>
      <c r="D47" s="113">
        <v>1.5809110014404117</v>
      </c>
      <c r="E47" s="115">
        <v>1339</v>
      </c>
      <c r="F47" s="114">
        <v>1350</v>
      </c>
      <c r="G47" s="114">
        <v>1369</v>
      </c>
      <c r="H47" s="114">
        <v>1375</v>
      </c>
      <c r="I47" s="140">
        <v>1371</v>
      </c>
      <c r="J47" s="115">
        <v>-32</v>
      </c>
      <c r="K47" s="116">
        <v>-2.3340627279358133</v>
      </c>
    </row>
    <row r="48" spans="1:11" ht="14.1" customHeight="1" x14ac:dyDescent="0.2">
      <c r="A48" s="306">
        <v>62</v>
      </c>
      <c r="B48" s="307" t="s">
        <v>270</v>
      </c>
      <c r="C48" s="308"/>
      <c r="D48" s="113">
        <v>8.4937070532952372</v>
      </c>
      <c r="E48" s="115">
        <v>7194</v>
      </c>
      <c r="F48" s="114">
        <v>7265</v>
      </c>
      <c r="G48" s="114">
        <v>7317</v>
      </c>
      <c r="H48" s="114">
        <v>7190</v>
      </c>
      <c r="I48" s="140">
        <v>7074</v>
      </c>
      <c r="J48" s="115">
        <v>120</v>
      </c>
      <c r="K48" s="116">
        <v>1.6963528413910094</v>
      </c>
    </row>
    <row r="49" spans="1:11" ht="14.1" customHeight="1" x14ac:dyDescent="0.2">
      <c r="A49" s="306">
        <v>63</v>
      </c>
      <c r="B49" s="307" t="s">
        <v>271</v>
      </c>
      <c r="C49" s="308"/>
      <c r="D49" s="113">
        <v>1.4309664927152943</v>
      </c>
      <c r="E49" s="115">
        <v>1212</v>
      </c>
      <c r="F49" s="114">
        <v>1271</v>
      </c>
      <c r="G49" s="114">
        <v>1283</v>
      </c>
      <c r="H49" s="114">
        <v>1264</v>
      </c>
      <c r="I49" s="140">
        <v>1226</v>
      </c>
      <c r="J49" s="115">
        <v>-14</v>
      </c>
      <c r="K49" s="116">
        <v>-1.1419249592169658</v>
      </c>
    </row>
    <row r="50" spans="1:11" ht="14.1" customHeight="1" x14ac:dyDescent="0.2">
      <c r="A50" s="306" t="s">
        <v>272</v>
      </c>
      <c r="B50" s="307" t="s">
        <v>273</v>
      </c>
      <c r="C50" s="308"/>
      <c r="D50" s="113">
        <v>0.2963470211811377</v>
      </c>
      <c r="E50" s="115">
        <v>251</v>
      </c>
      <c r="F50" s="114">
        <v>255</v>
      </c>
      <c r="G50" s="114">
        <v>262</v>
      </c>
      <c r="H50" s="114">
        <v>247</v>
      </c>
      <c r="I50" s="140">
        <v>240</v>
      </c>
      <c r="J50" s="115">
        <v>11</v>
      </c>
      <c r="K50" s="116">
        <v>4.583333333333333</v>
      </c>
    </row>
    <row r="51" spans="1:11" ht="14.1" customHeight="1" x14ac:dyDescent="0.2">
      <c r="A51" s="306" t="s">
        <v>274</v>
      </c>
      <c r="B51" s="307" t="s">
        <v>275</v>
      </c>
      <c r="C51" s="308"/>
      <c r="D51" s="113">
        <v>0.94335167300290446</v>
      </c>
      <c r="E51" s="115">
        <v>799</v>
      </c>
      <c r="F51" s="114">
        <v>840</v>
      </c>
      <c r="G51" s="114">
        <v>847</v>
      </c>
      <c r="H51" s="114">
        <v>850</v>
      </c>
      <c r="I51" s="140">
        <v>822</v>
      </c>
      <c r="J51" s="115">
        <v>-23</v>
      </c>
      <c r="K51" s="116">
        <v>-2.7980535279805352</v>
      </c>
    </row>
    <row r="52" spans="1:11" ht="14.1" customHeight="1" x14ac:dyDescent="0.2">
      <c r="A52" s="306">
        <v>71</v>
      </c>
      <c r="B52" s="307" t="s">
        <v>276</v>
      </c>
      <c r="C52" s="308"/>
      <c r="D52" s="113">
        <v>9.2434295969208247</v>
      </c>
      <c r="E52" s="115">
        <v>7829</v>
      </c>
      <c r="F52" s="114">
        <v>7895</v>
      </c>
      <c r="G52" s="114">
        <v>7918</v>
      </c>
      <c r="H52" s="114">
        <v>7851</v>
      </c>
      <c r="I52" s="140">
        <v>7890</v>
      </c>
      <c r="J52" s="115">
        <v>-61</v>
      </c>
      <c r="K52" s="116">
        <v>-0.77313054499366285</v>
      </c>
    </row>
    <row r="53" spans="1:11" ht="14.1" customHeight="1" x14ac:dyDescent="0.2">
      <c r="A53" s="306" t="s">
        <v>277</v>
      </c>
      <c r="B53" s="307" t="s">
        <v>278</v>
      </c>
      <c r="C53" s="308"/>
      <c r="D53" s="113">
        <v>3.658882145977473</v>
      </c>
      <c r="E53" s="115">
        <v>3099</v>
      </c>
      <c r="F53" s="114">
        <v>3128</v>
      </c>
      <c r="G53" s="114">
        <v>3125</v>
      </c>
      <c r="H53" s="114">
        <v>3086</v>
      </c>
      <c r="I53" s="140">
        <v>3108</v>
      </c>
      <c r="J53" s="115">
        <v>-9</v>
      </c>
      <c r="K53" s="116">
        <v>-0.28957528957528955</v>
      </c>
    </row>
    <row r="54" spans="1:11" ht="14.1" customHeight="1" x14ac:dyDescent="0.2">
      <c r="A54" s="306" t="s">
        <v>279</v>
      </c>
      <c r="B54" s="307" t="s">
        <v>280</v>
      </c>
      <c r="C54" s="308"/>
      <c r="D54" s="113">
        <v>4.4865286075232005</v>
      </c>
      <c r="E54" s="115">
        <v>3800</v>
      </c>
      <c r="F54" s="114">
        <v>3844</v>
      </c>
      <c r="G54" s="114">
        <v>3862</v>
      </c>
      <c r="H54" s="114">
        <v>3841</v>
      </c>
      <c r="I54" s="140">
        <v>3858</v>
      </c>
      <c r="J54" s="115">
        <v>-58</v>
      </c>
      <c r="K54" s="116">
        <v>-1.5033696215655781</v>
      </c>
    </row>
    <row r="55" spans="1:11" ht="14.1" customHeight="1" x14ac:dyDescent="0.2">
      <c r="A55" s="306">
        <v>72</v>
      </c>
      <c r="B55" s="307" t="s">
        <v>281</v>
      </c>
      <c r="C55" s="308"/>
      <c r="D55" s="113">
        <v>2.5986445960943589</v>
      </c>
      <c r="E55" s="115">
        <v>2201</v>
      </c>
      <c r="F55" s="114">
        <v>2211</v>
      </c>
      <c r="G55" s="114">
        <v>2245</v>
      </c>
      <c r="H55" s="114">
        <v>2223</v>
      </c>
      <c r="I55" s="140">
        <v>2231</v>
      </c>
      <c r="J55" s="115">
        <v>-30</v>
      </c>
      <c r="K55" s="116">
        <v>-1.3446884805020169</v>
      </c>
    </row>
    <row r="56" spans="1:11" ht="14.1" customHeight="1" x14ac:dyDescent="0.2">
      <c r="A56" s="306" t="s">
        <v>282</v>
      </c>
      <c r="B56" s="307" t="s">
        <v>283</v>
      </c>
      <c r="C56" s="308"/>
      <c r="D56" s="113">
        <v>1.1275354789959622</v>
      </c>
      <c r="E56" s="115">
        <v>955</v>
      </c>
      <c r="F56" s="114">
        <v>966</v>
      </c>
      <c r="G56" s="114">
        <v>983</v>
      </c>
      <c r="H56" s="114">
        <v>967</v>
      </c>
      <c r="I56" s="140">
        <v>974</v>
      </c>
      <c r="J56" s="115">
        <v>-19</v>
      </c>
      <c r="K56" s="116">
        <v>-1.9507186858316221</v>
      </c>
    </row>
    <row r="57" spans="1:11" ht="14.1" customHeight="1" x14ac:dyDescent="0.2">
      <c r="A57" s="306" t="s">
        <v>284</v>
      </c>
      <c r="B57" s="307" t="s">
        <v>285</v>
      </c>
      <c r="C57" s="308"/>
      <c r="D57" s="113">
        <v>1.0720442041134384</v>
      </c>
      <c r="E57" s="115">
        <v>908</v>
      </c>
      <c r="F57" s="114">
        <v>907</v>
      </c>
      <c r="G57" s="114">
        <v>918</v>
      </c>
      <c r="H57" s="114">
        <v>916</v>
      </c>
      <c r="I57" s="140">
        <v>912</v>
      </c>
      <c r="J57" s="115">
        <v>-4</v>
      </c>
      <c r="K57" s="116">
        <v>-0.43859649122807015</v>
      </c>
    </row>
    <row r="58" spans="1:11" ht="14.1" customHeight="1" x14ac:dyDescent="0.2">
      <c r="A58" s="306">
        <v>73</v>
      </c>
      <c r="B58" s="307" t="s">
        <v>286</v>
      </c>
      <c r="C58" s="308"/>
      <c r="D58" s="113">
        <v>2.1228364306122929</v>
      </c>
      <c r="E58" s="115">
        <v>1798</v>
      </c>
      <c r="F58" s="114">
        <v>1826</v>
      </c>
      <c r="G58" s="114">
        <v>1828</v>
      </c>
      <c r="H58" s="114">
        <v>1828</v>
      </c>
      <c r="I58" s="140">
        <v>1849</v>
      </c>
      <c r="J58" s="115">
        <v>-51</v>
      </c>
      <c r="K58" s="116">
        <v>-2.7582477014602489</v>
      </c>
    </row>
    <row r="59" spans="1:11" ht="14.1" customHeight="1" x14ac:dyDescent="0.2">
      <c r="A59" s="306" t="s">
        <v>287</v>
      </c>
      <c r="B59" s="307" t="s">
        <v>288</v>
      </c>
      <c r="C59" s="308"/>
      <c r="D59" s="113">
        <v>1.8064180972396042</v>
      </c>
      <c r="E59" s="115">
        <v>1530</v>
      </c>
      <c r="F59" s="114">
        <v>1557</v>
      </c>
      <c r="G59" s="114">
        <v>1557</v>
      </c>
      <c r="H59" s="114">
        <v>1556</v>
      </c>
      <c r="I59" s="140">
        <v>1574</v>
      </c>
      <c r="J59" s="115">
        <v>-44</v>
      </c>
      <c r="K59" s="116">
        <v>-2.7954256670902162</v>
      </c>
    </row>
    <row r="60" spans="1:11" ht="14.1" customHeight="1" x14ac:dyDescent="0.2">
      <c r="A60" s="306">
        <v>81</v>
      </c>
      <c r="B60" s="307" t="s">
        <v>289</v>
      </c>
      <c r="C60" s="308"/>
      <c r="D60" s="113">
        <v>8.3130652435712769</v>
      </c>
      <c r="E60" s="115">
        <v>7041</v>
      </c>
      <c r="F60" s="114">
        <v>7115</v>
      </c>
      <c r="G60" s="114">
        <v>7137</v>
      </c>
      <c r="H60" s="114">
        <v>7092</v>
      </c>
      <c r="I60" s="140">
        <v>7146</v>
      </c>
      <c r="J60" s="115">
        <v>-105</v>
      </c>
      <c r="K60" s="116">
        <v>-1.4693534844668346</v>
      </c>
    </row>
    <row r="61" spans="1:11" ht="14.1" customHeight="1" x14ac:dyDescent="0.2">
      <c r="A61" s="306" t="s">
        <v>290</v>
      </c>
      <c r="B61" s="307" t="s">
        <v>291</v>
      </c>
      <c r="C61" s="308"/>
      <c r="D61" s="113">
        <v>1.9032326619282627</v>
      </c>
      <c r="E61" s="115">
        <v>1612</v>
      </c>
      <c r="F61" s="114">
        <v>1618</v>
      </c>
      <c r="G61" s="114">
        <v>1631</v>
      </c>
      <c r="H61" s="114">
        <v>1615</v>
      </c>
      <c r="I61" s="140">
        <v>1638</v>
      </c>
      <c r="J61" s="115">
        <v>-26</v>
      </c>
      <c r="K61" s="116">
        <v>-1.5873015873015872</v>
      </c>
    </row>
    <row r="62" spans="1:11" ht="14.1" customHeight="1" x14ac:dyDescent="0.2">
      <c r="A62" s="306" t="s">
        <v>292</v>
      </c>
      <c r="B62" s="307" t="s">
        <v>293</v>
      </c>
      <c r="C62" s="308"/>
      <c r="D62" s="113">
        <v>3.7922973387801364</v>
      </c>
      <c r="E62" s="115">
        <v>3212</v>
      </c>
      <c r="F62" s="114">
        <v>3263</v>
      </c>
      <c r="G62" s="114">
        <v>3277</v>
      </c>
      <c r="H62" s="114">
        <v>3265</v>
      </c>
      <c r="I62" s="140">
        <v>3281</v>
      </c>
      <c r="J62" s="115">
        <v>-69</v>
      </c>
      <c r="K62" s="116">
        <v>-2.1030173727522099</v>
      </c>
    </row>
    <row r="63" spans="1:11" ht="14.1" customHeight="1" x14ac:dyDescent="0.2">
      <c r="A63" s="306"/>
      <c r="B63" s="307" t="s">
        <v>294</v>
      </c>
      <c r="C63" s="308"/>
      <c r="D63" s="113">
        <v>3.2161326123403149</v>
      </c>
      <c r="E63" s="115">
        <v>2724</v>
      </c>
      <c r="F63" s="114">
        <v>2773</v>
      </c>
      <c r="G63" s="114">
        <v>2785</v>
      </c>
      <c r="H63" s="114">
        <v>2784</v>
      </c>
      <c r="I63" s="140">
        <v>2812</v>
      </c>
      <c r="J63" s="115">
        <v>-88</v>
      </c>
      <c r="K63" s="116">
        <v>-3.1294452347083928</v>
      </c>
    </row>
    <row r="64" spans="1:11" ht="14.1" customHeight="1" x14ac:dyDescent="0.2">
      <c r="A64" s="306" t="s">
        <v>295</v>
      </c>
      <c r="B64" s="307" t="s">
        <v>296</v>
      </c>
      <c r="C64" s="308"/>
      <c r="D64" s="113">
        <v>0.70957991924248509</v>
      </c>
      <c r="E64" s="115">
        <v>601</v>
      </c>
      <c r="F64" s="114">
        <v>588</v>
      </c>
      <c r="G64" s="114">
        <v>594</v>
      </c>
      <c r="H64" s="114">
        <v>592</v>
      </c>
      <c r="I64" s="140">
        <v>593</v>
      </c>
      <c r="J64" s="115">
        <v>8</v>
      </c>
      <c r="K64" s="116">
        <v>1.3490725126475549</v>
      </c>
    </row>
    <row r="65" spans="1:11" ht="14.1" customHeight="1" x14ac:dyDescent="0.2">
      <c r="A65" s="306" t="s">
        <v>297</v>
      </c>
      <c r="B65" s="307" t="s">
        <v>298</v>
      </c>
      <c r="C65" s="308"/>
      <c r="D65" s="113">
        <v>1.0720442041134384</v>
      </c>
      <c r="E65" s="115">
        <v>908</v>
      </c>
      <c r="F65" s="114">
        <v>926</v>
      </c>
      <c r="G65" s="114">
        <v>925</v>
      </c>
      <c r="H65" s="114">
        <v>917</v>
      </c>
      <c r="I65" s="140">
        <v>923</v>
      </c>
      <c r="J65" s="115">
        <v>-15</v>
      </c>
      <c r="K65" s="116">
        <v>-1.6251354279523293</v>
      </c>
    </row>
    <row r="66" spans="1:11" ht="14.1" customHeight="1" x14ac:dyDescent="0.2">
      <c r="A66" s="306">
        <v>82</v>
      </c>
      <c r="B66" s="307" t="s">
        <v>299</v>
      </c>
      <c r="C66" s="308"/>
      <c r="D66" s="113">
        <v>3.7438900564358071</v>
      </c>
      <c r="E66" s="115">
        <v>3171</v>
      </c>
      <c r="F66" s="114">
        <v>3181</v>
      </c>
      <c r="G66" s="114">
        <v>3182</v>
      </c>
      <c r="H66" s="114">
        <v>3070</v>
      </c>
      <c r="I66" s="140">
        <v>3071</v>
      </c>
      <c r="J66" s="115">
        <v>100</v>
      </c>
      <c r="K66" s="116">
        <v>3.2562683165092805</v>
      </c>
    </row>
    <row r="67" spans="1:11" ht="14.1" customHeight="1" x14ac:dyDescent="0.2">
      <c r="A67" s="306" t="s">
        <v>300</v>
      </c>
      <c r="B67" s="307" t="s">
        <v>301</v>
      </c>
      <c r="C67" s="308"/>
      <c r="D67" s="113">
        <v>2.6305225625162341</v>
      </c>
      <c r="E67" s="115">
        <v>2228</v>
      </c>
      <c r="F67" s="114">
        <v>2233</v>
      </c>
      <c r="G67" s="114">
        <v>2231</v>
      </c>
      <c r="H67" s="114">
        <v>2136</v>
      </c>
      <c r="I67" s="140">
        <v>2126</v>
      </c>
      <c r="J67" s="115">
        <v>102</v>
      </c>
      <c r="K67" s="116">
        <v>4.7977422389463777</v>
      </c>
    </row>
    <row r="68" spans="1:11" ht="14.1" customHeight="1" x14ac:dyDescent="0.2">
      <c r="A68" s="306" t="s">
        <v>302</v>
      </c>
      <c r="B68" s="307" t="s">
        <v>303</v>
      </c>
      <c r="C68" s="308"/>
      <c r="D68" s="113">
        <v>0.67061796028241516</v>
      </c>
      <c r="E68" s="115">
        <v>568</v>
      </c>
      <c r="F68" s="114">
        <v>578</v>
      </c>
      <c r="G68" s="114">
        <v>579</v>
      </c>
      <c r="H68" s="114">
        <v>566</v>
      </c>
      <c r="I68" s="140">
        <v>579</v>
      </c>
      <c r="J68" s="115">
        <v>-11</v>
      </c>
      <c r="K68" s="116">
        <v>-1.8998272884283247</v>
      </c>
    </row>
    <row r="69" spans="1:11" ht="14.1" customHeight="1" x14ac:dyDescent="0.2">
      <c r="A69" s="306">
        <v>83</v>
      </c>
      <c r="B69" s="307" t="s">
        <v>304</v>
      </c>
      <c r="C69" s="308"/>
      <c r="D69" s="113">
        <v>6.6164490306736878</v>
      </c>
      <c r="E69" s="115">
        <v>5604</v>
      </c>
      <c r="F69" s="114">
        <v>5505</v>
      </c>
      <c r="G69" s="114">
        <v>5467</v>
      </c>
      <c r="H69" s="114">
        <v>5582</v>
      </c>
      <c r="I69" s="140">
        <v>5557</v>
      </c>
      <c r="J69" s="115">
        <v>47</v>
      </c>
      <c r="K69" s="116">
        <v>0.84578009717473457</v>
      </c>
    </row>
    <row r="70" spans="1:11" ht="14.1" customHeight="1" x14ac:dyDescent="0.2">
      <c r="A70" s="306" t="s">
        <v>305</v>
      </c>
      <c r="B70" s="307" t="s">
        <v>306</v>
      </c>
      <c r="C70" s="308"/>
      <c r="D70" s="113">
        <v>5.6742780230938159</v>
      </c>
      <c r="E70" s="115">
        <v>4806</v>
      </c>
      <c r="F70" s="114">
        <v>4720</v>
      </c>
      <c r="G70" s="114">
        <v>4688</v>
      </c>
      <c r="H70" s="114">
        <v>4818</v>
      </c>
      <c r="I70" s="140">
        <v>4822</v>
      </c>
      <c r="J70" s="115">
        <v>-16</v>
      </c>
      <c r="K70" s="116">
        <v>-0.3318125259228536</v>
      </c>
    </row>
    <row r="71" spans="1:11" ht="14.1" customHeight="1" x14ac:dyDescent="0.2">
      <c r="A71" s="306"/>
      <c r="B71" s="307" t="s">
        <v>307</v>
      </c>
      <c r="C71" s="308"/>
      <c r="D71" s="113">
        <v>3.7580580415121965</v>
      </c>
      <c r="E71" s="115">
        <v>3183</v>
      </c>
      <c r="F71" s="114">
        <v>3097</v>
      </c>
      <c r="G71" s="114">
        <v>3097</v>
      </c>
      <c r="H71" s="114">
        <v>3221</v>
      </c>
      <c r="I71" s="140">
        <v>3238</v>
      </c>
      <c r="J71" s="115">
        <v>-55</v>
      </c>
      <c r="K71" s="116">
        <v>-1.69857936998147</v>
      </c>
    </row>
    <row r="72" spans="1:11" ht="14.1" customHeight="1" x14ac:dyDescent="0.2">
      <c r="A72" s="306">
        <v>84</v>
      </c>
      <c r="B72" s="307" t="s">
        <v>308</v>
      </c>
      <c r="C72" s="308"/>
      <c r="D72" s="113">
        <v>1.6446669342841627</v>
      </c>
      <c r="E72" s="115">
        <v>1393</v>
      </c>
      <c r="F72" s="114">
        <v>1376</v>
      </c>
      <c r="G72" s="114">
        <v>1358</v>
      </c>
      <c r="H72" s="114">
        <v>1366</v>
      </c>
      <c r="I72" s="140">
        <v>1365</v>
      </c>
      <c r="J72" s="115">
        <v>28</v>
      </c>
      <c r="K72" s="116">
        <v>2.0512820512820511</v>
      </c>
    </row>
    <row r="73" spans="1:11" ht="14.1" customHeight="1" x14ac:dyDescent="0.2">
      <c r="A73" s="306" t="s">
        <v>309</v>
      </c>
      <c r="B73" s="307" t="s">
        <v>310</v>
      </c>
      <c r="C73" s="308"/>
      <c r="D73" s="113">
        <v>0.78041984462443037</v>
      </c>
      <c r="E73" s="115">
        <v>661</v>
      </c>
      <c r="F73" s="114">
        <v>646</v>
      </c>
      <c r="G73" s="114">
        <v>640</v>
      </c>
      <c r="H73" s="114">
        <v>655</v>
      </c>
      <c r="I73" s="140">
        <v>658</v>
      </c>
      <c r="J73" s="115">
        <v>3</v>
      </c>
      <c r="K73" s="116">
        <v>0.45592705167173253</v>
      </c>
    </row>
    <row r="74" spans="1:11" ht="14.1" customHeight="1" x14ac:dyDescent="0.2">
      <c r="A74" s="306" t="s">
        <v>311</v>
      </c>
      <c r="B74" s="307" t="s">
        <v>312</v>
      </c>
      <c r="C74" s="308"/>
      <c r="D74" s="113">
        <v>0.45809818413657938</v>
      </c>
      <c r="E74" s="115">
        <v>388</v>
      </c>
      <c r="F74" s="114">
        <v>384</v>
      </c>
      <c r="G74" s="114">
        <v>384</v>
      </c>
      <c r="H74" s="114">
        <v>381</v>
      </c>
      <c r="I74" s="140">
        <v>384</v>
      </c>
      <c r="J74" s="115">
        <v>4</v>
      </c>
      <c r="K74" s="116">
        <v>1.0416666666666667</v>
      </c>
    </row>
    <row r="75" spans="1:11" ht="14.1" customHeight="1" x14ac:dyDescent="0.2">
      <c r="A75" s="306" t="s">
        <v>313</v>
      </c>
      <c r="B75" s="307" t="s">
        <v>314</v>
      </c>
      <c r="C75" s="308"/>
      <c r="D75" s="113">
        <v>0.11806654230324211</v>
      </c>
      <c r="E75" s="115">
        <v>100</v>
      </c>
      <c r="F75" s="114">
        <v>102</v>
      </c>
      <c r="G75" s="114">
        <v>93</v>
      </c>
      <c r="H75" s="114">
        <v>96</v>
      </c>
      <c r="I75" s="140">
        <v>96</v>
      </c>
      <c r="J75" s="115">
        <v>4</v>
      </c>
      <c r="K75" s="116">
        <v>4.166666666666667</v>
      </c>
    </row>
    <row r="76" spans="1:11" ht="14.1" customHeight="1" x14ac:dyDescent="0.2">
      <c r="A76" s="306">
        <v>91</v>
      </c>
      <c r="B76" s="307" t="s">
        <v>315</v>
      </c>
      <c r="C76" s="308"/>
      <c r="D76" s="113">
        <v>0.14522184703298779</v>
      </c>
      <c r="E76" s="115">
        <v>123</v>
      </c>
      <c r="F76" s="114">
        <v>122</v>
      </c>
      <c r="G76" s="114">
        <v>117</v>
      </c>
      <c r="H76" s="114">
        <v>123</v>
      </c>
      <c r="I76" s="140">
        <v>124</v>
      </c>
      <c r="J76" s="115">
        <v>-1</v>
      </c>
      <c r="K76" s="116">
        <v>-0.80645161290322576</v>
      </c>
    </row>
    <row r="77" spans="1:11" ht="14.1" customHeight="1" x14ac:dyDescent="0.2">
      <c r="A77" s="306">
        <v>92</v>
      </c>
      <c r="B77" s="307" t="s">
        <v>316</v>
      </c>
      <c r="C77" s="308"/>
      <c r="D77" s="113">
        <v>0.39670358213889351</v>
      </c>
      <c r="E77" s="115">
        <v>336</v>
      </c>
      <c r="F77" s="114">
        <v>338</v>
      </c>
      <c r="G77" s="114">
        <v>343</v>
      </c>
      <c r="H77" s="114">
        <v>331</v>
      </c>
      <c r="I77" s="140">
        <v>338</v>
      </c>
      <c r="J77" s="115">
        <v>-2</v>
      </c>
      <c r="K77" s="116">
        <v>-0.59171597633136097</v>
      </c>
    </row>
    <row r="78" spans="1:11" ht="14.1" customHeight="1" x14ac:dyDescent="0.2">
      <c r="A78" s="306">
        <v>93</v>
      </c>
      <c r="B78" s="307" t="s">
        <v>317</v>
      </c>
      <c r="C78" s="308"/>
      <c r="D78" s="113">
        <v>0.10744055349595032</v>
      </c>
      <c r="E78" s="115">
        <v>91</v>
      </c>
      <c r="F78" s="114">
        <v>96</v>
      </c>
      <c r="G78" s="114">
        <v>93</v>
      </c>
      <c r="H78" s="114">
        <v>89</v>
      </c>
      <c r="I78" s="140">
        <v>86</v>
      </c>
      <c r="J78" s="115">
        <v>5</v>
      </c>
      <c r="K78" s="116">
        <v>5.8139534883720927</v>
      </c>
    </row>
    <row r="79" spans="1:11" ht="14.1" customHeight="1" x14ac:dyDescent="0.2">
      <c r="A79" s="306">
        <v>94</v>
      </c>
      <c r="B79" s="307" t="s">
        <v>318</v>
      </c>
      <c r="C79" s="308"/>
      <c r="D79" s="113">
        <v>0.26564972018229477</v>
      </c>
      <c r="E79" s="115">
        <v>225</v>
      </c>
      <c r="F79" s="114">
        <v>255</v>
      </c>
      <c r="G79" s="114">
        <v>254</v>
      </c>
      <c r="H79" s="114">
        <v>270</v>
      </c>
      <c r="I79" s="140">
        <v>256</v>
      </c>
      <c r="J79" s="115">
        <v>-31</v>
      </c>
      <c r="K79" s="116">
        <v>-12.109375</v>
      </c>
    </row>
    <row r="80" spans="1:11" ht="14.1" customHeight="1" x14ac:dyDescent="0.2">
      <c r="A80" s="306" t="s">
        <v>319</v>
      </c>
      <c r="B80" s="307" t="s">
        <v>320</v>
      </c>
      <c r="C80" s="308"/>
      <c r="D80" s="113">
        <v>5.9033271151621054E-3</v>
      </c>
      <c r="E80" s="115">
        <v>5</v>
      </c>
      <c r="F80" s="114">
        <v>4</v>
      </c>
      <c r="G80" s="114">
        <v>4</v>
      </c>
      <c r="H80" s="114">
        <v>4</v>
      </c>
      <c r="I80" s="140">
        <v>4</v>
      </c>
      <c r="J80" s="115">
        <v>1</v>
      </c>
      <c r="K80" s="116">
        <v>25</v>
      </c>
    </row>
    <row r="81" spans="1:11" ht="14.1" customHeight="1" x14ac:dyDescent="0.2">
      <c r="A81" s="310" t="s">
        <v>321</v>
      </c>
      <c r="B81" s="311" t="s">
        <v>224</v>
      </c>
      <c r="C81" s="312"/>
      <c r="D81" s="125">
        <v>1.5572976929797635</v>
      </c>
      <c r="E81" s="143">
        <v>1319</v>
      </c>
      <c r="F81" s="144">
        <v>1335</v>
      </c>
      <c r="G81" s="144">
        <v>1339</v>
      </c>
      <c r="H81" s="144">
        <v>1318</v>
      </c>
      <c r="I81" s="145">
        <v>1336</v>
      </c>
      <c r="J81" s="143">
        <v>-17</v>
      </c>
      <c r="K81" s="146">
        <v>-1.2724550898203593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12386</v>
      </c>
      <c r="E12" s="114">
        <v>12767</v>
      </c>
      <c r="F12" s="114">
        <v>12835</v>
      </c>
      <c r="G12" s="114">
        <v>12897</v>
      </c>
      <c r="H12" s="140">
        <v>12700</v>
      </c>
      <c r="I12" s="115">
        <v>-314</v>
      </c>
      <c r="J12" s="116">
        <v>-2.4724409448818898</v>
      </c>
      <c r="K12"/>
      <c r="L12"/>
      <c r="M12"/>
      <c r="N12"/>
      <c r="O12"/>
      <c r="P12"/>
    </row>
    <row r="13" spans="1:16" s="110" customFormat="1" ht="14.45" customHeight="1" x14ac:dyDescent="0.2">
      <c r="A13" s="120" t="s">
        <v>105</v>
      </c>
      <c r="B13" s="119" t="s">
        <v>106</v>
      </c>
      <c r="C13" s="113">
        <v>44.832875827547234</v>
      </c>
      <c r="D13" s="115">
        <v>5553</v>
      </c>
      <c r="E13" s="114">
        <v>5649</v>
      </c>
      <c r="F13" s="114">
        <v>5665</v>
      </c>
      <c r="G13" s="114">
        <v>5656</v>
      </c>
      <c r="H13" s="140">
        <v>5555</v>
      </c>
      <c r="I13" s="115">
        <v>-2</v>
      </c>
      <c r="J13" s="116">
        <v>-3.6003600360036005E-2</v>
      </c>
      <c r="K13"/>
      <c r="L13"/>
      <c r="M13"/>
      <c r="N13"/>
      <c r="O13"/>
      <c r="P13"/>
    </row>
    <row r="14" spans="1:16" s="110" customFormat="1" ht="14.45" customHeight="1" x14ac:dyDescent="0.2">
      <c r="A14" s="120"/>
      <c r="B14" s="119" t="s">
        <v>107</v>
      </c>
      <c r="C14" s="113">
        <v>55.167124172452766</v>
      </c>
      <c r="D14" s="115">
        <v>6833</v>
      </c>
      <c r="E14" s="114">
        <v>7118</v>
      </c>
      <c r="F14" s="114">
        <v>7170</v>
      </c>
      <c r="G14" s="114">
        <v>7241</v>
      </c>
      <c r="H14" s="140">
        <v>7145</v>
      </c>
      <c r="I14" s="115">
        <v>-312</v>
      </c>
      <c r="J14" s="116">
        <v>-4.3666899930020993</v>
      </c>
      <c r="K14"/>
      <c r="L14"/>
      <c r="M14"/>
      <c r="N14"/>
      <c r="O14"/>
      <c r="P14"/>
    </row>
    <row r="15" spans="1:16" s="110" customFormat="1" ht="14.45" customHeight="1" x14ac:dyDescent="0.2">
      <c r="A15" s="118" t="s">
        <v>105</v>
      </c>
      <c r="B15" s="121" t="s">
        <v>108</v>
      </c>
      <c r="C15" s="113">
        <v>13.870498950427903</v>
      </c>
      <c r="D15" s="115">
        <v>1718</v>
      </c>
      <c r="E15" s="114">
        <v>1777</v>
      </c>
      <c r="F15" s="114">
        <v>1760</v>
      </c>
      <c r="G15" s="114">
        <v>1800</v>
      </c>
      <c r="H15" s="140">
        <v>1622</v>
      </c>
      <c r="I15" s="115">
        <v>96</v>
      </c>
      <c r="J15" s="116">
        <v>5.9186189889025895</v>
      </c>
      <c r="K15"/>
      <c r="L15"/>
      <c r="M15"/>
      <c r="N15"/>
      <c r="O15"/>
      <c r="P15"/>
    </row>
    <row r="16" spans="1:16" s="110" customFormat="1" ht="14.45" customHeight="1" x14ac:dyDescent="0.2">
      <c r="A16" s="118"/>
      <c r="B16" s="121" t="s">
        <v>109</v>
      </c>
      <c r="C16" s="113">
        <v>38.729210398837395</v>
      </c>
      <c r="D16" s="115">
        <v>4797</v>
      </c>
      <c r="E16" s="114">
        <v>4970</v>
      </c>
      <c r="F16" s="114">
        <v>5042</v>
      </c>
      <c r="G16" s="114">
        <v>5054</v>
      </c>
      <c r="H16" s="140">
        <v>5125</v>
      </c>
      <c r="I16" s="115">
        <v>-328</v>
      </c>
      <c r="J16" s="116">
        <v>-6.4</v>
      </c>
      <c r="K16"/>
      <c r="L16"/>
      <c r="M16"/>
      <c r="N16"/>
      <c r="O16"/>
      <c r="P16"/>
    </row>
    <row r="17" spans="1:16" s="110" customFormat="1" ht="14.45" customHeight="1" x14ac:dyDescent="0.2">
      <c r="A17" s="118"/>
      <c r="B17" s="121" t="s">
        <v>110</v>
      </c>
      <c r="C17" s="113">
        <v>23.017923461973197</v>
      </c>
      <c r="D17" s="115">
        <v>2851</v>
      </c>
      <c r="E17" s="114">
        <v>2942</v>
      </c>
      <c r="F17" s="114">
        <v>3033</v>
      </c>
      <c r="G17" s="114">
        <v>3074</v>
      </c>
      <c r="H17" s="140">
        <v>3101</v>
      </c>
      <c r="I17" s="115">
        <v>-250</v>
      </c>
      <c r="J17" s="116">
        <v>-8.0619155111254432</v>
      </c>
      <c r="K17"/>
      <c r="L17"/>
      <c r="M17"/>
      <c r="N17"/>
      <c r="O17"/>
      <c r="P17"/>
    </row>
    <row r="18" spans="1:16" s="110" customFormat="1" ht="14.45" customHeight="1" x14ac:dyDescent="0.2">
      <c r="A18" s="120"/>
      <c r="B18" s="121" t="s">
        <v>111</v>
      </c>
      <c r="C18" s="113">
        <v>24.382367188761506</v>
      </c>
      <c r="D18" s="115">
        <v>3020</v>
      </c>
      <c r="E18" s="114">
        <v>3078</v>
      </c>
      <c r="F18" s="114">
        <v>3000</v>
      </c>
      <c r="G18" s="114">
        <v>2969</v>
      </c>
      <c r="H18" s="140">
        <v>2852</v>
      </c>
      <c r="I18" s="115">
        <v>168</v>
      </c>
      <c r="J18" s="116">
        <v>5.8906030855539973</v>
      </c>
      <c r="K18"/>
      <c r="L18"/>
      <c r="M18"/>
      <c r="N18"/>
      <c r="O18"/>
      <c r="P18"/>
    </row>
    <row r="19" spans="1:16" s="110" customFormat="1" ht="14.45" customHeight="1" x14ac:dyDescent="0.2">
      <c r="A19" s="120"/>
      <c r="B19" s="121" t="s">
        <v>112</v>
      </c>
      <c r="C19" s="113">
        <v>3.1810108186662363</v>
      </c>
      <c r="D19" s="115">
        <v>394</v>
      </c>
      <c r="E19" s="114">
        <v>408</v>
      </c>
      <c r="F19" s="114">
        <v>403</v>
      </c>
      <c r="G19" s="114">
        <v>363</v>
      </c>
      <c r="H19" s="140">
        <v>348</v>
      </c>
      <c r="I19" s="115">
        <v>46</v>
      </c>
      <c r="J19" s="116">
        <v>13.218390804597702</v>
      </c>
      <c r="K19"/>
      <c r="L19"/>
      <c r="M19"/>
      <c r="N19"/>
      <c r="O19"/>
      <c r="P19"/>
    </row>
    <row r="20" spans="1:16" s="110" customFormat="1" ht="14.45" customHeight="1" x14ac:dyDescent="0.2">
      <c r="A20" s="120" t="s">
        <v>113</v>
      </c>
      <c r="B20" s="119" t="s">
        <v>116</v>
      </c>
      <c r="C20" s="113">
        <v>96.98853544324237</v>
      </c>
      <c r="D20" s="115">
        <v>12013</v>
      </c>
      <c r="E20" s="114">
        <v>12384</v>
      </c>
      <c r="F20" s="114">
        <v>12451</v>
      </c>
      <c r="G20" s="114">
        <v>12525</v>
      </c>
      <c r="H20" s="140">
        <v>12357</v>
      </c>
      <c r="I20" s="115">
        <v>-344</v>
      </c>
      <c r="J20" s="116">
        <v>-2.7838472121064983</v>
      </c>
      <c r="K20"/>
      <c r="L20"/>
      <c r="M20"/>
      <c r="N20"/>
      <c r="O20"/>
      <c r="P20"/>
    </row>
    <row r="21" spans="1:16" s="110" customFormat="1" ht="14.45" customHeight="1" x14ac:dyDescent="0.2">
      <c r="A21" s="123"/>
      <c r="B21" s="124" t="s">
        <v>117</v>
      </c>
      <c r="C21" s="125">
        <v>2.9549491361214275</v>
      </c>
      <c r="D21" s="143">
        <v>366</v>
      </c>
      <c r="E21" s="144">
        <v>376</v>
      </c>
      <c r="F21" s="144">
        <v>377</v>
      </c>
      <c r="G21" s="144">
        <v>363</v>
      </c>
      <c r="H21" s="145">
        <v>334</v>
      </c>
      <c r="I21" s="143">
        <v>32</v>
      </c>
      <c r="J21" s="146">
        <v>9.5808383233532926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13549</v>
      </c>
      <c r="E56" s="114">
        <v>14035</v>
      </c>
      <c r="F56" s="114">
        <v>14025</v>
      </c>
      <c r="G56" s="114">
        <v>14066</v>
      </c>
      <c r="H56" s="140">
        <v>13824</v>
      </c>
      <c r="I56" s="115">
        <v>-275</v>
      </c>
      <c r="J56" s="116">
        <v>-1.9892939814814814</v>
      </c>
      <c r="K56"/>
      <c r="L56"/>
      <c r="M56"/>
      <c r="N56"/>
      <c r="O56"/>
      <c r="P56"/>
    </row>
    <row r="57" spans="1:16" s="110" customFormat="1" ht="14.45" customHeight="1" x14ac:dyDescent="0.2">
      <c r="A57" s="120" t="s">
        <v>105</v>
      </c>
      <c r="B57" s="119" t="s">
        <v>106</v>
      </c>
      <c r="C57" s="113">
        <v>44.446084581887959</v>
      </c>
      <c r="D57" s="115">
        <v>6022</v>
      </c>
      <c r="E57" s="114">
        <v>6168</v>
      </c>
      <c r="F57" s="114">
        <v>6142</v>
      </c>
      <c r="G57" s="114">
        <v>6101</v>
      </c>
      <c r="H57" s="140">
        <v>5999</v>
      </c>
      <c r="I57" s="115">
        <v>23</v>
      </c>
      <c r="J57" s="116">
        <v>0.38339723287214533</v>
      </c>
    </row>
    <row r="58" spans="1:16" s="110" customFormat="1" ht="14.45" customHeight="1" x14ac:dyDescent="0.2">
      <c r="A58" s="120"/>
      <c r="B58" s="119" t="s">
        <v>107</v>
      </c>
      <c r="C58" s="113">
        <v>55.553915418112041</v>
      </c>
      <c r="D58" s="115">
        <v>7527</v>
      </c>
      <c r="E58" s="114">
        <v>7867</v>
      </c>
      <c r="F58" s="114">
        <v>7883</v>
      </c>
      <c r="G58" s="114">
        <v>7965</v>
      </c>
      <c r="H58" s="140">
        <v>7825</v>
      </c>
      <c r="I58" s="115">
        <v>-298</v>
      </c>
      <c r="J58" s="116">
        <v>-3.8083067092651759</v>
      </c>
    </row>
    <row r="59" spans="1:16" s="110" customFormat="1" ht="14.45" customHeight="1" x14ac:dyDescent="0.2">
      <c r="A59" s="118" t="s">
        <v>105</v>
      </c>
      <c r="B59" s="121" t="s">
        <v>108</v>
      </c>
      <c r="C59" s="113">
        <v>12.938224223189904</v>
      </c>
      <c r="D59" s="115">
        <v>1753</v>
      </c>
      <c r="E59" s="114">
        <v>1833</v>
      </c>
      <c r="F59" s="114">
        <v>1803</v>
      </c>
      <c r="G59" s="114">
        <v>1827</v>
      </c>
      <c r="H59" s="140">
        <v>1628</v>
      </c>
      <c r="I59" s="115">
        <v>125</v>
      </c>
      <c r="J59" s="116">
        <v>7.6781326781326777</v>
      </c>
    </row>
    <row r="60" spans="1:16" s="110" customFormat="1" ht="14.45" customHeight="1" x14ac:dyDescent="0.2">
      <c r="A60" s="118"/>
      <c r="B60" s="121" t="s">
        <v>109</v>
      </c>
      <c r="C60" s="113">
        <v>39.729869363052622</v>
      </c>
      <c r="D60" s="115">
        <v>5383</v>
      </c>
      <c r="E60" s="114">
        <v>5605</v>
      </c>
      <c r="F60" s="114">
        <v>5630</v>
      </c>
      <c r="G60" s="114">
        <v>5646</v>
      </c>
      <c r="H60" s="140">
        <v>5724</v>
      </c>
      <c r="I60" s="115">
        <v>-341</v>
      </c>
      <c r="J60" s="116">
        <v>-5.9573724668064294</v>
      </c>
    </row>
    <row r="61" spans="1:16" s="110" customFormat="1" ht="14.45" customHeight="1" x14ac:dyDescent="0.2">
      <c r="A61" s="118"/>
      <c r="B61" s="121" t="s">
        <v>110</v>
      </c>
      <c r="C61" s="113">
        <v>23.529411764705884</v>
      </c>
      <c r="D61" s="115">
        <v>3188</v>
      </c>
      <c r="E61" s="114">
        <v>3304</v>
      </c>
      <c r="F61" s="114">
        <v>3369</v>
      </c>
      <c r="G61" s="114">
        <v>3410</v>
      </c>
      <c r="H61" s="140">
        <v>3418</v>
      </c>
      <c r="I61" s="115">
        <v>-230</v>
      </c>
      <c r="J61" s="116">
        <v>-6.7290813341135163</v>
      </c>
    </row>
    <row r="62" spans="1:16" s="110" customFormat="1" ht="14.45" customHeight="1" x14ac:dyDescent="0.2">
      <c r="A62" s="120"/>
      <c r="B62" s="121" t="s">
        <v>111</v>
      </c>
      <c r="C62" s="113">
        <v>23.802494649051592</v>
      </c>
      <c r="D62" s="115">
        <v>3225</v>
      </c>
      <c r="E62" s="114">
        <v>3293</v>
      </c>
      <c r="F62" s="114">
        <v>3223</v>
      </c>
      <c r="G62" s="114">
        <v>3183</v>
      </c>
      <c r="H62" s="140">
        <v>3054</v>
      </c>
      <c r="I62" s="115">
        <v>171</v>
      </c>
      <c r="J62" s="116">
        <v>5.5992141453831037</v>
      </c>
    </row>
    <row r="63" spans="1:16" s="110" customFormat="1" ht="14.45" customHeight="1" x14ac:dyDescent="0.2">
      <c r="A63" s="120"/>
      <c r="B63" s="121" t="s">
        <v>112</v>
      </c>
      <c r="C63" s="113">
        <v>3.1367628607277291</v>
      </c>
      <c r="D63" s="115">
        <v>425</v>
      </c>
      <c r="E63" s="114">
        <v>445</v>
      </c>
      <c r="F63" s="114">
        <v>446</v>
      </c>
      <c r="G63" s="114">
        <v>398</v>
      </c>
      <c r="H63" s="140">
        <v>381</v>
      </c>
      <c r="I63" s="115">
        <v>44</v>
      </c>
      <c r="J63" s="116">
        <v>11.548556430446194</v>
      </c>
    </row>
    <row r="64" spans="1:16" s="110" customFormat="1" ht="14.45" customHeight="1" x14ac:dyDescent="0.2">
      <c r="A64" s="120" t="s">
        <v>113</v>
      </c>
      <c r="B64" s="119" t="s">
        <v>116</v>
      </c>
      <c r="C64" s="113">
        <v>96.966565798213892</v>
      </c>
      <c r="D64" s="115">
        <v>13138</v>
      </c>
      <c r="E64" s="114">
        <v>13613</v>
      </c>
      <c r="F64" s="114">
        <v>13596</v>
      </c>
      <c r="G64" s="114">
        <v>13646</v>
      </c>
      <c r="H64" s="140">
        <v>13436</v>
      </c>
      <c r="I64" s="115">
        <v>-298</v>
      </c>
      <c r="J64" s="116">
        <v>-2.2179220005954154</v>
      </c>
    </row>
    <row r="65" spans="1:10" s="110" customFormat="1" ht="14.45" customHeight="1" x14ac:dyDescent="0.2">
      <c r="A65" s="123"/>
      <c r="B65" s="124" t="s">
        <v>117</v>
      </c>
      <c r="C65" s="125">
        <v>2.9743892538194703</v>
      </c>
      <c r="D65" s="143">
        <v>403</v>
      </c>
      <c r="E65" s="144">
        <v>413</v>
      </c>
      <c r="F65" s="144">
        <v>421</v>
      </c>
      <c r="G65" s="144">
        <v>409</v>
      </c>
      <c r="H65" s="145">
        <v>377</v>
      </c>
      <c r="I65" s="143">
        <v>26</v>
      </c>
      <c r="J65" s="146">
        <v>6.8965517241379306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12386</v>
      </c>
      <c r="G11" s="114">
        <v>12767</v>
      </c>
      <c r="H11" s="114">
        <v>12835</v>
      </c>
      <c r="I11" s="114">
        <v>12897</v>
      </c>
      <c r="J11" s="140">
        <v>12700</v>
      </c>
      <c r="K11" s="114">
        <v>-314</v>
      </c>
      <c r="L11" s="116">
        <v>-2.4724409448818898</v>
      </c>
    </row>
    <row r="12" spans="1:17" s="110" customFormat="1" ht="24" customHeight="1" x14ac:dyDescent="0.2">
      <c r="A12" s="604" t="s">
        <v>185</v>
      </c>
      <c r="B12" s="605"/>
      <c r="C12" s="605"/>
      <c r="D12" s="606"/>
      <c r="E12" s="113">
        <v>44.832875827547234</v>
      </c>
      <c r="F12" s="115">
        <v>5553</v>
      </c>
      <c r="G12" s="114">
        <v>5649</v>
      </c>
      <c r="H12" s="114">
        <v>5665</v>
      </c>
      <c r="I12" s="114">
        <v>5656</v>
      </c>
      <c r="J12" s="140">
        <v>5555</v>
      </c>
      <c r="K12" s="114">
        <v>-2</v>
      </c>
      <c r="L12" s="116">
        <v>-3.6003600360036005E-2</v>
      </c>
    </row>
    <row r="13" spans="1:17" s="110" customFormat="1" ht="15" customHeight="1" x14ac:dyDescent="0.2">
      <c r="A13" s="120"/>
      <c r="B13" s="612" t="s">
        <v>107</v>
      </c>
      <c r="C13" s="612"/>
      <c r="E13" s="113">
        <v>55.167124172452766</v>
      </c>
      <c r="F13" s="115">
        <v>6833</v>
      </c>
      <c r="G13" s="114">
        <v>7118</v>
      </c>
      <c r="H13" s="114">
        <v>7170</v>
      </c>
      <c r="I13" s="114">
        <v>7241</v>
      </c>
      <c r="J13" s="140">
        <v>7145</v>
      </c>
      <c r="K13" s="114">
        <v>-312</v>
      </c>
      <c r="L13" s="116">
        <v>-4.3666899930020993</v>
      </c>
    </row>
    <row r="14" spans="1:17" s="110" customFormat="1" ht="22.5" customHeight="1" x14ac:dyDescent="0.2">
      <c r="A14" s="604" t="s">
        <v>186</v>
      </c>
      <c r="B14" s="605"/>
      <c r="C14" s="605"/>
      <c r="D14" s="606"/>
      <c r="E14" s="113">
        <v>13.870498950427903</v>
      </c>
      <c r="F14" s="115">
        <v>1718</v>
      </c>
      <c r="G14" s="114">
        <v>1777</v>
      </c>
      <c r="H14" s="114">
        <v>1760</v>
      </c>
      <c r="I14" s="114">
        <v>1800</v>
      </c>
      <c r="J14" s="140">
        <v>1622</v>
      </c>
      <c r="K14" s="114">
        <v>96</v>
      </c>
      <c r="L14" s="116">
        <v>5.9186189889025895</v>
      </c>
    </row>
    <row r="15" spans="1:17" s="110" customFormat="1" ht="15" customHeight="1" x14ac:dyDescent="0.2">
      <c r="A15" s="120"/>
      <c r="B15" s="119"/>
      <c r="C15" s="258" t="s">
        <v>106</v>
      </c>
      <c r="E15" s="113">
        <v>44.121071012805587</v>
      </c>
      <c r="F15" s="115">
        <v>758</v>
      </c>
      <c r="G15" s="114">
        <v>786</v>
      </c>
      <c r="H15" s="114">
        <v>750</v>
      </c>
      <c r="I15" s="114">
        <v>796</v>
      </c>
      <c r="J15" s="140">
        <v>729</v>
      </c>
      <c r="K15" s="114">
        <v>29</v>
      </c>
      <c r="L15" s="116">
        <v>3.9780521262002742</v>
      </c>
    </row>
    <row r="16" spans="1:17" s="110" customFormat="1" ht="15" customHeight="1" x14ac:dyDescent="0.2">
      <c r="A16" s="120"/>
      <c r="B16" s="119"/>
      <c r="C16" s="258" t="s">
        <v>107</v>
      </c>
      <c r="E16" s="113">
        <v>55.878928987194413</v>
      </c>
      <c r="F16" s="115">
        <v>960</v>
      </c>
      <c r="G16" s="114">
        <v>991</v>
      </c>
      <c r="H16" s="114">
        <v>1010</v>
      </c>
      <c r="I16" s="114">
        <v>1004</v>
      </c>
      <c r="J16" s="140">
        <v>893</v>
      </c>
      <c r="K16" s="114">
        <v>67</v>
      </c>
      <c r="L16" s="116">
        <v>7.5027995520716688</v>
      </c>
    </row>
    <row r="17" spans="1:12" s="110" customFormat="1" ht="15" customHeight="1" x14ac:dyDescent="0.2">
      <c r="A17" s="120"/>
      <c r="B17" s="121" t="s">
        <v>109</v>
      </c>
      <c r="C17" s="258"/>
      <c r="E17" s="113">
        <v>38.729210398837395</v>
      </c>
      <c r="F17" s="115">
        <v>4797</v>
      </c>
      <c r="G17" s="114">
        <v>4970</v>
      </c>
      <c r="H17" s="114">
        <v>5042</v>
      </c>
      <c r="I17" s="114">
        <v>5054</v>
      </c>
      <c r="J17" s="140">
        <v>5125</v>
      </c>
      <c r="K17" s="114">
        <v>-328</v>
      </c>
      <c r="L17" s="116">
        <v>-6.4</v>
      </c>
    </row>
    <row r="18" spans="1:12" s="110" customFormat="1" ht="15" customHeight="1" x14ac:dyDescent="0.2">
      <c r="A18" s="120"/>
      <c r="B18" s="119"/>
      <c r="C18" s="258" t="s">
        <v>106</v>
      </c>
      <c r="E18" s="113">
        <v>39.35793204085887</v>
      </c>
      <c r="F18" s="115">
        <v>1888</v>
      </c>
      <c r="G18" s="114">
        <v>1921</v>
      </c>
      <c r="H18" s="114">
        <v>1931</v>
      </c>
      <c r="I18" s="114">
        <v>1898</v>
      </c>
      <c r="J18" s="140">
        <v>1928</v>
      </c>
      <c r="K18" s="114">
        <v>-40</v>
      </c>
      <c r="L18" s="116">
        <v>-2.0746887966804981</v>
      </c>
    </row>
    <row r="19" spans="1:12" s="110" customFormat="1" ht="15" customHeight="1" x14ac:dyDescent="0.2">
      <c r="A19" s="120"/>
      <c r="B19" s="119"/>
      <c r="C19" s="258" t="s">
        <v>107</v>
      </c>
      <c r="E19" s="113">
        <v>60.64206795914113</v>
      </c>
      <c r="F19" s="115">
        <v>2909</v>
      </c>
      <c r="G19" s="114">
        <v>3049</v>
      </c>
      <c r="H19" s="114">
        <v>3111</v>
      </c>
      <c r="I19" s="114">
        <v>3156</v>
      </c>
      <c r="J19" s="140">
        <v>3197</v>
      </c>
      <c r="K19" s="114">
        <v>-288</v>
      </c>
      <c r="L19" s="116">
        <v>-9.0084454175789794</v>
      </c>
    </row>
    <row r="20" spans="1:12" s="110" customFormat="1" ht="15" customHeight="1" x14ac:dyDescent="0.2">
      <c r="A20" s="120"/>
      <c r="B20" s="121" t="s">
        <v>110</v>
      </c>
      <c r="C20" s="258"/>
      <c r="E20" s="113">
        <v>23.017923461973197</v>
      </c>
      <c r="F20" s="115">
        <v>2851</v>
      </c>
      <c r="G20" s="114">
        <v>2942</v>
      </c>
      <c r="H20" s="114">
        <v>3033</v>
      </c>
      <c r="I20" s="114">
        <v>3074</v>
      </c>
      <c r="J20" s="140">
        <v>3101</v>
      </c>
      <c r="K20" s="114">
        <v>-250</v>
      </c>
      <c r="L20" s="116">
        <v>-8.0619155111254432</v>
      </c>
    </row>
    <row r="21" spans="1:12" s="110" customFormat="1" ht="15" customHeight="1" x14ac:dyDescent="0.2">
      <c r="A21" s="120"/>
      <c r="B21" s="119"/>
      <c r="C21" s="258" t="s">
        <v>106</v>
      </c>
      <c r="E21" s="113">
        <v>39.915819010873378</v>
      </c>
      <c r="F21" s="115">
        <v>1138</v>
      </c>
      <c r="G21" s="114">
        <v>1134</v>
      </c>
      <c r="H21" s="114">
        <v>1199</v>
      </c>
      <c r="I21" s="114">
        <v>1208</v>
      </c>
      <c r="J21" s="140">
        <v>1225</v>
      </c>
      <c r="K21" s="114">
        <v>-87</v>
      </c>
      <c r="L21" s="116">
        <v>-7.1020408163265305</v>
      </c>
    </row>
    <row r="22" spans="1:12" s="110" customFormat="1" ht="15" customHeight="1" x14ac:dyDescent="0.2">
      <c r="A22" s="120"/>
      <c r="B22" s="119"/>
      <c r="C22" s="258" t="s">
        <v>107</v>
      </c>
      <c r="E22" s="113">
        <v>60.084180989126622</v>
      </c>
      <c r="F22" s="115">
        <v>1713</v>
      </c>
      <c r="G22" s="114">
        <v>1808</v>
      </c>
      <c r="H22" s="114">
        <v>1834</v>
      </c>
      <c r="I22" s="114">
        <v>1866</v>
      </c>
      <c r="J22" s="140">
        <v>1876</v>
      </c>
      <c r="K22" s="114">
        <v>-163</v>
      </c>
      <c r="L22" s="116">
        <v>-8.6886993603411522</v>
      </c>
    </row>
    <row r="23" spans="1:12" s="110" customFormat="1" ht="15" customHeight="1" x14ac:dyDescent="0.2">
      <c r="A23" s="120"/>
      <c r="B23" s="121" t="s">
        <v>111</v>
      </c>
      <c r="C23" s="258"/>
      <c r="E23" s="113">
        <v>24.382367188761506</v>
      </c>
      <c r="F23" s="115">
        <v>3020</v>
      </c>
      <c r="G23" s="114">
        <v>3078</v>
      </c>
      <c r="H23" s="114">
        <v>3000</v>
      </c>
      <c r="I23" s="114">
        <v>2969</v>
      </c>
      <c r="J23" s="140">
        <v>2852</v>
      </c>
      <c r="K23" s="114">
        <v>168</v>
      </c>
      <c r="L23" s="116">
        <v>5.8906030855539973</v>
      </c>
    </row>
    <row r="24" spans="1:12" s="110" customFormat="1" ht="15" customHeight="1" x14ac:dyDescent="0.2">
      <c r="A24" s="120"/>
      <c r="B24" s="119"/>
      <c r="C24" s="258" t="s">
        <v>106</v>
      </c>
      <c r="E24" s="113">
        <v>58.576158940397349</v>
      </c>
      <c r="F24" s="115">
        <v>1769</v>
      </c>
      <c r="G24" s="114">
        <v>1808</v>
      </c>
      <c r="H24" s="114">
        <v>1785</v>
      </c>
      <c r="I24" s="114">
        <v>1754</v>
      </c>
      <c r="J24" s="140">
        <v>1673</v>
      </c>
      <c r="K24" s="114">
        <v>96</v>
      </c>
      <c r="L24" s="116">
        <v>5.7381948595337713</v>
      </c>
    </row>
    <row r="25" spans="1:12" s="110" customFormat="1" ht="15" customHeight="1" x14ac:dyDescent="0.2">
      <c r="A25" s="120"/>
      <c r="B25" s="119"/>
      <c r="C25" s="258" t="s">
        <v>107</v>
      </c>
      <c r="E25" s="113">
        <v>41.423841059602651</v>
      </c>
      <c r="F25" s="115">
        <v>1251</v>
      </c>
      <c r="G25" s="114">
        <v>1270</v>
      </c>
      <c r="H25" s="114">
        <v>1215</v>
      </c>
      <c r="I25" s="114">
        <v>1215</v>
      </c>
      <c r="J25" s="140">
        <v>1179</v>
      </c>
      <c r="K25" s="114">
        <v>72</v>
      </c>
      <c r="L25" s="116">
        <v>6.106870229007634</v>
      </c>
    </row>
    <row r="26" spans="1:12" s="110" customFormat="1" ht="15" customHeight="1" x14ac:dyDescent="0.2">
      <c r="A26" s="120"/>
      <c r="C26" s="121" t="s">
        <v>187</v>
      </c>
      <c r="D26" s="110" t="s">
        <v>188</v>
      </c>
      <c r="E26" s="113">
        <v>3.1810108186662363</v>
      </c>
      <c r="F26" s="115">
        <v>394</v>
      </c>
      <c r="G26" s="114">
        <v>408</v>
      </c>
      <c r="H26" s="114">
        <v>403</v>
      </c>
      <c r="I26" s="114">
        <v>363</v>
      </c>
      <c r="J26" s="140">
        <v>348</v>
      </c>
      <c r="K26" s="114">
        <v>46</v>
      </c>
      <c r="L26" s="116">
        <v>13.218390804597702</v>
      </c>
    </row>
    <row r="27" spans="1:12" s="110" customFormat="1" ht="15" customHeight="1" x14ac:dyDescent="0.2">
      <c r="A27" s="120"/>
      <c r="B27" s="119"/>
      <c r="D27" s="259" t="s">
        <v>106</v>
      </c>
      <c r="E27" s="113">
        <v>50</v>
      </c>
      <c r="F27" s="115">
        <v>197</v>
      </c>
      <c r="G27" s="114">
        <v>221</v>
      </c>
      <c r="H27" s="114">
        <v>229</v>
      </c>
      <c r="I27" s="114">
        <v>195</v>
      </c>
      <c r="J27" s="140">
        <v>183</v>
      </c>
      <c r="K27" s="114">
        <v>14</v>
      </c>
      <c r="L27" s="116">
        <v>7.6502732240437155</v>
      </c>
    </row>
    <row r="28" spans="1:12" s="110" customFormat="1" ht="15" customHeight="1" x14ac:dyDescent="0.2">
      <c r="A28" s="120"/>
      <c r="B28" s="119"/>
      <c r="D28" s="259" t="s">
        <v>107</v>
      </c>
      <c r="E28" s="113">
        <v>50</v>
      </c>
      <c r="F28" s="115">
        <v>197</v>
      </c>
      <c r="G28" s="114">
        <v>187</v>
      </c>
      <c r="H28" s="114">
        <v>174</v>
      </c>
      <c r="I28" s="114">
        <v>168</v>
      </c>
      <c r="J28" s="140">
        <v>165</v>
      </c>
      <c r="K28" s="114">
        <v>32</v>
      </c>
      <c r="L28" s="116">
        <v>19.393939393939394</v>
      </c>
    </row>
    <row r="29" spans="1:12" s="110" customFormat="1" ht="24" customHeight="1" x14ac:dyDescent="0.2">
      <c r="A29" s="604" t="s">
        <v>189</v>
      </c>
      <c r="B29" s="605"/>
      <c r="C29" s="605"/>
      <c r="D29" s="606"/>
      <c r="E29" s="113">
        <v>96.98853544324237</v>
      </c>
      <c r="F29" s="115">
        <v>12013</v>
      </c>
      <c r="G29" s="114">
        <v>12384</v>
      </c>
      <c r="H29" s="114">
        <v>12451</v>
      </c>
      <c r="I29" s="114">
        <v>12525</v>
      </c>
      <c r="J29" s="140">
        <v>12357</v>
      </c>
      <c r="K29" s="114">
        <v>-344</v>
      </c>
      <c r="L29" s="116">
        <v>-2.7838472121064983</v>
      </c>
    </row>
    <row r="30" spans="1:12" s="110" customFormat="1" ht="15" customHeight="1" x14ac:dyDescent="0.2">
      <c r="A30" s="120"/>
      <c r="B30" s="119"/>
      <c r="C30" s="258" t="s">
        <v>106</v>
      </c>
      <c r="E30" s="113">
        <v>44.510114043119955</v>
      </c>
      <c r="F30" s="115">
        <v>5347</v>
      </c>
      <c r="G30" s="114">
        <v>5424</v>
      </c>
      <c r="H30" s="114">
        <v>5435</v>
      </c>
      <c r="I30" s="114">
        <v>5431</v>
      </c>
      <c r="J30" s="140">
        <v>5352</v>
      </c>
      <c r="K30" s="114">
        <v>-5</v>
      </c>
      <c r="L30" s="116">
        <v>-9.3423019431988039E-2</v>
      </c>
    </row>
    <row r="31" spans="1:12" s="110" customFormat="1" ht="15" customHeight="1" x14ac:dyDescent="0.2">
      <c r="A31" s="120"/>
      <c r="B31" s="119"/>
      <c r="C31" s="258" t="s">
        <v>107</v>
      </c>
      <c r="E31" s="113">
        <v>55.489885956880045</v>
      </c>
      <c r="F31" s="115">
        <v>6666</v>
      </c>
      <c r="G31" s="114">
        <v>6960</v>
      </c>
      <c r="H31" s="114">
        <v>7016</v>
      </c>
      <c r="I31" s="114">
        <v>7094</v>
      </c>
      <c r="J31" s="140">
        <v>7005</v>
      </c>
      <c r="K31" s="114">
        <v>-339</v>
      </c>
      <c r="L31" s="116">
        <v>-4.8394004282655247</v>
      </c>
    </row>
    <row r="32" spans="1:12" s="110" customFormat="1" ht="15" customHeight="1" x14ac:dyDescent="0.2">
      <c r="A32" s="120"/>
      <c r="B32" s="119" t="s">
        <v>117</v>
      </c>
      <c r="C32" s="258"/>
      <c r="E32" s="113">
        <v>2.9549491361214275</v>
      </c>
      <c r="F32" s="114">
        <v>366</v>
      </c>
      <c r="G32" s="114">
        <v>376</v>
      </c>
      <c r="H32" s="114">
        <v>377</v>
      </c>
      <c r="I32" s="114">
        <v>363</v>
      </c>
      <c r="J32" s="140">
        <v>334</v>
      </c>
      <c r="K32" s="114">
        <v>32</v>
      </c>
      <c r="L32" s="116">
        <v>9.5808383233532926</v>
      </c>
    </row>
    <row r="33" spans="1:12" s="110" customFormat="1" ht="15" customHeight="1" x14ac:dyDescent="0.2">
      <c r="A33" s="120"/>
      <c r="B33" s="119"/>
      <c r="C33" s="258" t="s">
        <v>106</v>
      </c>
      <c r="E33" s="113">
        <v>55.73770491803279</v>
      </c>
      <c r="F33" s="114">
        <v>204</v>
      </c>
      <c r="G33" s="114">
        <v>223</v>
      </c>
      <c r="H33" s="114">
        <v>228</v>
      </c>
      <c r="I33" s="114">
        <v>221</v>
      </c>
      <c r="J33" s="140">
        <v>200</v>
      </c>
      <c r="K33" s="114">
        <v>4</v>
      </c>
      <c r="L33" s="116">
        <v>2</v>
      </c>
    </row>
    <row r="34" spans="1:12" s="110" customFormat="1" ht="15" customHeight="1" x14ac:dyDescent="0.2">
      <c r="A34" s="120"/>
      <c r="B34" s="119"/>
      <c r="C34" s="258" t="s">
        <v>107</v>
      </c>
      <c r="E34" s="113">
        <v>44.26229508196721</v>
      </c>
      <c r="F34" s="114">
        <v>162</v>
      </c>
      <c r="G34" s="114">
        <v>153</v>
      </c>
      <c r="H34" s="114">
        <v>149</v>
      </c>
      <c r="I34" s="114">
        <v>142</v>
      </c>
      <c r="J34" s="140">
        <v>134</v>
      </c>
      <c r="K34" s="114">
        <v>28</v>
      </c>
      <c r="L34" s="116">
        <v>20.895522388059703</v>
      </c>
    </row>
    <row r="35" spans="1:12" s="110" customFormat="1" ht="24" customHeight="1" x14ac:dyDescent="0.2">
      <c r="A35" s="604" t="s">
        <v>192</v>
      </c>
      <c r="B35" s="605"/>
      <c r="C35" s="605"/>
      <c r="D35" s="606"/>
      <c r="E35" s="113">
        <v>11.40804133699338</v>
      </c>
      <c r="F35" s="114">
        <v>1413</v>
      </c>
      <c r="G35" s="114">
        <v>1445</v>
      </c>
      <c r="H35" s="114">
        <v>1462</v>
      </c>
      <c r="I35" s="114">
        <v>1519</v>
      </c>
      <c r="J35" s="114">
        <v>1381</v>
      </c>
      <c r="K35" s="318">
        <v>32</v>
      </c>
      <c r="L35" s="319">
        <v>2.3171614771904419</v>
      </c>
    </row>
    <row r="36" spans="1:12" s="110" customFormat="1" ht="15" customHeight="1" x14ac:dyDescent="0.2">
      <c r="A36" s="120"/>
      <c r="B36" s="119"/>
      <c r="C36" s="258" t="s">
        <v>106</v>
      </c>
      <c r="E36" s="113">
        <v>43.595187544232132</v>
      </c>
      <c r="F36" s="114">
        <v>616</v>
      </c>
      <c r="G36" s="114">
        <v>634</v>
      </c>
      <c r="H36" s="114">
        <v>623</v>
      </c>
      <c r="I36" s="114">
        <v>683</v>
      </c>
      <c r="J36" s="114">
        <v>610</v>
      </c>
      <c r="K36" s="318">
        <v>6</v>
      </c>
      <c r="L36" s="116">
        <v>0.98360655737704916</v>
      </c>
    </row>
    <row r="37" spans="1:12" s="110" customFormat="1" ht="15" customHeight="1" x14ac:dyDescent="0.2">
      <c r="A37" s="120"/>
      <c r="B37" s="119"/>
      <c r="C37" s="258" t="s">
        <v>107</v>
      </c>
      <c r="E37" s="113">
        <v>56.404812455767868</v>
      </c>
      <c r="F37" s="114">
        <v>797</v>
      </c>
      <c r="G37" s="114">
        <v>811</v>
      </c>
      <c r="H37" s="114">
        <v>839</v>
      </c>
      <c r="I37" s="114">
        <v>836</v>
      </c>
      <c r="J37" s="140">
        <v>771</v>
      </c>
      <c r="K37" s="114">
        <v>26</v>
      </c>
      <c r="L37" s="116">
        <v>3.3722438391699092</v>
      </c>
    </row>
    <row r="38" spans="1:12" s="110" customFormat="1" ht="15" customHeight="1" x14ac:dyDescent="0.2">
      <c r="A38" s="120"/>
      <c r="B38" s="119" t="s">
        <v>329</v>
      </c>
      <c r="C38" s="258"/>
      <c r="E38" s="113">
        <v>67.334086872275151</v>
      </c>
      <c r="F38" s="114">
        <v>8340</v>
      </c>
      <c r="G38" s="114">
        <v>8620</v>
      </c>
      <c r="H38" s="114">
        <v>8627</v>
      </c>
      <c r="I38" s="114">
        <v>8603</v>
      </c>
      <c r="J38" s="140">
        <v>8591</v>
      </c>
      <c r="K38" s="114">
        <v>-251</v>
      </c>
      <c r="L38" s="116">
        <v>-2.9216622046327552</v>
      </c>
    </row>
    <row r="39" spans="1:12" s="110" customFormat="1" ht="15" customHeight="1" x14ac:dyDescent="0.2">
      <c r="A39" s="120"/>
      <c r="B39" s="119"/>
      <c r="C39" s="258" t="s">
        <v>106</v>
      </c>
      <c r="E39" s="113">
        <v>45.41966426858513</v>
      </c>
      <c r="F39" s="115">
        <v>3788</v>
      </c>
      <c r="G39" s="114">
        <v>3845</v>
      </c>
      <c r="H39" s="114">
        <v>3847</v>
      </c>
      <c r="I39" s="114">
        <v>3753</v>
      </c>
      <c r="J39" s="140">
        <v>3744</v>
      </c>
      <c r="K39" s="114">
        <v>44</v>
      </c>
      <c r="L39" s="116">
        <v>1.1752136752136753</v>
      </c>
    </row>
    <row r="40" spans="1:12" s="110" customFormat="1" ht="15" customHeight="1" x14ac:dyDescent="0.2">
      <c r="A40" s="120"/>
      <c r="B40" s="119"/>
      <c r="C40" s="258" t="s">
        <v>107</v>
      </c>
      <c r="E40" s="113">
        <v>54.58033573141487</v>
      </c>
      <c r="F40" s="115">
        <v>4552</v>
      </c>
      <c r="G40" s="114">
        <v>4775</v>
      </c>
      <c r="H40" s="114">
        <v>4780</v>
      </c>
      <c r="I40" s="114">
        <v>4850</v>
      </c>
      <c r="J40" s="140">
        <v>4847</v>
      </c>
      <c r="K40" s="114">
        <v>-295</v>
      </c>
      <c r="L40" s="116">
        <v>-6.0862389106663919</v>
      </c>
    </row>
    <row r="41" spans="1:12" s="110" customFormat="1" ht="15" customHeight="1" x14ac:dyDescent="0.2">
      <c r="A41" s="120"/>
      <c r="B41" s="320" t="s">
        <v>516</v>
      </c>
      <c r="C41" s="258"/>
      <c r="E41" s="113">
        <v>7.7264653641207817</v>
      </c>
      <c r="F41" s="115">
        <v>957</v>
      </c>
      <c r="G41" s="114">
        <v>967</v>
      </c>
      <c r="H41" s="114">
        <v>957</v>
      </c>
      <c r="I41" s="114">
        <v>965</v>
      </c>
      <c r="J41" s="140">
        <v>936</v>
      </c>
      <c r="K41" s="114">
        <v>21</v>
      </c>
      <c r="L41" s="116">
        <v>2.2435897435897436</v>
      </c>
    </row>
    <row r="42" spans="1:12" s="110" customFormat="1" ht="15" customHeight="1" x14ac:dyDescent="0.2">
      <c r="A42" s="120"/>
      <c r="B42" s="119"/>
      <c r="C42" s="268" t="s">
        <v>106</v>
      </c>
      <c r="D42" s="182"/>
      <c r="E42" s="113">
        <v>49.320794148380358</v>
      </c>
      <c r="F42" s="115">
        <v>472</v>
      </c>
      <c r="G42" s="114">
        <v>469</v>
      </c>
      <c r="H42" s="114">
        <v>456</v>
      </c>
      <c r="I42" s="114">
        <v>481</v>
      </c>
      <c r="J42" s="140">
        <v>468</v>
      </c>
      <c r="K42" s="114">
        <v>4</v>
      </c>
      <c r="L42" s="116">
        <v>0.85470085470085466</v>
      </c>
    </row>
    <row r="43" spans="1:12" s="110" customFormat="1" ht="15" customHeight="1" x14ac:dyDescent="0.2">
      <c r="A43" s="120"/>
      <c r="B43" s="119"/>
      <c r="C43" s="268" t="s">
        <v>107</v>
      </c>
      <c r="D43" s="182"/>
      <c r="E43" s="113">
        <v>50.679205851619642</v>
      </c>
      <c r="F43" s="115">
        <v>485</v>
      </c>
      <c r="G43" s="114">
        <v>498</v>
      </c>
      <c r="H43" s="114">
        <v>501</v>
      </c>
      <c r="I43" s="114">
        <v>484</v>
      </c>
      <c r="J43" s="140">
        <v>468</v>
      </c>
      <c r="K43" s="114">
        <v>17</v>
      </c>
      <c r="L43" s="116">
        <v>3.6324786324786325</v>
      </c>
    </row>
    <row r="44" spans="1:12" s="110" customFormat="1" ht="15" customHeight="1" x14ac:dyDescent="0.2">
      <c r="A44" s="120"/>
      <c r="B44" s="119" t="s">
        <v>205</v>
      </c>
      <c r="C44" s="268"/>
      <c r="D44" s="182"/>
      <c r="E44" s="113">
        <v>13.53140642661069</v>
      </c>
      <c r="F44" s="115">
        <v>1676</v>
      </c>
      <c r="G44" s="114">
        <v>1735</v>
      </c>
      <c r="H44" s="114">
        <v>1789</v>
      </c>
      <c r="I44" s="114">
        <v>1810</v>
      </c>
      <c r="J44" s="140">
        <v>1792</v>
      </c>
      <c r="K44" s="114">
        <v>-116</v>
      </c>
      <c r="L44" s="116">
        <v>-6.4732142857142856</v>
      </c>
    </row>
    <row r="45" spans="1:12" s="110" customFormat="1" ht="15" customHeight="1" x14ac:dyDescent="0.2">
      <c r="A45" s="120"/>
      <c r="B45" s="119"/>
      <c r="C45" s="268" t="s">
        <v>106</v>
      </c>
      <c r="D45" s="182"/>
      <c r="E45" s="113">
        <v>40.393794749403341</v>
      </c>
      <c r="F45" s="115">
        <v>677</v>
      </c>
      <c r="G45" s="114">
        <v>701</v>
      </c>
      <c r="H45" s="114">
        <v>739</v>
      </c>
      <c r="I45" s="114">
        <v>739</v>
      </c>
      <c r="J45" s="140">
        <v>733</v>
      </c>
      <c r="K45" s="114">
        <v>-56</v>
      </c>
      <c r="L45" s="116">
        <v>-7.6398362892223739</v>
      </c>
    </row>
    <row r="46" spans="1:12" s="110" customFormat="1" ht="15" customHeight="1" x14ac:dyDescent="0.2">
      <c r="A46" s="123"/>
      <c r="B46" s="124"/>
      <c r="C46" s="260" t="s">
        <v>107</v>
      </c>
      <c r="D46" s="261"/>
      <c r="E46" s="125">
        <v>59.606205250596659</v>
      </c>
      <c r="F46" s="143">
        <v>999</v>
      </c>
      <c r="G46" s="144">
        <v>1034</v>
      </c>
      <c r="H46" s="144">
        <v>1050</v>
      </c>
      <c r="I46" s="144">
        <v>1071</v>
      </c>
      <c r="J46" s="145">
        <v>1059</v>
      </c>
      <c r="K46" s="144">
        <v>-60</v>
      </c>
      <c r="L46" s="146">
        <v>-5.6657223796033991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12386</v>
      </c>
      <c r="E11" s="114">
        <v>12767</v>
      </c>
      <c r="F11" s="114">
        <v>12835</v>
      </c>
      <c r="G11" s="114">
        <v>12897</v>
      </c>
      <c r="H11" s="140">
        <v>12700</v>
      </c>
      <c r="I11" s="115">
        <v>-314</v>
      </c>
      <c r="J11" s="116">
        <v>-2.4724409448818898</v>
      </c>
    </row>
    <row r="12" spans="1:15" s="110" customFormat="1" ht="24.95" customHeight="1" x14ac:dyDescent="0.2">
      <c r="A12" s="193" t="s">
        <v>132</v>
      </c>
      <c r="B12" s="194" t="s">
        <v>133</v>
      </c>
      <c r="C12" s="113">
        <v>3.1164217665105767</v>
      </c>
      <c r="D12" s="115">
        <v>386</v>
      </c>
      <c r="E12" s="114">
        <v>402</v>
      </c>
      <c r="F12" s="114">
        <v>374</v>
      </c>
      <c r="G12" s="114">
        <v>362</v>
      </c>
      <c r="H12" s="140">
        <v>379</v>
      </c>
      <c r="I12" s="115">
        <v>7</v>
      </c>
      <c r="J12" s="116">
        <v>1.8469656992084433</v>
      </c>
    </row>
    <row r="13" spans="1:15" s="110" customFormat="1" ht="24.95" customHeight="1" x14ac:dyDescent="0.2">
      <c r="A13" s="193" t="s">
        <v>134</v>
      </c>
      <c r="B13" s="199" t="s">
        <v>214</v>
      </c>
      <c r="C13" s="113">
        <v>1.2110447279186178</v>
      </c>
      <c r="D13" s="115">
        <v>150</v>
      </c>
      <c r="E13" s="114">
        <v>153</v>
      </c>
      <c r="F13" s="114">
        <v>139</v>
      </c>
      <c r="G13" s="114">
        <v>144</v>
      </c>
      <c r="H13" s="140">
        <v>131</v>
      </c>
      <c r="I13" s="115">
        <v>19</v>
      </c>
      <c r="J13" s="116">
        <v>14.503816793893129</v>
      </c>
    </row>
    <row r="14" spans="1:15" s="287" customFormat="1" ht="24.95" customHeight="1" x14ac:dyDescent="0.2">
      <c r="A14" s="193" t="s">
        <v>215</v>
      </c>
      <c r="B14" s="199" t="s">
        <v>137</v>
      </c>
      <c r="C14" s="113">
        <v>9.7610205070240585</v>
      </c>
      <c r="D14" s="115">
        <v>1209</v>
      </c>
      <c r="E14" s="114">
        <v>1219</v>
      </c>
      <c r="F14" s="114">
        <v>1231</v>
      </c>
      <c r="G14" s="114">
        <v>1221</v>
      </c>
      <c r="H14" s="140">
        <v>1211</v>
      </c>
      <c r="I14" s="115">
        <v>-2</v>
      </c>
      <c r="J14" s="116">
        <v>-0.16515276630883569</v>
      </c>
      <c r="K14" s="110"/>
      <c r="L14" s="110"/>
      <c r="M14" s="110"/>
      <c r="N14" s="110"/>
      <c r="O14" s="110"/>
    </row>
    <row r="15" spans="1:15" s="110" customFormat="1" ht="24.95" customHeight="1" x14ac:dyDescent="0.2">
      <c r="A15" s="193" t="s">
        <v>216</v>
      </c>
      <c r="B15" s="199" t="s">
        <v>217</v>
      </c>
      <c r="C15" s="113">
        <v>2.9872436621992571</v>
      </c>
      <c r="D15" s="115">
        <v>370</v>
      </c>
      <c r="E15" s="114">
        <v>371</v>
      </c>
      <c r="F15" s="114">
        <v>391</v>
      </c>
      <c r="G15" s="114">
        <v>372</v>
      </c>
      <c r="H15" s="140">
        <v>356</v>
      </c>
      <c r="I15" s="115">
        <v>14</v>
      </c>
      <c r="J15" s="116">
        <v>3.9325842696629212</v>
      </c>
    </row>
    <row r="16" spans="1:15" s="287" customFormat="1" ht="24.95" customHeight="1" x14ac:dyDescent="0.2">
      <c r="A16" s="193" t="s">
        <v>218</v>
      </c>
      <c r="B16" s="199" t="s">
        <v>141</v>
      </c>
      <c r="C16" s="113">
        <v>5.2236395930889712</v>
      </c>
      <c r="D16" s="115">
        <v>647</v>
      </c>
      <c r="E16" s="114">
        <v>668</v>
      </c>
      <c r="F16" s="114">
        <v>658</v>
      </c>
      <c r="G16" s="114">
        <v>659</v>
      </c>
      <c r="H16" s="140">
        <v>660</v>
      </c>
      <c r="I16" s="115">
        <v>-13</v>
      </c>
      <c r="J16" s="116">
        <v>-1.9696969696969697</v>
      </c>
      <c r="K16" s="110"/>
      <c r="L16" s="110"/>
      <c r="M16" s="110"/>
      <c r="N16" s="110"/>
      <c r="O16" s="110"/>
    </row>
    <row r="17" spans="1:15" s="110" customFormat="1" ht="24.95" customHeight="1" x14ac:dyDescent="0.2">
      <c r="A17" s="193" t="s">
        <v>142</v>
      </c>
      <c r="B17" s="199" t="s">
        <v>220</v>
      </c>
      <c r="C17" s="113">
        <v>1.5501372517358307</v>
      </c>
      <c r="D17" s="115">
        <v>192</v>
      </c>
      <c r="E17" s="114">
        <v>180</v>
      </c>
      <c r="F17" s="114">
        <v>182</v>
      </c>
      <c r="G17" s="114">
        <v>190</v>
      </c>
      <c r="H17" s="140">
        <v>195</v>
      </c>
      <c r="I17" s="115">
        <v>-3</v>
      </c>
      <c r="J17" s="116">
        <v>-1.5384615384615385</v>
      </c>
    </row>
    <row r="18" spans="1:15" s="287" customFormat="1" ht="24.95" customHeight="1" x14ac:dyDescent="0.2">
      <c r="A18" s="201" t="s">
        <v>144</v>
      </c>
      <c r="B18" s="202" t="s">
        <v>145</v>
      </c>
      <c r="C18" s="113">
        <v>8.6549329888583877</v>
      </c>
      <c r="D18" s="115">
        <v>1072</v>
      </c>
      <c r="E18" s="114">
        <v>1047</v>
      </c>
      <c r="F18" s="114">
        <v>1077</v>
      </c>
      <c r="G18" s="114">
        <v>1039</v>
      </c>
      <c r="H18" s="140">
        <v>1046</v>
      </c>
      <c r="I18" s="115">
        <v>26</v>
      </c>
      <c r="J18" s="116">
        <v>2.4856596558317401</v>
      </c>
      <c r="K18" s="110"/>
      <c r="L18" s="110"/>
      <c r="M18" s="110"/>
      <c r="N18" s="110"/>
      <c r="O18" s="110"/>
    </row>
    <row r="19" spans="1:15" s="110" customFormat="1" ht="24.95" customHeight="1" x14ac:dyDescent="0.2">
      <c r="A19" s="193" t="s">
        <v>146</v>
      </c>
      <c r="B19" s="199" t="s">
        <v>147</v>
      </c>
      <c r="C19" s="113">
        <v>18.456321653479733</v>
      </c>
      <c r="D19" s="115">
        <v>2286</v>
      </c>
      <c r="E19" s="114">
        <v>2380</v>
      </c>
      <c r="F19" s="114">
        <v>2326</v>
      </c>
      <c r="G19" s="114">
        <v>2340</v>
      </c>
      <c r="H19" s="140">
        <v>2319</v>
      </c>
      <c r="I19" s="115">
        <v>-33</v>
      </c>
      <c r="J19" s="116">
        <v>-1.4230271668822769</v>
      </c>
    </row>
    <row r="20" spans="1:15" s="287" customFormat="1" ht="24.95" customHeight="1" x14ac:dyDescent="0.2">
      <c r="A20" s="193" t="s">
        <v>148</v>
      </c>
      <c r="B20" s="199" t="s">
        <v>149</v>
      </c>
      <c r="C20" s="113">
        <v>9.1070563539480052</v>
      </c>
      <c r="D20" s="115">
        <v>1128</v>
      </c>
      <c r="E20" s="114">
        <v>781</v>
      </c>
      <c r="F20" s="114">
        <v>811</v>
      </c>
      <c r="G20" s="114">
        <v>863</v>
      </c>
      <c r="H20" s="140">
        <v>885</v>
      </c>
      <c r="I20" s="115">
        <v>243</v>
      </c>
      <c r="J20" s="116">
        <v>27.457627118644069</v>
      </c>
      <c r="K20" s="110"/>
      <c r="L20" s="110"/>
      <c r="M20" s="110"/>
      <c r="N20" s="110"/>
      <c r="O20" s="110"/>
    </row>
    <row r="21" spans="1:15" s="110" customFormat="1" ht="24.95" customHeight="1" x14ac:dyDescent="0.2">
      <c r="A21" s="201" t="s">
        <v>150</v>
      </c>
      <c r="B21" s="202" t="s">
        <v>151</v>
      </c>
      <c r="C21" s="113">
        <v>9.9063458743742938</v>
      </c>
      <c r="D21" s="115">
        <v>1227</v>
      </c>
      <c r="E21" s="114">
        <v>1411</v>
      </c>
      <c r="F21" s="114">
        <v>1488</v>
      </c>
      <c r="G21" s="114">
        <v>1485</v>
      </c>
      <c r="H21" s="140">
        <v>1368</v>
      </c>
      <c r="I21" s="115">
        <v>-141</v>
      </c>
      <c r="J21" s="116">
        <v>-10.307017543859649</v>
      </c>
    </row>
    <row r="22" spans="1:15" s="110" customFormat="1" ht="24.95" customHeight="1" x14ac:dyDescent="0.2">
      <c r="A22" s="201" t="s">
        <v>152</v>
      </c>
      <c r="B22" s="199" t="s">
        <v>153</v>
      </c>
      <c r="C22" s="113">
        <v>1.856935249475214</v>
      </c>
      <c r="D22" s="115">
        <v>230</v>
      </c>
      <c r="E22" s="114">
        <v>236</v>
      </c>
      <c r="F22" s="114">
        <v>236</v>
      </c>
      <c r="G22" s="114">
        <v>225</v>
      </c>
      <c r="H22" s="140">
        <v>227</v>
      </c>
      <c r="I22" s="115">
        <v>3</v>
      </c>
      <c r="J22" s="116">
        <v>1.3215859030837005</v>
      </c>
    </row>
    <row r="23" spans="1:15" s="110" customFormat="1" ht="24.95" customHeight="1" x14ac:dyDescent="0.2">
      <c r="A23" s="193" t="s">
        <v>154</v>
      </c>
      <c r="B23" s="199" t="s">
        <v>155</v>
      </c>
      <c r="C23" s="113">
        <v>0.64589052155659621</v>
      </c>
      <c r="D23" s="115">
        <v>80</v>
      </c>
      <c r="E23" s="114">
        <v>84</v>
      </c>
      <c r="F23" s="114">
        <v>89</v>
      </c>
      <c r="G23" s="114">
        <v>85</v>
      </c>
      <c r="H23" s="140">
        <v>87</v>
      </c>
      <c r="I23" s="115">
        <v>-7</v>
      </c>
      <c r="J23" s="116">
        <v>-8.0459770114942533</v>
      </c>
    </row>
    <row r="24" spans="1:15" s="110" customFormat="1" ht="24.95" customHeight="1" x14ac:dyDescent="0.2">
      <c r="A24" s="193" t="s">
        <v>156</v>
      </c>
      <c r="B24" s="199" t="s">
        <v>221</v>
      </c>
      <c r="C24" s="113">
        <v>7.0644275795252707</v>
      </c>
      <c r="D24" s="115">
        <v>875</v>
      </c>
      <c r="E24" s="114">
        <v>868</v>
      </c>
      <c r="F24" s="114">
        <v>861</v>
      </c>
      <c r="G24" s="114">
        <v>864</v>
      </c>
      <c r="H24" s="140">
        <v>851</v>
      </c>
      <c r="I24" s="115">
        <v>24</v>
      </c>
      <c r="J24" s="116">
        <v>2.8202115158636896</v>
      </c>
    </row>
    <row r="25" spans="1:15" s="110" customFormat="1" ht="24.95" customHeight="1" x14ac:dyDescent="0.2">
      <c r="A25" s="193" t="s">
        <v>222</v>
      </c>
      <c r="B25" s="204" t="s">
        <v>159</v>
      </c>
      <c r="C25" s="113">
        <v>7.6215081543678345</v>
      </c>
      <c r="D25" s="115">
        <v>944</v>
      </c>
      <c r="E25" s="114">
        <v>947</v>
      </c>
      <c r="F25" s="114">
        <v>952</v>
      </c>
      <c r="G25" s="114">
        <v>942</v>
      </c>
      <c r="H25" s="140">
        <v>929</v>
      </c>
      <c r="I25" s="115">
        <v>15</v>
      </c>
      <c r="J25" s="116">
        <v>1.6146393972012918</v>
      </c>
    </row>
    <row r="26" spans="1:15" s="110" customFormat="1" ht="24.95" customHeight="1" x14ac:dyDescent="0.2">
      <c r="A26" s="201">
        <v>782.78300000000002</v>
      </c>
      <c r="B26" s="203" t="s">
        <v>160</v>
      </c>
      <c r="C26" s="113">
        <v>0.52478604876473434</v>
      </c>
      <c r="D26" s="115">
        <v>65</v>
      </c>
      <c r="E26" s="114">
        <v>61</v>
      </c>
      <c r="F26" s="114">
        <v>74</v>
      </c>
      <c r="G26" s="114">
        <v>66</v>
      </c>
      <c r="H26" s="140">
        <v>63</v>
      </c>
      <c r="I26" s="115">
        <v>2</v>
      </c>
      <c r="J26" s="116">
        <v>3.1746031746031744</v>
      </c>
    </row>
    <row r="27" spans="1:15" s="110" customFormat="1" ht="24.95" customHeight="1" x14ac:dyDescent="0.2">
      <c r="A27" s="193" t="s">
        <v>161</v>
      </c>
      <c r="B27" s="199" t="s">
        <v>162</v>
      </c>
      <c r="C27" s="113">
        <v>3.2133053447440658</v>
      </c>
      <c r="D27" s="115">
        <v>398</v>
      </c>
      <c r="E27" s="114">
        <v>424</v>
      </c>
      <c r="F27" s="114">
        <v>436</v>
      </c>
      <c r="G27" s="114">
        <v>435</v>
      </c>
      <c r="H27" s="140">
        <v>393</v>
      </c>
      <c r="I27" s="115">
        <v>5</v>
      </c>
      <c r="J27" s="116">
        <v>1.272264631043257</v>
      </c>
    </row>
    <row r="28" spans="1:15" s="110" customFormat="1" ht="24.95" customHeight="1" x14ac:dyDescent="0.2">
      <c r="A28" s="193" t="s">
        <v>163</v>
      </c>
      <c r="B28" s="199" t="s">
        <v>164</v>
      </c>
      <c r="C28" s="113">
        <v>1.1868238333602454</v>
      </c>
      <c r="D28" s="115">
        <v>147</v>
      </c>
      <c r="E28" s="114">
        <v>155</v>
      </c>
      <c r="F28" s="114">
        <v>155</v>
      </c>
      <c r="G28" s="114">
        <v>163</v>
      </c>
      <c r="H28" s="140">
        <v>158</v>
      </c>
      <c r="I28" s="115">
        <v>-11</v>
      </c>
      <c r="J28" s="116">
        <v>-6.962025316455696</v>
      </c>
    </row>
    <row r="29" spans="1:15" s="110" customFormat="1" ht="24.95" customHeight="1" x14ac:dyDescent="0.2">
      <c r="A29" s="193">
        <v>86</v>
      </c>
      <c r="B29" s="199" t="s">
        <v>165</v>
      </c>
      <c r="C29" s="113">
        <v>6.7091877926691428</v>
      </c>
      <c r="D29" s="115">
        <v>831</v>
      </c>
      <c r="E29" s="114">
        <v>847</v>
      </c>
      <c r="F29" s="114">
        <v>838</v>
      </c>
      <c r="G29" s="114">
        <v>837</v>
      </c>
      <c r="H29" s="140">
        <v>837</v>
      </c>
      <c r="I29" s="115">
        <v>-6</v>
      </c>
      <c r="J29" s="116">
        <v>-0.71684587813620071</v>
      </c>
    </row>
    <row r="30" spans="1:15" s="110" customFormat="1" ht="24.95" customHeight="1" x14ac:dyDescent="0.2">
      <c r="A30" s="193">
        <v>87.88</v>
      </c>
      <c r="B30" s="204" t="s">
        <v>166</v>
      </c>
      <c r="C30" s="113">
        <v>2.6320038753431292</v>
      </c>
      <c r="D30" s="115">
        <v>326</v>
      </c>
      <c r="E30" s="114">
        <v>343</v>
      </c>
      <c r="F30" s="114">
        <v>331</v>
      </c>
      <c r="G30" s="114">
        <v>361</v>
      </c>
      <c r="H30" s="140">
        <v>352</v>
      </c>
      <c r="I30" s="115">
        <v>-26</v>
      </c>
      <c r="J30" s="116">
        <v>-7.3863636363636367</v>
      </c>
    </row>
    <row r="31" spans="1:15" s="110" customFormat="1" ht="24.95" customHeight="1" x14ac:dyDescent="0.2">
      <c r="A31" s="193" t="s">
        <v>167</v>
      </c>
      <c r="B31" s="199" t="s">
        <v>168</v>
      </c>
      <c r="C31" s="113">
        <v>8.3319877280800902</v>
      </c>
      <c r="D31" s="115">
        <v>1032</v>
      </c>
      <c r="E31" s="114">
        <v>1409</v>
      </c>
      <c r="F31" s="114">
        <v>1417</v>
      </c>
      <c r="G31" s="114">
        <v>1465</v>
      </c>
      <c r="H31" s="140">
        <v>1464</v>
      </c>
      <c r="I31" s="115">
        <v>-432</v>
      </c>
      <c r="J31" s="116">
        <v>-29.508196721311474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3.1164217665105767</v>
      </c>
      <c r="D34" s="115">
        <v>386</v>
      </c>
      <c r="E34" s="114">
        <v>402</v>
      </c>
      <c r="F34" s="114">
        <v>374</v>
      </c>
      <c r="G34" s="114">
        <v>362</v>
      </c>
      <c r="H34" s="140">
        <v>379</v>
      </c>
      <c r="I34" s="115">
        <v>7</v>
      </c>
      <c r="J34" s="116">
        <v>1.8469656992084433</v>
      </c>
    </row>
    <row r="35" spans="1:10" s="110" customFormat="1" ht="24.95" customHeight="1" x14ac:dyDescent="0.2">
      <c r="A35" s="292" t="s">
        <v>171</v>
      </c>
      <c r="B35" s="293" t="s">
        <v>172</v>
      </c>
      <c r="C35" s="113">
        <v>19.626998223801067</v>
      </c>
      <c r="D35" s="115">
        <v>2431</v>
      </c>
      <c r="E35" s="114">
        <v>2419</v>
      </c>
      <c r="F35" s="114">
        <v>2447</v>
      </c>
      <c r="G35" s="114">
        <v>2404</v>
      </c>
      <c r="H35" s="140">
        <v>2388</v>
      </c>
      <c r="I35" s="115">
        <v>43</v>
      </c>
      <c r="J35" s="116">
        <v>1.8006700167504188</v>
      </c>
    </row>
    <row r="36" spans="1:10" s="110" customFormat="1" ht="24.95" customHeight="1" x14ac:dyDescent="0.2">
      <c r="A36" s="294" t="s">
        <v>173</v>
      </c>
      <c r="B36" s="295" t="s">
        <v>174</v>
      </c>
      <c r="C36" s="125">
        <v>77.256580009688363</v>
      </c>
      <c r="D36" s="143">
        <v>9569</v>
      </c>
      <c r="E36" s="144">
        <v>9946</v>
      </c>
      <c r="F36" s="144">
        <v>10014</v>
      </c>
      <c r="G36" s="144">
        <v>10131</v>
      </c>
      <c r="H36" s="145">
        <v>9933</v>
      </c>
      <c r="I36" s="143">
        <v>-364</v>
      </c>
      <c r="J36" s="146">
        <v>-3.6645525017618041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12386</v>
      </c>
      <c r="F11" s="264">
        <v>12767</v>
      </c>
      <c r="G11" s="264">
        <v>12835</v>
      </c>
      <c r="H11" s="264">
        <v>12897</v>
      </c>
      <c r="I11" s="265">
        <v>12700</v>
      </c>
      <c r="J11" s="263">
        <v>-314</v>
      </c>
      <c r="K11" s="266">
        <v>-2.4724409448818898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39.480058130146944</v>
      </c>
      <c r="E13" s="115">
        <v>4890</v>
      </c>
      <c r="F13" s="114">
        <v>4957</v>
      </c>
      <c r="G13" s="114">
        <v>5037</v>
      </c>
      <c r="H13" s="114">
        <v>5128</v>
      </c>
      <c r="I13" s="140">
        <v>5055</v>
      </c>
      <c r="J13" s="115">
        <v>-165</v>
      </c>
      <c r="K13" s="116">
        <v>-3.2640949554896141</v>
      </c>
    </row>
    <row r="14" spans="1:15" ht="15.95" customHeight="1" x14ac:dyDescent="0.2">
      <c r="A14" s="306" t="s">
        <v>230</v>
      </c>
      <c r="B14" s="307"/>
      <c r="C14" s="308"/>
      <c r="D14" s="113">
        <v>49.224931374132083</v>
      </c>
      <c r="E14" s="115">
        <v>6097</v>
      </c>
      <c r="F14" s="114">
        <v>6372</v>
      </c>
      <c r="G14" s="114">
        <v>6367</v>
      </c>
      <c r="H14" s="114">
        <v>6328</v>
      </c>
      <c r="I14" s="140">
        <v>6224</v>
      </c>
      <c r="J14" s="115">
        <v>-127</v>
      </c>
      <c r="K14" s="116">
        <v>-2.0404884318766068</v>
      </c>
    </row>
    <row r="15" spans="1:15" ht="15.95" customHeight="1" x14ac:dyDescent="0.2">
      <c r="A15" s="306" t="s">
        <v>231</v>
      </c>
      <c r="B15" s="307"/>
      <c r="C15" s="308"/>
      <c r="D15" s="113">
        <v>5.5304375908283543</v>
      </c>
      <c r="E15" s="115">
        <v>685</v>
      </c>
      <c r="F15" s="114">
        <v>705</v>
      </c>
      <c r="G15" s="114">
        <v>701</v>
      </c>
      <c r="H15" s="114">
        <v>694</v>
      </c>
      <c r="I15" s="140">
        <v>692</v>
      </c>
      <c r="J15" s="115">
        <v>-7</v>
      </c>
      <c r="K15" s="116">
        <v>-1.0115606936416186</v>
      </c>
    </row>
    <row r="16" spans="1:15" ht="15.95" customHeight="1" x14ac:dyDescent="0.2">
      <c r="A16" s="306" t="s">
        <v>232</v>
      </c>
      <c r="B16" s="307"/>
      <c r="C16" s="308"/>
      <c r="D16" s="113">
        <v>3.3989988696915874</v>
      </c>
      <c r="E16" s="115">
        <v>421</v>
      </c>
      <c r="F16" s="114">
        <v>435</v>
      </c>
      <c r="G16" s="114">
        <v>430</v>
      </c>
      <c r="H16" s="114">
        <v>439</v>
      </c>
      <c r="I16" s="140">
        <v>428</v>
      </c>
      <c r="J16" s="115">
        <v>-7</v>
      </c>
      <c r="K16" s="116">
        <v>-1.6355140186915889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2.050702405942193</v>
      </c>
      <c r="E18" s="115">
        <v>254</v>
      </c>
      <c r="F18" s="114">
        <v>268</v>
      </c>
      <c r="G18" s="114">
        <v>248</v>
      </c>
      <c r="H18" s="114">
        <v>241</v>
      </c>
      <c r="I18" s="140">
        <v>264</v>
      </c>
      <c r="J18" s="115">
        <v>-10</v>
      </c>
      <c r="K18" s="116">
        <v>-3.7878787878787881</v>
      </c>
    </row>
    <row r="19" spans="1:11" ht="14.1" customHeight="1" x14ac:dyDescent="0.2">
      <c r="A19" s="306" t="s">
        <v>235</v>
      </c>
      <c r="B19" s="307" t="s">
        <v>236</v>
      </c>
      <c r="C19" s="308"/>
      <c r="D19" s="113">
        <v>1.3886646213466818</v>
      </c>
      <c r="E19" s="115">
        <v>172</v>
      </c>
      <c r="F19" s="114">
        <v>188</v>
      </c>
      <c r="G19" s="114">
        <v>169</v>
      </c>
      <c r="H19" s="114">
        <v>156</v>
      </c>
      <c r="I19" s="140">
        <v>175</v>
      </c>
      <c r="J19" s="115">
        <v>-3</v>
      </c>
      <c r="K19" s="116">
        <v>-1.7142857142857142</v>
      </c>
    </row>
    <row r="20" spans="1:11" ht="14.1" customHeight="1" x14ac:dyDescent="0.2">
      <c r="A20" s="306">
        <v>12</v>
      </c>
      <c r="B20" s="307" t="s">
        <v>237</v>
      </c>
      <c r="C20" s="308"/>
      <c r="D20" s="113">
        <v>1.0011303084127241</v>
      </c>
      <c r="E20" s="115">
        <v>124</v>
      </c>
      <c r="F20" s="114">
        <v>142</v>
      </c>
      <c r="G20" s="114">
        <v>145</v>
      </c>
      <c r="H20" s="114">
        <v>150</v>
      </c>
      <c r="I20" s="140">
        <v>138</v>
      </c>
      <c r="J20" s="115">
        <v>-14</v>
      </c>
      <c r="K20" s="116">
        <v>-10.144927536231885</v>
      </c>
    </row>
    <row r="21" spans="1:11" ht="14.1" customHeight="1" x14ac:dyDescent="0.2">
      <c r="A21" s="306">
        <v>21</v>
      </c>
      <c r="B21" s="307" t="s">
        <v>238</v>
      </c>
      <c r="C21" s="308"/>
      <c r="D21" s="113">
        <v>0.34716615533667045</v>
      </c>
      <c r="E21" s="115">
        <v>43</v>
      </c>
      <c r="F21" s="114">
        <v>43</v>
      </c>
      <c r="G21" s="114">
        <v>46</v>
      </c>
      <c r="H21" s="114">
        <v>47</v>
      </c>
      <c r="I21" s="140">
        <v>46</v>
      </c>
      <c r="J21" s="115">
        <v>-3</v>
      </c>
      <c r="K21" s="116">
        <v>-6.5217391304347823</v>
      </c>
    </row>
    <row r="22" spans="1:11" ht="14.1" customHeight="1" x14ac:dyDescent="0.2">
      <c r="A22" s="306">
        <v>22</v>
      </c>
      <c r="B22" s="307" t="s">
        <v>239</v>
      </c>
      <c r="C22" s="308"/>
      <c r="D22" s="113">
        <v>1.2110447279186178</v>
      </c>
      <c r="E22" s="115">
        <v>150</v>
      </c>
      <c r="F22" s="114">
        <v>142</v>
      </c>
      <c r="G22" s="114">
        <v>144</v>
      </c>
      <c r="H22" s="114">
        <v>145</v>
      </c>
      <c r="I22" s="140">
        <v>149</v>
      </c>
      <c r="J22" s="115">
        <v>1</v>
      </c>
      <c r="K22" s="116">
        <v>0.67114093959731547</v>
      </c>
    </row>
    <row r="23" spans="1:11" ht="14.1" customHeight="1" x14ac:dyDescent="0.2">
      <c r="A23" s="306">
        <v>23</v>
      </c>
      <c r="B23" s="307" t="s">
        <v>240</v>
      </c>
      <c r="C23" s="308"/>
      <c r="D23" s="113">
        <v>0.25835620862263847</v>
      </c>
      <c r="E23" s="115">
        <v>32</v>
      </c>
      <c r="F23" s="114">
        <v>30</v>
      </c>
      <c r="G23" s="114">
        <v>31</v>
      </c>
      <c r="H23" s="114">
        <v>30</v>
      </c>
      <c r="I23" s="140">
        <v>31</v>
      </c>
      <c r="J23" s="115">
        <v>1</v>
      </c>
      <c r="K23" s="116">
        <v>3.225806451612903</v>
      </c>
    </row>
    <row r="24" spans="1:11" ht="14.1" customHeight="1" x14ac:dyDescent="0.2">
      <c r="A24" s="306">
        <v>24</v>
      </c>
      <c r="B24" s="307" t="s">
        <v>241</v>
      </c>
      <c r="C24" s="308"/>
      <c r="D24" s="113">
        <v>1.856935249475214</v>
      </c>
      <c r="E24" s="115">
        <v>230</v>
      </c>
      <c r="F24" s="114">
        <v>224</v>
      </c>
      <c r="G24" s="114">
        <v>219</v>
      </c>
      <c r="H24" s="114">
        <v>226</v>
      </c>
      <c r="I24" s="140">
        <v>232</v>
      </c>
      <c r="J24" s="115">
        <v>-2</v>
      </c>
      <c r="K24" s="116">
        <v>-0.86206896551724133</v>
      </c>
    </row>
    <row r="25" spans="1:11" ht="14.1" customHeight="1" x14ac:dyDescent="0.2">
      <c r="A25" s="306">
        <v>25</v>
      </c>
      <c r="B25" s="307" t="s">
        <v>242</v>
      </c>
      <c r="C25" s="308"/>
      <c r="D25" s="113">
        <v>1.7519780397222671</v>
      </c>
      <c r="E25" s="115">
        <v>217</v>
      </c>
      <c r="F25" s="114">
        <v>227</v>
      </c>
      <c r="G25" s="114">
        <v>228</v>
      </c>
      <c r="H25" s="114">
        <v>224</v>
      </c>
      <c r="I25" s="140">
        <v>231</v>
      </c>
      <c r="J25" s="115">
        <v>-14</v>
      </c>
      <c r="K25" s="116">
        <v>-6.0606060606060606</v>
      </c>
    </row>
    <row r="26" spans="1:11" ht="14.1" customHeight="1" x14ac:dyDescent="0.2">
      <c r="A26" s="306">
        <v>26</v>
      </c>
      <c r="B26" s="307" t="s">
        <v>243</v>
      </c>
      <c r="C26" s="308"/>
      <c r="D26" s="113">
        <v>1.3482964637493944</v>
      </c>
      <c r="E26" s="115">
        <v>167</v>
      </c>
      <c r="F26" s="114">
        <v>161</v>
      </c>
      <c r="G26" s="114">
        <v>170</v>
      </c>
      <c r="H26" s="114">
        <v>164</v>
      </c>
      <c r="I26" s="140">
        <v>156</v>
      </c>
      <c r="J26" s="115">
        <v>11</v>
      </c>
      <c r="K26" s="116">
        <v>7.0512820512820511</v>
      </c>
    </row>
    <row r="27" spans="1:11" ht="14.1" customHeight="1" x14ac:dyDescent="0.2">
      <c r="A27" s="306">
        <v>27</v>
      </c>
      <c r="B27" s="307" t="s">
        <v>244</v>
      </c>
      <c r="C27" s="308"/>
      <c r="D27" s="113">
        <v>0.58937510092039402</v>
      </c>
      <c r="E27" s="115">
        <v>73</v>
      </c>
      <c r="F27" s="114">
        <v>74</v>
      </c>
      <c r="G27" s="114">
        <v>72</v>
      </c>
      <c r="H27" s="114">
        <v>76</v>
      </c>
      <c r="I27" s="140">
        <v>77</v>
      </c>
      <c r="J27" s="115">
        <v>-4</v>
      </c>
      <c r="K27" s="116">
        <v>-5.1948051948051948</v>
      </c>
    </row>
    <row r="28" spans="1:11" ht="14.1" customHeight="1" x14ac:dyDescent="0.2">
      <c r="A28" s="306">
        <v>28</v>
      </c>
      <c r="B28" s="307" t="s">
        <v>245</v>
      </c>
      <c r="C28" s="308"/>
      <c r="D28" s="113">
        <v>0.25028257710318103</v>
      </c>
      <c r="E28" s="115">
        <v>31</v>
      </c>
      <c r="F28" s="114">
        <v>35</v>
      </c>
      <c r="G28" s="114">
        <v>37</v>
      </c>
      <c r="H28" s="114">
        <v>35</v>
      </c>
      <c r="I28" s="140">
        <v>37</v>
      </c>
      <c r="J28" s="115">
        <v>-6</v>
      </c>
      <c r="K28" s="116">
        <v>-16.216216216216218</v>
      </c>
    </row>
    <row r="29" spans="1:11" ht="14.1" customHeight="1" x14ac:dyDescent="0.2">
      <c r="A29" s="306">
        <v>29</v>
      </c>
      <c r="B29" s="307" t="s">
        <v>246</v>
      </c>
      <c r="C29" s="308"/>
      <c r="D29" s="113">
        <v>2.9307282415630551</v>
      </c>
      <c r="E29" s="115">
        <v>363</v>
      </c>
      <c r="F29" s="114">
        <v>396</v>
      </c>
      <c r="G29" s="114">
        <v>420</v>
      </c>
      <c r="H29" s="114">
        <v>415</v>
      </c>
      <c r="I29" s="140">
        <v>413</v>
      </c>
      <c r="J29" s="115">
        <v>-50</v>
      </c>
      <c r="K29" s="116">
        <v>-12.106537530266344</v>
      </c>
    </row>
    <row r="30" spans="1:11" ht="14.1" customHeight="1" x14ac:dyDescent="0.2">
      <c r="A30" s="306" t="s">
        <v>247</v>
      </c>
      <c r="B30" s="307" t="s">
        <v>248</v>
      </c>
      <c r="C30" s="308"/>
      <c r="D30" s="113">
        <v>0.72662683675117068</v>
      </c>
      <c r="E30" s="115">
        <v>90</v>
      </c>
      <c r="F30" s="114">
        <v>84</v>
      </c>
      <c r="G30" s="114">
        <v>92</v>
      </c>
      <c r="H30" s="114">
        <v>92</v>
      </c>
      <c r="I30" s="140">
        <v>96</v>
      </c>
      <c r="J30" s="115">
        <v>-6</v>
      </c>
      <c r="K30" s="116">
        <v>-6.25</v>
      </c>
    </row>
    <row r="31" spans="1:11" ht="14.1" customHeight="1" x14ac:dyDescent="0.2">
      <c r="A31" s="306" t="s">
        <v>249</v>
      </c>
      <c r="B31" s="307" t="s">
        <v>250</v>
      </c>
      <c r="C31" s="308"/>
      <c r="D31" s="113">
        <v>2.1718068787340545</v>
      </c>
      <c r="E31" s="115">
        <v>269</v>
      </c>
      <c r="F31" s="114">
        <v>308</v>
      </c>
      <c r="G31" s="114">
        <v>322</v>
      </c>
      <c r="H31" s="114">
        <v>318</v>
      </c>
      <c r="I31" s="140">
        <v>312</v>
      </c>
      <c r="J31" s="115">
        <v>-43</v>
      </c>
      <c r="K31" s="116">
        <v>-13.782051282051283</v>
      </c>
    </row>
    <row r="32" spans="1:11" ht="14.1" customHeight="1" x14ac:dyDescent="0.2">
      <c r="A32" s="306">
        <v>31</v>
      </c>
      <c r="B32" s="307" t="s">
        <v>251</v>
      </c>
      <c r="C32" s="308"/>
      <c r="D32" s="113">
        <v>0.25835620862263847</v>
      </c>
      <c r="E32" s="115">
        <v>32</v>
      </c>
      <c r="F32" s="114">
        <v>30</v>
      </c>
      <c r="G32" s="114">
        <v>31</v>
      </c>
      <c r="H32" s="114">
        <v>35</v>
      </c>
      <c r="I32" s="140">
        <v>34</v>
      </c>
      <c r="J32" s="115">
        <v>-2</v>
      </c>
      <c r="K32" s="116">
        <v>-5.882352941176471</v>
      </c>
    </row>
    <row r="33" spans="1:11" ht="14.1" customHeight="1" x14ac:dyDescent="0.2">
      <c r="A33" s="306">
        <v>32</v>
      </c>
      <c r="B33" s="307" t="s">
        <v>252</v>
      </c>
      <c r="C33" s="308"/>
      <c r="D33" s="113">
        <v>1.5582108832552883</v>
      </c>
      <c r="E33" s="115">
        <v>193</v>
      </c>
      <c r="F33" s="114">
        <v>193</v>
      </c>
      <c r="G33" s="114">
        <v>206</v>
      </c>
      <c r="H33" s="114">
        <v>203</v>
      </c>
      <c r="I33" s="140">
        <v>197</v>
      </c>
      <c r="J33" s="115">
        <v>-4</v>
      </c>
      <c r="K33" s="116">
        <v>-2.030456852791878</v>
      </c>
    </row>
    <row r="34" spans="1:11" ht="14.1" customHeight="1" x14ac:dyDescent="0.2">
      <c r="A34" s="306">
        <v>33</v>
      </c>
      <c r="B34" s="307" t="s">
        <v>253</v>
      </c>
      <c r="C34" s="308"/>
      <c r="D34" s="113">
        <v>0.73470046827062818</v>
      </c>
      <c r="E34" s="115">
        <v>91</v>
      </c>
      <c r="F34" s="114">
        <v>93</v>
      </c>
      <c r="G34" s="114">
        <v>86</v>
      </c>
      <c r="H34" s="114">
        <v>83</v>
      </c>
      <c r="I34" s="140">
        <v>86</v>
      </c>
      <c r="J34" s="115">
        <v>5</v>
      </c>
      <c r="K34" s="116">
        <v>5.8139534883720927</v>
      </c>
    </row>
    <row r="35" spans="1:11" ht="14.1" customHeight="1" x14ac:dyDescent="0.2">
      <c r="A35" s="306">
        <v>34</v>
      </c>
      <c r="B35" s="307" t="s">
        <v>254</v>
      </c>
      <c r="C35" s="308"/>
      <c r="D35" s="113">
        <v>5.6596156951396734</v>
      </c>
      <c r="E35" s="115">
        <v>701</v>
      </c>
      <c r="F35" s="114">
        <v>702</v>
      </c>
      <c r="G35" s="114">
        <v>722</v>
      </c>
      <c r="H35" s="114">
        <v>705</v>
      </c>
      <c r="I35" s="140">
        <v>679</v>
      </c>
      <c r="J35" s="115">
        <v>22</v>
      </c>
      <c r="K35" s="116">
        <v>3.240058910162003</v>
      </c>
    </row>
    <row r="36" spans="1:11" ht="14.1" customHeight="1" x14ac:dyDescent="0.2">
      <c r="A36" s="306">
        <v>41</v>
      </c>
      <c r="B36" s="307" t="s">
        <v>255</v>
      </c>
      <c r="C36" s="308"/>
      <c r="D36" s="113">
        <v>0.3229452607782981</v>
      </c>
      <c r="E36" s="115">
        <v>40</v>
      </c>
      <c r="F36" s="114">
        <v>33</v>
      </c>
      <c r="G36" s="114">
        <v>33</v>
      </c>
      <c r="H36" s="114">
        <v>34</v>
      </c>
      <c r="I36" s="140">
        <v>36</v>
      </c>
      <c r="J36" s="115">
        <v>4</v>
      </c>
      <c r="K36" s="116">
        <v>11.111111111111111</v>
      </c>
    </row>
    <row r="37" spans="1:11" ht="14.1" customHeight="1" x14ac:dyDescent="0.2">
      <c r="A37" s="306">
        <v>42</v>
      </c>
      <c r="B37" s="307" t="s">
        <v>256</v>
      </c>
      <c r="C37" s="308"/>
      <c r="D37" s="113">
        <v>0.22606168254480866</v>
      </c>
      <c r="E37" s="115">
        <v>28</v>
      </c>
      <c r="F37" s="114">
        <v>32</v>
      </c>
      <c r="G37" s="114">
        <v>32</v>
      </c>
      <c r="H37" s="114">
        <v>37</v>
      </c>
      <c r="I37" s="140">
        <v>35</v>
      </c>
      <c r="J37" s="115">
        <v>-7</v>
      </c>
      <c r="K37" s="116">
        <v>-20</v>
      </c>
    </row>
    <row r="38" spans="1:11" ht="14.1" customHeight="1" x14ac:dyDescent="0.2">
      <c r="A38" s="306">
        <v>43</v>
      </c>
      <c r="B38" s="307" t="s">
        <v>257</v>
      </c>
      <c r="C38" s="308"/>
      <c r="D38" s="113">
        <v>0.34716615533667045</v>
      </c>
      <c r="E38" s="115">
        <v>43</v>
      </c>
      <c r="F38" s="114">
        <v>44</v>
      </c>
      <c r="G38" s="114">
        <v>45</v>
      </c>
      <c r="H38" s="114">
        <v>42</v>
      </c>
      <c r="I38" s="140">
        <v>41</v>
      </c>
      <c r="J38" s="115">
        <v>2</v>
      </c>
      <c r="K38" s="116">
        <v>4.8780487804878048</v>
      </c>
    </row>
    <row r="39" spans="1:11" ht="14.1" customHeight="1" x14ac:dyDescent="0.2">
      <c r="A39" s="306">
        <v>51</v>
      </c>
      <c r="B39" s="307" t="s">
        <v>258</v>
      </c>
      <c r="C39" s="308"/>
      <c r="D39" s="113">
        <v>10.269659292749878</v>
      </c>
      <c r="E39" s="115">
        <v>1272</v>
      </c>
      <c r="F39" s="114">
        <v>1258</v>
      </c>
      <c r="G39" s="114">
        <v>1291</v>
      </c>
      <c r="H39" s="114">
        <v>1355</v>
      </c>
      <c r="I39" s="140">
        <v>1377</v>
      </c>
      <c r="J39" s="115">
        <v>-105</v>
      </c>
      <c r="K39" s="116">
        <v>-7.6252723311546839</v>
      </c>
    </row>
    <row r="40" spans="1:11" ht="14.1" customHeight="1" x14ac:dyDescent="0.2">
      <c r="A40" s="306" t="s">
        <v>259</v>
      </c>
      <c r="B40" s="307" t="s">
        <v>260</v>
      </c>
      <c r="C40" s="308"/>
      <c r="D40" s="113">
        <v>9.8901986113353786</v>
      </c>
      <c r="E40" s="115">
        <v>1225</v>
      </c>
      <c r="F40" s="114">
        <v>1211</v>
      </c>
      <c r="G40" s="114">
        <v>1251</v>
      </c>
      <c r="H40" s="114">
        <v>1325</v>
      </c>
      <c r="I40" s="140">
        <v>1353</v>
      </c>
      <c r="J40" s="115">
        <v>-128</v>
      </c>
      <c r="K40" s="116">
        <v>-9.4604582409460463</v>
      </c>
    </row>
    <row r="41" spans="1:11" ht="14.1" customHeight="1" x14ac:dyDescent="0.2">
      <c r="A41" s="306"/>
      <c r="B41" s="307" t="s">
        <v>261</v>
      </c>
      <c r="C41" s="308"/>
      <c r="D41" s="113">
        <v>2.769255611173906</v>
      </c>
      <c r="E41" s="115">
        <v>343</v>
      </c>
      <c r="F41" s="114">
        <v>352</v>
      </c>
      <c r="G41" s="114">
        <v>353</v>
      </c>
      <c r="H41" s="114">
        <v>367</v>
      </c>
      <c r="I41" s="140">
        <v>384</v>
      </c>
      <c r="J41" s="115">
        <v>-41</v>
      </c>
      <c r="K41" s="116">
        <v>-10.677083333333334</v>
      </c>
    </row>
    <row r="42" spans="1:11" ht="14.1" customHeight="1" x14ac:dyDescent="0.2">
      <c r="A42" s="306">
        <v>52</v>
      </c>
      <c r="B42" s="307" t="s">
        <v>262</v>
      </c>
      <c r="C42" s="308"/>
      <c r="D42" s="113">
        <v>5.1913450670111416</v>
      </c>
      <c r="E42" s="115">
        <v>643</v>
      </c>
      <c r="F42" s="114">
        <v>671</v>
      </c>
      <c r="G42" s="114">
        <v>669</v>
      </c>
      <c r="H42" s="114">
        <v>650</v>
      </c>
      <c r="I42" s="140">
        <v>639</v>
      </c>
      <c r="J42" s="115">
        <v>4</v>
      </c>
      <c r="K42" s="116">
        <v>0.6259780907668232</v>
      </c>
    </row>
    <row r="43" spans="1:11" ht="14.1" customHeight="1" x14ac:dyDescent="0.2">
      <c r="A43" s="306" t="s">
        <v>263</v>
      </c>
      <c r="B43" s="307" t="s">
        <v>264</v>
      </c>
      <c r="C43" s="308"/>
      <c r="D43" s="113">
        <v>4.7795898595188113</v>
      </c>
      <c r="E43" s="115">
        <v>592</v>
      </c>
      <c r="F43" s="114">
        <v>624</v>
      </c>
      <c r="G43" s="114">
        <v>617</v>
      </c>
      <c r="H43" s="114">
        <v>604</v>
      </c>
      <c r="I43" s="140">
        <v>598</v>
      </c>
      <c r="J43" s="115">
        <v>-6</v>
      </c>
      <c r="K43" s="116">
        <v>-1.0033444816053512</v>
      </c>
    </row>
    <row r="44" spans="1:11" ht="14.1" customHeight="1" x14ac:dyDescent="0.2">
      <c r="A44" s="306">
        <v>53</v>
      </c>
      <c r="B44" s="307" t="s">
        <v>265</v>
      </c>
      <c r="C44" s="308"/>
      <c r="D44" s="113">
        <v>2.2686904569675441</v>
      </c>
      <c r="E44" s="115">
        <v>281</v>
      </c>
      <c r="F44" s="114">
        <v>296</v>
      </c>
      <c r="G44" s="114">
        <v>288</v>
      </c>
      <c r="H44" s="114">
        <v>288</v>
      </c>
      <c r="I44" s="140">
        <v>281</v>
      </c>
      <c r="J44" s="115">
        <v>0</v>
      </c>
      <c r="K44" s="116">
        <v>0</v>
      </c>
    </row>
    <row r="45" spans="1:11" ht="14.1" customHeight="1" x14ac:dyDescent="0.2">
      <c r="A45" s="306" t="s">
        <v>266</v>
      </c>
      <c r="B45" s="307" t="s">
        <v>267</v>
      </c>
      <c r="C45" s="308"/>
      <c r="D45" s="113">
        <v>2.0829969320200226</v>
      </c>
      <c r="E45" s="115">
        <v>258</v>
      </c>
      <c r="F45" s="114">
        <v>274</v>
      </c>
      <c r="G45" s="114">
        <v>268</v>
      </c>
      <c r="H45" s="114">
        <v>269</v>
      </c>
      <c r="I45" s="140">
        <v>257</v>
      </c>
      <c r="J45" s="115">
        <v>1</v>
      </c>
      <c r="K45" s="116">
        <v>0.38910505836575876</v>
      </c>
    </row>
    <row r="46" spans="1:11" ht="14.1" customHeight="1" x14ac:dyDescent="0.2">
      <c r="A46" s="306">
        <v>54</v>
      </c>
      <c r="B46" s="307" t="s">
        <v>268</v>
      </c>
      <c r="C46" s="308"/>
      <c r="D46" s="113">
        <v>10.608751816567091</v>
      </c>
      <c r="E46" s="115">
        <v>1314</v>
      </c>
      <c r="F46" s="114">
        <v>1330</v>
      </c>
      <c r="G46" s="114">
        <v>1335</v>
      </c>
      <c r="H46" s="114">
        <v>1369</v>
      </c>
      <c r="I46" s="140">
        <v>1372</v>
      </c>
      <c r="J46" s="115">
        <v>-58</v>
      </c>
      <c r="K46" s="116">
        <v>-4.2274052478134108</v>
      </c>
    </row>
    <row r="47" spans="1:11" ht="14.1" customHeight="1" x14ac:dyDescent="0.2">
      <c r="A47" s="306">
        <v>61</v>
      </c>
      <c r="B47" s="307" t="s">
        <v>269</v>
      </c>
      <c r="C47" s="308"/>
      <c r="D47" s="113">
        <v>0.60552236395930892</v>
      </c>
      <c r="E47" s="115">
        <v>75</v>
      </c>
      <c r="F47" s="114">
        <v>78</v>
      </c>
      <c r="G47" s="114">
        <v>75</v>
      </c>
      <c r="H47" s="114">
        <v>81</v>
      </c>
      <c r="I47" s="140">
        <v>81</v>
      </c>
      <c r="J47" s="115">
        <v>-6</v>
      </c>
      <c r="K47" s="116">
        <v>-7.4074074074074074</v>
      </c>
    </row>
    <row r="48" spans="1:11" ht="14.1" customHeight="1" x14ac:dyDescent="0.2">
      <c r="A48" s="306">
        <v>62</v>
      </c>
      <c r="B48" s="307" t="s">
        <v>270</v>
      </c>
      <c r="C48" s="308"/>
      <c r="D48" s="113">
        <v>11.319231390279347</v>
      </c>
      <c r="E48" s="115">
        <v>1402</v>
      </c>
      <c r="F48" s="114">
        <v>1477</v>
      </c>
      <c r="G48" s="114">
        <v>1437</v>
      </c>
      <c r="H48" s="114">
        <v>1453</v>
      </c>
      <c r="I48" s="140">
        <v>1397</v>
      </c>
      <c r="J48" s="115">
        <v>5</v>
      </c>
      <c r="K48" s="116">
        <v>0.35790980672870437</v>
      </c>
    </row>
    <row r="49" spans="1:11" ht="14.1" customHeight="1" x14ac:dyDescent="0.2">
      <c r="A49" s="306">
        <v>63</v>
      </c>
      <c r="B49" s="307" t="s">
        <v>271</v>
      </c>
      <c r="C49" s="308"/>
      <c r="D49" s="113">
        <v>8.8809946714031973</v>
      </c>
      <c r="E49" s="115">
        <v>1100</v>
      </c>
      <c r="F49" s="114">
        <v>1269</v>
      </c>
      <c r="G49" s="114">
        <v>1301</v>
      </c>
      <c r="H49" s="114">
        <v>1283</v>
      </c>
      <c r="I49" s="140">
        <v>1182</v>
      </c>
      <c r="J49" s="115">
        <v>-82</v>
      </c>
      <c r="K49" s="116">
        <v>-6.9373942470389167</v>
      </c>
    </row>
    <row r="50" spans="1:11" ht="14.1" customHeight="1" x14ac:dyDescent="0.2">
      <c r="A50" s="306" t="s">
        <v>272</v>
      </c>
      <c r="B50" s="307" t="s">
        <v>273</v>
      </c>
      <c r="C50" s="308"/>
      <c r="D50" s="113">
        <v>0.35523978685612789</v>
      </c>
      <c r="E50" s="115">
        <v>44</v>
      </c>
      <c r="F50" s="114">
        <v>53</v>
      </c>
      <c r="G50" s="114">
        <v>54</v>
      </c>
      <c r="H50" s="114">
        <v>57</v>
      </c>
      <c r="I50" s="140">
        <v>56</v>
      </c>
      <c r="J50" s="115">
        <v>-12</v>
      </c>
      <c r="K50" s="116">
        <v>-21.428571428571427</v>
      </c>
    </row>
    <row r="51" spans="1:11" ht="14.1" customHeight="1" x14ac:dyDescent="0.2">
      <c r="A51" s="306" t="s">
        <v>274</v>
      </c>
      <c r="B51" s="307" t="s">
        <v>275</v>
      </c>
      <c r="C51" s="308"/>
      <c r="D51" s="113">
        <v>8.2351041498466007</v>
      </c>
      <c r="E51" s="115">
        <v>1020</v>
      </c>
      <c r="F51" s="114">
        <v>1174</v>
      </c>
      <c r="G51" s="114">
        <v>1199</v>
      </c>
      <c r="H51" s="114">
        <v>1176</v>
      </c>
      <c r="I51" s="140">
        <v>1078</v>
      </c>
      <c r="J51" s="115">
        <v>-58</v>
      </c>
      <c r="K51" s="116">
        <v>-5.3803339517625233</v>
      </c>
    </row>
    <row r="52" spans="1:11" ht="14.1" customHeight="1" x14ac:dyDescent="0.2">
      <c r="A52" s="306">
        <v>71</v>
      </c>
      <c r="B52" s="307" t="s">
        <v>276</v>
      </c>
      <c r="C52" s="308"/>
      <c r="D52" s="113">
        <v>15.121911835943807</v>
      </c>
      <c r="E52" s="115">
        <v>1873</v>
      </c>
      <c r="F52" s="114">
        <v>1888</v>
      </c>
      <c r="G52" s="114">
        <v>1888</v>
      </c>
      <c r="H52" s="114">
        <v>1880</v>
      </c>
      <c r="I52" s="140">
        <v>1877</v>
      </c>
      <c r="J52" s="115">
        <v>-4</v>
      </c>
      <c r="K52" s="116">
        <v>-0.21310602024507191</v>
      </c>
    </row>
    <row r="53" spans="1:11" ht="14.1" customHeight="1" x14ac:dyDescent="0.2">
      <c r="A53" s="306" t="s">
        <v>277</v>
      </c>
      <c r="B53" s="307" t="s">
        <v>278</v>
      </c>
      <c r="C53" s="308"/>
      <c r="D53" s="113">
        <v>1.2917810431131924</v>
      </c>
      <c r="E53" s="115">
        <v>160</v>
      </c>
      <c r="F53" s="114">
        <v>151</v>
      </c>
      <c r="G53" s="114">
        <v>146</v>
      </c>
      <c r="H53" s="114">
        <v>159</v>
      </c>
      <c r="I53" s="140">
        <v>154</v>
      </c>
      <c r="J53" s="115">
        <v>6</v>
      </c>
      <c r="K53" s="116">
        <v>3.8961038961038961</v>
      </c>
    </row>
    <row r="54" spans="1:11" ht="14.1" customHeight="1" x14ac:dyDescent="0.2">
      <c r="A54" s="306" t="s">
        <v>279</v>
      </c>
      <c r="B54" s="307" t="s">
        <v>280</v>
      </c>
      <c r="C54" s="308"/>
      <c r="D54" s="113">
        <v>12.57871790731471</v>
      </c>
      <c r="E54" s="115">
        <v>1558</v>
      </c>
      <c r="F54" s="114">
        <v>1578</v>
      </c>
      <c r="G54" s="114">
        <v>1583</v>
      </c>
      <c r="H54" s="114">
        <v>1564</v>
      </c>
      <c r="I54" s="140">
        <v>1562</v>
      </c>
      <c r="J54" s="115">
        <v>-4</v>
      </c>
      <c r="K54" s="116">
        <v>-0.25608194622279129</v>
      </c>
    </row>
    <row r="55" spans="1:11" ht="14.1" customHeight="1" x14ac:dyDescent="0.2">
      <c r="A55" s="306">
        <v>72</v>
      </c>
      <c r="B55" s="307" t="s">
        <v>281</v>
      </c>
      <c r="C55" s="308"/>
      <c r="D55" s="113">
        <v>1.5582108832552883</v>
      </c>
      <c r="E55" s="115">
        <v>193</v>
      </c>
      <c r="F55" s="114">
        <v>191</v>
      </c>
      <c r="G55" s="114">
        <v>192</v>
      </c>
      <c r="H55" s="114">
        <v>187</v>
      </c>
      <c r="I55" s="140">
        <v>186</v>
      </c>
      <c r="J55" s="115">
        <v>7</v>
      </c>
      <c r="K55" s="116">
        <v>3.763440860215054</v>
      </c>
    </row>
    <row r="56" spans="1:11" ht="14.1" customHeight="1" x14ac:dyDescent="0.2">
      <c r="A56" s="306" t="s">
        <v>282</v>
      </c>
      <c r="B56" s="307" t="s">
        <v>283</v>
      </c>
      <c r="C56" s="308"/>
      <c r="D56" s="113">
        <v>0.11303084127240433</v>
      </c>
      <c r="E56" s="115">
        <v>14</v>
      </c>
      <c r="F56" s="114">
        <v>16</v>
      </c>
      <c r="G56" s="114">
        <v>19</v>
      </c>
      <c r="H56" s="114">
        <v>21</v>
      </c>
      <c r="I56" s="140">
        <v>23</v>
      </c>
      <c r="J56" s="115">
        <v>-9</v>
      </c>
      <c r="K56" s="116">
        <v>-39.130434782608695</v>
      </c>
    </row>
    <row r="57" spans="1:11" ht="14.1" customHeight="1" x14ac:dyDescent="0.2">
      <c r="A57" s="306" t="s">
        <v>284</v>
      </c>
      <c r="B57" s="307" t="s">
        <v>285</v>
      </c>
      <c r="C57" s="308"/>
      <c r="D57" s="113">
        <v>1.1868238333602454</v>
      </c>
      <c r="E57" s="115">
        <v>147</v>
      </c>
      <c r="F57" s="114">
        <v>148</v>
      </c>
      <c r="G57" s="114">
        <v>146</v>
      </c>
      <c r="H57" s="114">
        <v>140</v>
      </c>
      <c r="I57" s="140">
        <v>139</v>
      </c>
      <c r="J57" s="115">
        <v>8</v>
      </c>
      <c r="K57" s="116">
        <v>5.7553956834532372</v>
      </c>
    </row>
    <row r="58" spans="1:11" ht="14.1" customHeight="1" x14ac:dyDescent="0.2">
      <c r="A58" s="306">
        <v>73</v>
      </c>
      <c r="B58" s="307" t="s">
        <v>286</v>
      </c>
      <c r="C58" s="308"/>
      <c r="D58" s="113">
        <v>0.69433231067334089</v>
      </c>
      <c r="E58" s="115">
        <v>86</v>
      </c>
      <c r="F58" s="114">
        <v>83</v>
      </c>
      <c r="G58" s="114">
        <v>77</v>
      </c>
      <c r="H58" s="114">
        <v>75</v>
      </c>
      <c r="I58" s="140">
        <v>73</v>
      </c>
      <c r="J58" s="115">
        <v>13</v>
      </c>
      <c r="K58" s="116">
        <v>17.80821917808219</v>
      </c>
    </row>
    <row r="59" spans="1:11" ht="14.1" customHeight="1" x14ac:dyDescent="0.2">
      <c r="A59" s="306" t="s">
        <v>287</v>
      </c>
      <c r="B59" s="307" t="s">
        <v>288</v>
      </c>
      <c r="C59" s="308"/>
      <c r="D59" s="113">
        <v>0.46827062812853221</v>
      </c>
      <c r="E59" s="115">
        <v>58</v>
      </c>
      <c r="F59" s="114">
        <v>55</v>
      </c>
      <c r="G59" s="114">
        <v>51</v>
      </c>
      <c r="H59" s="114">
        <v>50</v>
      </c>
      <c r="I59" s="140">
        <v>48</v>
      </c>
      <c r="J59" s="115">
        <v>10</v>
      </c>
      <c r="K59" s="116">
        <v>20.833333333333332</v>
      </c>
    </row>
    <row r="60" spans="1:11" ht="14.1" customHeight="1" x14ac:dyDescent="0.2">
      <c r="A60" s="306">
        <v>81</v>
      </c>
      <c r="B60" s="307" t="s">
        <v>289</v>
      </c>
      <c r="C60" s="308"/>
      <c r="D60" s="113">
        <v>2.9226546100435975</v>
      </c>
      <c r="E60" s="115">
        <v>362</v>
      </c>
      <c r="F60" s="114">
        <v>353</v>
      </c>
      <c r="G60" s="114">
        <v>362</v>
      </c>
      <c r="H60" s="114">
        <v>370</v>
      </c>
      <c r="I60" s="140">
        <v>368</v>
      </c>
      <c r="J60" s="115">
        <v>-6</v>
      </c>
      <c r="K60" s="116">
        <v>-1.6304347826086956</v>
      </c>
    </row>
    <row r="61" spans="1:11" ht="14.1" customHeight="1" x14ac:dyDescent="0.2">
      <c r="A61" s="306" t="s">
        <v>290</v>
      </c>
      <c r="B61" s="307" t="s">
        <v>291</v>
      </c>
      <c r="C61" s="308"/>
      <c r="D61" s="113">
        <v>0.94461488777652192</v>
      </c>
      <c r="E61" s="115">
        <v>117</v>
      </c>
      <c r="F61" s="114">
        <v>116</v>
      </c>
      <c r="G61" s="114">
        <v>118</v>
      </c>
      <c r="H61" s="114">
        <v>116</v>
      </c>
      <c r="I61" s="140">
        <v>114</v>
      </c>
      <c r="J61" s="115">
        <v>3</v>
      </c>
      <c r="K61" s="116">
        <v>2.6315789473684212</v>
      </c>
    </row>
    <row r="62" spans="1:11" ht="14.1" customHeight="1" x14ac:dyDescent="0.2">
      <c r="A62" s="306" t="s">
        <v>292</v>
      </c>
      <c r="B62" s="307" t="s">
        <v>293</v>
      </c>
      <c r="C62" s="308"/>
      <c r="D62" s="113">
        <v>0.79928952042628776</v>
      </c>
      <c r="E62" s="115">
        <v>99</v>
      </c>
      <c r="F62" s="114">
        <v>101</v>
      </c>
      <c r="G62" s="114">
        <v>104</v>
      </c>
      <c r="H62" s="114">
        <v>112</v>
      </c>
      <c r="I62" s="140">
        <v>112</v>
      </c>
      <c r="J62" s="115">
        <v>-13</v>
      </c>
      <c r="K62" s="116">
        <v>-11.607142857142858</v>
      </c>
    </row>
    <row r="63" spans="1:11" ht="14.1" customHeight="1" x14ac:dyDescent="0.2">
      <c r="A63" s="306"/>
      <c r="B63" s="307" t="s">
        <v>294</v>
      </c>
      <c r="C63" s="308"/>
      <c r="D63" s="113">
        <v>0.70240594219279828</v>
      </c>
      <c r="E63" s="115">
        <v>87</v>
      </c>
      <c r="F63" s="114">
        <v>87</v>
      </c>
      <c r="G63" s="114">
        <v>89</v>
      </c>
      <c r="H63" s="114">
        <v>95</v>
      </c>
      <c r="I63" s="140">
        <v>99</v>
      </c>
      <c r="J63" s="115">
        <v>-12</v>
      </c>
      <c r="K63" s="116">
        <v>-12.121212121212121</v>
      </c>
    </row>
    <row r="64" spans="1:11" ht="14.1" customHeight="1" x14ac:dyDescent="0.2">
      <c r="A64" s="306" t="s">
        <v>295</v>
      </c>
      <c r="B64" s="307" t="s">
        <v>296</v>
      </c>
      <c r="C64" s="308"/>
      <c r="D64" s="113">
        <v>7.2662683675117065E-2</v>
      </c>
      <c r="E64" s="115">
        <v>9</v>
      </c>
      <c r="F64" s="114">
        <v>10</v>
      </c>
      <c r="G64" s="114">
        <v>11</v>
      </c>
      <c r="H64" s="114">
        <v>10</v>
      </c>
      <c r="I64" s="140">
        <v>13</v>
      </c>
      <c r="J64" s="115">
        <v>-4</v>
      </c>
      <c r="K64" s="116">
        <v>-30.76923076923077</v>
      </c>
    </row>
    <row r="65" spans="1:11" ht="14.1" customHeight="1" x14ac:dyDescent="0.2">
      <c r="A65" s="306" t="s">
        <v>297</v>
      </c>
      <c r="B65" s="307" t="s">
        <v>298</v>
      </c>
      <c r="C65" s="308"/>
      <c r="D65" s="113">
        <v>0.75892136282900047</v>
      </c>
      <c r="E65" s="115">
        <v>94</v>
      </c>
      <c r="F65" s="114">
        <v>88</v>
      </c>
      <c r="G65" s="114">
        <v>91</v>
      </c>
      <c r="H65" s="114">
        <v>95</v>
      </c>
      <c r="I65" s="140">
        <v>95</v>
      </c>
      <c r="J65" s="115">
        <v>-1</v>
      </c>
      <c r="K65" s="116">
        <v>-1.0526315789473684</v>
      </c>
    </row>
    <row r="66" spans="1:11" ht="14.1" customHeight="1" x14ac:dyDescent="0.2">
      <c r="A66" s="306">
        <v>82</v>
      </c>
      <c r="B66" s="307" t="s">
        <v>299</v>
      </c>
      <c r="C66" s="308"/>
      <c r="D66" s="113">
        <v>1.6550944614887777</v>
      </c>
      <c r="E66" s="115">
        <v>205</v>
      </c>
      <c r="F66" s="114">
        <v>218</v>
      </c>
      <c r="G66" s="114">
        <v>214</v>
      </c>
      <c r="H66" s="114">
        <v>228</v>
      </c>
      <c r="I66" s="140">
        <v>224</v>
      </c>
      <c r="J66" s="115">
        <v>-19</v>
      </c>
      <c r="K66" s="116">
        <v>-8.4821428571428577</v>
      </c>
    </row>
    <row r="67" spans="1:11" ht="14.1" customHeight="1" x14ac:dyDescent="0.2">
      <c r="A67" s="306" t="s">
        <v>300</v>
      </c>
      <c r="B67" s="307" t="s">
        <v>301</v>
      </c>
      <c r="C67" s="308"/>
      <c r="D67" s="113">
        <v>0.52478604876473434</v>
      </c>
      <c r="E67" s="115">
        <v>65</v>
      </c>
      <c r="F67" s="114">
        <v>71</v>
      </c>
      <c r="G67" s="114">
        <v>68</v>
      </c>
      <c r="H67" s="114">
        <v>80</v>
      </c>
      <c r="I67" s="140">
        <v>77</v>
      </c>
      <c r="J67" s="115">
        <v>-12</v>
      </c>
      <c r="K67" s="116">
        <v>-15.584415584415584</v>
      </c>
    </row>
    <row r="68" spans="1:11" ht="14.1" customHeight="1" x14ac:dyDescent="0.2">
      <c r="A68" s="306" t="s">
        <v>302</v>
      </c>
      <c r="B68" s="307" t="s">
        <v>303</v>
      </c>
      <c r="C68" s="308"/>
      <c r="D68" s="113">
        <v>0.68625867915388339</v>
      </c>
      <c r="E68" s="115">
        <v>85</v>
      </c>
      <c r="F68" s="114">
        <v>94</v>
      </c>
      <c r="G68" s="114">
        <v>92</v>
      </c>
      <c r="H68" s="114">
        <v>92</v>
      </c>
      <c r="I68" s="140">
        <v>95</v>
      </c>
      <c r="J68" s="115">
        <v>-10</v>
      </c>
      <c r="K68" s="116">
        <v>-10.526315789473685</v>
      </c>
    </row>
    <row r="69" spans="1:11" ht="14.1" customHeight="1" x14ac:dyDescent="0.2">
      <c r="A69" s="306">
        <v>83</v>
      </c>
      <c r="B69" s="307" t="s">
        <v>304</v>
      </c>
      <c r="C69" s="308"/>
      <c r="D69" s="113">
        <v>2.1475859841756821</v>
      </c>
      <c r="E69" s="115">
        <v>266</v>
      </c>
      <c r="F69" s="114">
        <v>258</v>
      </c>
      <c r="G69" s="114">
        <v>259</v>
      </c>
      <c r="H69" s="114">
        <v>258</v>
      </c>
      <c r="I69" s="140">
        <v>237</v>
      </c>
      <c r="J69" s="115">
        <v>29</v>
      </c>
      <c r="K69" s="116">
        <v>12.236286919831224</v>
      </c>
    </row>
    <row r="70" spans="1:11" ht="14.1" customHeight="1" x14ac:dyDescent="0.2">
      <c r="A70" s="306" t="s">
        <v>305</v>
      </c>
      <c r="B70" s="307" t="s">
        <v>306</v>
      </c>
      <c r="C70" s="308"/>
      <c r="D70" s="113">
        <v>1.1060875181656709</v>
      </c>
      <c r="E70" s="115">
        <v>137</v>
      </c>
      <c r="F70" s="114">
        <v>129</v>
      </c>
      <c r="G70" s="114">
        <v>127</v>
      </c>
      <c r="H70" s="114">
        <v>123</v>
      </c>
      <c r="I70" s="140">
        <v>117</v>
      </c>
      <c r="J70" s="115">
        <v>20</v>
      </c>
      <c r="K70" s="116">
        <v>17.094017094017094</v>
      </c>
    </row>
    <row r="71" spans="1:11" ht="14.1" customHeight="1" x14ac:dyDescent="0.2">
      <c r="A71" s="306"/>
      <c r="B71" s="307" t="s">
        <v>307</v>
      </c>
      <c r="C71" s="308"/>
      <c r="D71" s="113">
        <v>0.57322783788147913</v>
      </c>
      <c r="E71" s="115">
        <v>71</v>
      </c>
      <c r="F71" s="114">
        <v>61</v>
      </c>
      <c r="G71" s="114">
        <v>59</v>
      </c>
      <c r="H71" s="114">
        <v>55</v>
      </c>
      <c r="I71" s="140">
        <v>53</v>
      </c>
      <c r="J71" s="115">
        <v>18</v>
      </c>
      <c r="K71" s="116">
        <v>33.962264150943398</v>
      </c>
    </row>
    <row r="72" spans="1:11" ht="14.1" customHeight="1" x14ac:dyDescent="0.2">
      <c r="A72" s="306">
        <v>84</v>
      </c>
      <c r="B72" s="307" t="s">
        <v>308</v>
      </c>
      <c r="C72" s="308"/>
      <c r="D72" s="113">
        <v>0.91232036169869202</v>
      </c>
      <c r="E72" s="115">
        <v>113</v>
      </c>
      <c r="F72" s="114">
        <v>124</v>
      </c>
      <c r="G72" s="114">
        <v>118</v>
      </c>
      <c r="H72" s="114">
        <v>118</v>
      </c>
      <c r="I72" s="140">
        <v>123</v>
      </c>
      <c r="J72" s="115">
        <v>-10</v>
      </c>
      <c r="K72" s="116">
        <v>-8.1300813008130088</v>
      </c>
    </row>
    <row r="73" spans="1:11" ht="14.1" customHeight="1" x14ac:dyDescent="0.2">
      <c r="A73" s="306" t="s">
        <v>309</v>
      </c>
      <c r="B73" s="307" t="s">
        <v>310</v>
      </c>
      <c r="C73" s="308"/>
      <c r="D73" s="113">
        <v>0.13725173583077668</v>
      </c>
      <c r="E73" s="115">
        <v>17</v>
      </c>
      <c r="F73" s="114">
        <v>16</v>
      </c>
      <c r="G73" s="114">
        <v>16</v>
      </c>
      <c r="H73" s="114">
        <v>16</v>
      </c>
      <c r="I73" s="140">
        <v>16</v>
      </c>
      <c r="J73" s="115">
        <v>1</v>
      </c>
      <c r="K73" s="116">
        <v>6.25</v>
      </c>
    </row>
    <row r="74" spans="1:11" ht="14.1" customHeight="1" x14ac:dyDescent="0.2">
      <c r="A74" s="306" t="s">
        <v>311</v>
      </c>
      <c r="B74" s="307" t="s">
        <v>312</v>
      </c>
      <c r="C74" s="308"/>
      <c r="D74" s="113">
        <v>0.20184078798643629</v>
      </c>
      <c r="E74" s="115">
        <v>25</v>
      </c>
      <c r="F74" s="114">
        <v>29</v>
      </c>
      <c r="G74" s="114">
        <v>25</v>
      </c>
      <c r="H74" s="114">
        <v>25</v>
      </c>
      <c r="I74" s="140">
        <v>27</v>
      </c>
      <c r="J74" s="115">
        <v>-2</v>
      </c>
      <c r="K74" s="116">
        <v>-7.4074074074074074</v>
      </c>
    </row>
    <row r="75" spans="1:11" ht="14.1" customHeight="1" x14ac:dyDescent="0.2">
      <c r="A75" s="306" t="s">
        <v>313</v>
      </c>
      <c r="B75" s="307" t="s">
        <v>314</v>
      </c>
      <c r="C75" s="308"/>
      <c r="D75" s="113">
        <v>0.14532536735023413</v>
      </c>
      <c r="E75" s="115">
        <v>18</v>
      </c>
      <c r="F75" s="114">
        <v>25</v>
      </c>
      <c r="G75" s="114">
        <v>20</v>
      </c>
      <c r="H75" s="114">
        <v>23</v>
      </c>
      <c r="I75" s="140">
        <v>21</v>
      </c>
      <c r="J75" s="115">
        <v>-3</v>
      </c>
      <c r="K75" s="116">
        <v>-14.285714285714286</v>
      </c>
    </row>
    <row r="76" spans="1:11" ht="14.1" customHeight="1" x14ac:dyDescent="0.2">
      <c r="A76" s="306">
        <v>91</v>
      </c>
      <c r="B76" s="307" t="s">
        <v>315</v>
      </c>
      <c r="C76" s="308"/>
      <c r="D76" s="113">
        <v>4.844178911674471E-2</v>
      </c>
      <c r="E76" s="115">
        <v>6</v>
      </c>
      <c r="F76" s="114">
        <v>7</v>
      </c>
      <c r="G76" s="114">
        <v>6</v>
      </c>
      <c r="H76" s="114">
        <v>6</v>
      </c>
      <c r="I76" s="140">
        <v>7</v>
      </c>
      <c r="J76" s="115">
        <v>-1</v>
      </c>
      <c r="K76" s="116">
        <v>-14.285714285714286</v>
      </c>
    </row>
    <row r="77" spans="1:11" ht="14.1" customHeight="1" x14ac:dyDescent="0.2">
      <c r="A77" s="306">
        <v>92</v>
      </c>
      <c r="B77" s="307" t="s">
        <v>316</v>
      </c>
      <c r="C77" s="308"/>
      <c r="D77" s="113">
        <v>0.21798805102535121</v>
      </c>
      <c r="E77" s="115">
        <v>27</v>
      </c>
      <c r="F77" s="114">
        <v>29</v>
      </c>
      <c r="G77" s="114">
        <v>28</v>
      </c>
      <c r="H77" s="114">
        <v>26</v>
      </c>
      <c r="I77" s="140">
        <v>27</v>
      </c>
      <c r="J77" s="115">
        <v>0</v>
      </c>
      <c r="K77" s="116">
        <v>0</v>
      </c>
    </row>
    <row r="78" spans="1:11" ht="14.1" customHeight="1" x14ac:dyDescent="0.2">
      <c r="A78" s="306">
        <v>93</v>
      </c>
      <c r="B78" s="307" t="s">
        <v>317</v>
      </c>
      <c r="C78" s="308"/>
      <c r="D78" s="113">
        <v>0.11303084127240433</v>
      </c>
      <c r="E78" s="115">
        <v>14</v>
      </c>
      <c r="F78" s="114">
        <v>19</v>
      </c>
      <c r="G78" s="114">
        <v>22</v>
      </c>
      <c r="H78" s="114">
        <v>20</v>
      </c>
      <c r="I78" s="140">
        <v>21</v>
      </c>
      <c r="J78" s="115">
        <v>-7</v>
      </c>
      <c r="K78" s="116">
        <v>-33.333333333333336</v>
      </c>
    </row>
    <row r="79" spans="1:11" ht="14.1" customHeight="1" x14ac:dyDescent="0.2">
      <c r="A79" s="306">
        <v>94</v>
      </c>
      <c r="B79" s="307" t="s">
        <v>318</v>
      </c>
      <c r="C79" s="308"/>
      <c r="D79" s="113">
        <v>0.39560794445341513</v>
      </c>
      <c r="E79" s="115">
        <v>49</v>
      </c>
      <c r="F79" s="114">
        <v>51</v>
      </c>
      <c r="G79" s="114">
        <v>58</v>
      </c>
      <c r="H79" s="114">
        <v>50</v>
      </c>
      <c r="I79" s="140">
        <v>45</v>
      </c>
      <c r="J79" s="115">
        <v>4</v>
      </c>
      <c r="K79" s="116">
        <v>8.8888888888888893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2.3655740352010333</v>
      </c>
      <c r="E81" s="143">
        <v>293</v>
      </c>
      <c r="F81" s="144">
        <v>298</v>
      </c>
      <c r="G81" s="144">
        <v>300</v>
      </c>
      <c r="H81" s="144">
        <v>308</v>
      </c>
      <c r="I81" s="145">
        <v>301</v>
      </c>
      <c r="J81" s="143">
        <v>-8</v>
      </c>
      <c r="K81" s="146">
        <v>-2.6578073089700998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5997</v>
      </c>
      <c r="G12" s="536">
        <v>3682</v>
      </c>
      <c r="H12" s="536">
        <v>7300</v>
      </c>
      <c r="I12" s="536">
        <v>5410</v>
      </c>
      <c r="J12" s="537">
        <v>7452</v>
      </c>
      <c r="K12" s="538">
        <v>-1455</v>
      </c>
      <c r="L12" s="349">
        <v>-19.524959742351047</v>
      </c>
    </row>
    <row r="13" spans="1:17" s="110" customFormat="1" ht="15" customHeight="1" x14ac:dyDescent="0.2">
      <c r="A13" s="350" t="s">
        <v>345</v>
      </c>
      <c r="B13" s="351" t="s">
        <v>346</v>
      </c>
      <c r="C13" s="347"/>
      <c r="D13" s="347"/>
      <c r="E13" s="348"/>
      <c r="F13" s="536">
        <v>3597</v>
      </c>
      <c r="G13" s="536">
        <v>2025</v>
      </c>
      <c r="H13" s="536">
        <v>4189</v>
      </c>
      <c r="I13" s="536">
        <v>3235</v>
      </c>
      <c r="J13" s="537">
        <v>3931</v>
      </c>
      <c r="K13" s="538">
        <v>-334</v>
      </c>
      <c r="L13" s="349">
        <v>-8.4965657593487656</v>
      </c>
    </row>
    <row r="14" spans="1:17" s="110" customFormat="1" ht="22.5" customHeight="1" x14ac:dyDescent="0.2">
      <c r="A14" s="350"/>
      <c r="B14" s="351" t="s">
        <v>347</v>
      </c>
      <c r="C14" s="347"/>
      <c r="D14" s="347"/>
      <c r="E14" s="348"/>
      <c r="F14" s="536">
        <v>2400</v>
      </c>
      <c r="G14" s="536">
        <v>1657</v>
      </c>
      <c r="H14" s="536">
        <v>3111</v>
      </c>
      <c r="I14" s="536">
        <v>2175</v>
      </c>
      <c r="J14" s="537">
        <v>3521</v>
      </c>
      <c r="K14" s="538">
        <v>-1121</v>
      </c>
      <c r="L14" s="349">
        <v>-31.83754615166146</v>
      </c>
    </row>
    <row r="15" spans="1:17" s="110" customFormat="1" ht="15" customHeight="1" x14ac:dyDescent="0.2">
      <c r="A15" s="350" t="s">
        <v>348</v>
      </c>
      <c r="B15" s="351" t="s">
        <v>108</v>
      </c>
      <c r="C15" s="347"/>
      <c r="D15" s="347"/>
      <c r="E15" s="348"/>
      <c r="F15" s="536">
        <v>1077</v>
      </c>
      <c r="G15" s="536">
        <v>746</v>
      </c>
      <c r="H15" s="536">
        <v>2713</v>
      </c>
      <c r="I15" s="536">
        <v>879</v>
      </c>
      <c r="J15" s="537">
        <v>1110</v>
      </c>
      <c r="K15" s="538">
        <v>-33</v>
      </c>
      <c r="L15" s="349">
        <v>-2.9729729729729728</v>
      </c>
    </row>
    <row r="16" spans="1:17" s="110" customFormat="1" ht="15" customHeight="1" x14ac:dyDescent="0.2">
      <c r="A16" s="350"/>
      <c r="B16" s="351" t="s">
        <v>109</v>
      </c>
      <c r="C16" s="347"/>
      <c r="D16" s="347"/>
      <c r="E16" s="348"/>
      <c r="F16" s="536">
        <v>3993</v>
      </c>
      <c r="G16" s="536">
        <v>2501</v>
      </c>
      <c r="H16" s="536">
        <v>3792</v>
      </c>
      <c r="I16" s="536">
        <v>3744</v>
      </c>
      <c r="J16" s="537">
        <v>4927</v>
      </c>
      <c r="K16" s="538">
        <v>-934</v>
      </c>
      <c r="L16" s="349">
        <v>-18.956768824842705</v>
      </c>
    </row>
    <row r="17" spans="1:12" s="110" customFormat="1" ht="15" customHeight="1" x14ac:dyDescent="0.2">
      <c r="A17" s="350"/>
      <c r="B17" s="351" t="s">
        <v>110</v>
      </c>
      <c r="C17" s="347"/>
      <c r="D17" s="347"/>
      <c r="E17" s="348"/>
      <c r="F17" s="536">
        <v>827</v>
      </c>
      <c r="G17" s="536">
        <v>378</v>
      </c>
      <c r="H17" s="536">
        <v>717</v>
      </c>
      <c r="I17" s="536">
        <v>739</v>
      </c>
      <c r="J17" s="537">
        <v>1330</v>
      </c>
      <c r="K17" s="538">
        <v>-503</v>
      </c>
      <c r="L17" s="349">
        <v>-37.819548872180448</v>
      </c>
    </row>
    <row r="18" spans="1:12" s="110" customFormat="1" ht="15" customHeight="1" x14ac:dyDescent="0.2">
      <c r="A18" s="350"/>
      <c r="B18" s="351" t="s">
        <v>111</v>
      </c>
      <c r="C18" s="347"/>
      <c r="D18" s="347"/>
      <c r="E18" s="348"/>
      <c r="F18" s="536">
        <v>100</v>
      </c>
      <c r="G18" s="536">
        <v>57</v>
      </c>
      <c r="H18" s="536">
        <v>78</v>
      </c>
      <c r="I18" s="536">
        <v>48</v>
      </c>
      <c r="J18" s="537">
        <v>85</v>
      </c>
      <c r="K18" s="538">
        <v>15</v>
      </c>
      <c r="L18" s="349">
        <v>17.647058823529413</v>
      </c>
    </row>
    <row r="19" spans="1:12" s="110" customFormat="1" ht="15" customHeight="1" x14ac:dyDescent="0.2">
      <c r="A19" s="118" t="s">
        <v>113</v>
      </c>
      <c r="B19" s="119" t="s">
        <v>181</v>
      </c>
      <c r="C19" s="347"/>
      <c r="D19" s="347"/>
      <c r="E19" s="348"/>
      <c r="F19" s="536">
        <v>3961</v>
      </c>
      <c r="G19" s="536">
        <v>2230</v>
      </c>
      <c r="H19" s="536">
        <v>5122</v>
      </c>
      <c r="I19" s="536">
        <v>3532</v>
      </c>
      <c r="J19" s="537">
        <v>4910</v>
      </c>
      <c r="K19" s="538">
        <v>-949</v>
      </c>
      <c r="L19" s="349">
        <v>-19.327902240325866</v>
      </c>
    </row>
    <row r="20" spans="1:12" s="110" customFormat="1" ht="15" customHeight="1" x14ac:dyDescent="0.2">
      <c r="A20" s="118"/>
      <c r="B20" s="119" t="s">
        <v>182</v>
      </c>
      <c r="C20" s="347"/>
      <c r="D20" s="347"/>
      <c r="E20" s="348"/>
      <c r="F20" s="536">
        <v>2036</v>
      </c>
      <c r="G20" s="536">
        <v>1452</v>
      </c>
      <c r="H20" s="536">
        <v>2178</v>
      </c>
      <c r="I20" s="536">
        <v>1878</v>
      </c>
      <c r="J20" s="537">
        <v>2542</v>
      </c>
      <c r="K20" s="538">
        <v>-506</v>
      </c>
      <c r="L20" s="349">
        <v>-19.905586152635721</v>
      </c>
    </row>
    <row r="21" spans="1:12" s="110" customFormat="1" ht="15" customHeight="1" x14ac:dyDescent="0.2">
      <c r="A21" s="118" t="s">
        <v>113</v>
      </c>
      <c r="B21" s="119" t="s">
        <v>116</v>
      </c>
      <c r="C21" s="347"/>
      <c r="D21" s="347"/>
      <c r="E21" s="348"/>
      <c r="F21" s="536">
        <v>5260</v>
      </c>
      <c r="G21" s="536">
        <v>3157</v>
      </c>
      <c r="H21" s="536">
        <v>6465</v>
      </c>
      <c r="I21" s="536">
        <v>4640</v>
      </c>
      <c r="J21" s="537">
        <v>6737</v>
      </c>
      <c r="K21" s="538">
        <v>-1477</v>
      </c>
      <c r="L21" s="349">
        <v>-21.923704913166098</v>
      </c>
    </row>
    <row r="22" spans="1:12" s="110" customFormat="1" ht="15" customHeight="1" x14ac:dyDescent="0.2">
      <c r="A22" s="118"/>
      <c r="B22" s="119" t="s">
        <v>117</v>
      </c>
      <c r="C22" s="347"/>
      <c r="D22" s="347"/>
      <c r="E22" s="348"/>
      <c r="F22" s="536">
        <v>735</v>
      </c>
      <c r="G22" s="536">
        <v>525</v>
      </c>
      <c r="H22" s="536">
        <v>830</v>
      </c>
      <c r="I22" s="536">
        <v>769</v>
      </c>
      <c r="J22" s="537">
        <v>715</v>
      </c>
      <c r="K22" s="538">
        <v>20</v>
      </c>
      <c r="L22" s="349">
        <v>2.7972027972027971</v>
      </c>
    </row>
    <row r="23" spans="1:12" s="110" customFormat="1" ht="15" customHeight="1" x14ac:dyDescent="0.2">
      <c r="A23" s="352" t="s">
        <v>348</v>
      </c>
      <c r="B23" s="353" t="s">
        <v>193</v>
      </c>
      <c r="C23" s="354"/>
      <c r="D23" s="354"/>
      <c r="E23" s="355"/>
      <c r="F23" s="539">
        <v>104</v>
      </c>
      <c r="G23" s="539">
        <v>117</v>
      </c>
      <c r="H23" s="539">
        <v>1263</v>
      </c>
      <c r="I23" s="539">
        <v>26</v>
      </c>
      <c r="J23" s="540">
        <v>124</v>
      </c>
      <c r="K23" s="541">
        <v>-20</v>
      </c>
      <c r="L23" s="356">
        <v>-16.129032258064516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32.299999999999997</v>
      </c>
      <c r="G25" s="542">
        <v>38.799999999999997</v>
      </c>
      <c r="H25" s="542">
        <v>38</v>
      </c>
      <c r="I25" s="542">
        <v>37.5</v>
      </c>
      <c r="J25" s="542">
        <v>29.5</v>
      </c>
      <c r="K25" s="543" t="s">
        <v>350</v>
      </c>
      <c r="L25" s="364">
        <v>2.7999999999999972</v>
      </c>
    </row>
    <row r="26" spans="1:12" s="110" customFormat="1" ht="15" customHeight="1" x14ac:dyDescent="0.2">
      <c r="A26" s="365" t="s">
        <v>105</v>
      </c>
      <c r="B26" s="366" t="s">
        <v>346</v>
      </c>
      <c r="C26" s="362"/>
      <c r="D26" s="362"/>
      <c r="E26" s="363"/>
      <c r="F26" s="542">
        <v>28.4</v>
      </c>
      <c r="G26" s="542">
        <v>36.1</v>
      </c>
      <c r="H26" s="542">
        <v>34.299999999999997</v>
      </c>
      <c r="I26" s="542">
        <v>32.4</v>
      </c>
      <c r="J26" s="544">
        <v>27.6</v>
      </c>
      <c r="K26" s="543" t="s">
        <v>350</v>
      </c>
      <c r="L26" s="364">
        <v>0.79999999999999716</v>
      </c>
    </row>
    <row r="27" spans="1:12" s="110" customFormat="1" ht="15" customHeight="1" x14ac:dyDescent="0.2">
      <c r="A27" s="365"/>
      <c r="B27" s="366" t="s">
        <v>347</v>
      </c>
      <c r="C27" s="362"/>
      <c r="D27" s="362"/>
      <c r="E27" s="363"/>
      <c r="F27" s="542">
        <v>38.200000000000003</v>
      </c>
      <c r="G27" s="542">
        <v>42.2</v>
      </c>
      <c r="H27" s="542">
        <v>42.7</v>
      </c>
      <c r="I27" s="542">
        <v>45.1</v>
      </c>
      <c r="J27" s="542">
        <v>31.7</v>
      </c>
      <c r="K27" s="543" t="s">
        <v>350</v>
      </c>
      <c r="L27" s="364">
        <v>6.5000000000000036</v>
      </c>
    </row>
    <row r="28" spans="1:12" s="110" customFormat="1" ht="15" customHeight="1" x14ac:dyDescent="0.2">
      <c r="A28" s="365" t="s">
        <v>113</v>
      </c>
      <c r="B28" s="366" t="s">
        <v>108</v>
      </c>
      <c r="C28" s="362"/>
      <c r="D28" s="362"/>
      <c r="E28" s="363"/>
      <c r="F28" s="542">
        <v>47.3</v>
      </c>
      <c r="G28" s="542">
        <v>55.9</v>
      </c>
      <c r="H28" s="542">
        <v>50.9</v>
      </c>
      <c r="I28" s="542">
        <v>49</v>
      </c>
      <c r="J28" s="542">
        <v>47</v>
      </c>
      <c r="K28" s="543" t="s">
        <v>350</v>
      </c>
      <c r="L28" s="364">
        <v>0.29999999999999716</v>
      </c>
    </row>
    <row r="29" spans="1:12" s="110" customFormat="1" ht="11.25" x14ac:dyDescent="0.2">
      <c r="A29" s="365"/>
      <c r="B29" s="366" t="s">
        <v>109</v>
      </c>
      <c r="C29" s="362"/>
      <c r="D29" s="362"/>
      <c r="E29" s="363"/>
      <c r="F29" s="542">
        <v>30.3</v>
      </c>
      <c r="G29" s="542">
        <v>34.799999999999997</v>
      </c>
      <c r="H29" s="542">
        <v>34.299999999999997</v>
      </c>
      <c r="I29" s="542">
        <v>35.1</v>
      </c>
      <c r="J29" s="544">
        <v>28.8</v>
      </c>
      <c r="K29" s="543" t="s">
        <v>350</v>
      </c>
      <c r="L29" s="364">
        <v>1.5</v>
      </c>
    </row>
    <row r="30" spans="1:12" s="110" customFormat="1" ht="15" customHeight="1" x14ac:dyDescent="0.2">
      <c r="A30" s="365"/>
      <c r="B30" s="366" t="s">
        <v>110</v>
      </c>
      <c r="C30" s="362"/>
      <c r="D30" s="362"/>
      <c r="E30" s="363"/>
      <c r="F30" s="542">
        <v>24.8</v>
      </c>
      <c r="G30" s="542">
        <v>35.799999999999997</v>
      </c>
      <c r="H30" s="542">
        <v>33.1</v>
      </c>
      <c r="I30" s="542">
        <v>35.9</v>
      </c>
      <c r="J30" s="542">
        <v>19.2</v>
      </c>
      <c r="K30" s="543" t="s">
        <v>350</v>
      </c>
      <c r="L30" s="364">
        <v>5.6000000000000014</v>
      </c>
    </row>
    <row r="31" spans="1:12" s="110" customFormat="1" ht="15" customHeight="1" x14ac:dyDescent="0.2">
      <c r="A31" s="365"/>
      <c r="B31" s="366" t="s">
        <v>111</v>
      </c>
      <c r="C31" s="362"/>
      <c r="D31" s="362"/>
      <c r="E31" s="363"/>
      <c r="F31" s="542">
        <v>33.299999999999997</v>
      </c>
      <c r="G31" s="542">
        <v>53.6</v>
      </c>
      <c r="H31" s="542">
        <v>42.3</v>
      </c>
      <c r="I31" s="542">
        <v>41.7</v>
      </c>
      <c r="J31" s="542">
        <v>42.4</v>
      </c>
      <c r="K31" s="543" t="s">
        <v>350</v>
      </c>
      <c r="L31" s="364">
        <v>-9.1000000000000014</v>
      </c>
    </row>
    <row r="32" spans="1:12" s="110" customFormat="1" ht="15" customHeight="1" x14ac:dyDescent="0.2">
      <c r="A32" s="367" t="s">
        <v>113</v>
      </c>
      <c r="B32" s="368" t="s">
        <v>181</v>
      </c>
      <c r="C32" s="362"/>
      <c r="D32" s="362"/>
      <c r="E32" s="363"/>
      <c r="F32" s="542">
        <v>29.5</v>
      </c>
      <c r="G32" s="542">
        <v>34.4</v>
      </c>
      <c r="H32" s="542">
        <v>35</v>
      </c>
      <c r="I32" s="542">
        <v>33.1</v>
      </c>
      <c r="J32" s="544">
        <v>27.1</v>
      </c>
      <c r="K32" s="543" t="s">
        <v>350</v>
      </c>
      <c r="L32" s="364">
        <v>2.3999999999999986</v>
      </c>
    </row>
    <row r="33" spans="1:12" s="110" customFormat="1" ht="15" customHeight="1" x14ac:dyDescent="0.2">
      <c r="A33" s="367"/>
      <c r="B33" s="368" t="s">
        <v>182</v>
      </c>
      <c r="C33" s="362"/>
      <c r="D33" s="362"/>
      <c r="E33" s="363"/>
      <c r="F33" s="542">
        <v>37.6</v>
      </c>
      <c r="G33" s="542">
        <v>45.3</v>
      </c>
      <c r="H33" s="542">
        <v>43.2</v>
      </c>
      <c r="I33" s="542">
        <v>46</v>
      </c>
      <c r="J33" s="542">
        <v>34.200000000000003</v>
      </c>
      <c r="K33" s="543" t="s">
        <v>350</v>
      </c>
      <c r="L33" s="364">
        <v>3.3999999999999986</v>
      </c>
    </row>
    <row r="34" spans="1:12" s="369" customFormat="1" ht="15" customHeight="1" x14ac:dyDescent="0.2">
      <c r="A34" s="367" t="s">
        <v>113</v>
      </c>
      <c r="B34" s="368" t="s">
        <v>116</v>
      </c>
      <c r="C34" s="362"/>
      <c r="D34" s="362"/>
      <c r="E34" s="363"/>
      <c r="F34" s="542">
        <v>29.7</v>
      </c>
      <c r="G34" s="542">
        <v>36.299999999999997</v>
      </c>
      <c r="H34" s="542">
        <v>36.799999999999997</v>
      </c>
      <c r="I34" s="542">
        <v>36.299999999999997</v>
      </c>
      <c r="J34" s="542">
        <v>28.3</v>
      </c>
      <c r="K34" s="543" t="s">
        <v>350</v>
      </c>
      <c r="L34" s="364">
        <v>1.3999999999999986</v>
      </c>
    </row>
    <row r="35" spans="1:12" s="369" customFormat="1" ht="11.25" x14ac:dyDescent="0.2">
      <c r="A35" s="370"/>
      <c r="B35" s="371" t="s">
        <v>117</v>
      </c>
      <c r="C35" s="372"/>
      <c r="D35" s="372"/>
      <c r="E35" s="373"/>
      <c r="F35" s="545">
        <v>49.9</v>
      </c>
      <c r="G35" s="545">
        <v>53.6</v>
      </c>
      <c r="H35" s="545">
        <v>46</v>
      </c>
      <c r="I35" s="545">
        <v>44.8</v>
      </c>
      <c r="J35" s="546">
        <v>40.299999999999997</v>
      </c>
      <c r="K35" s="547" t="s">
        <v>350</v>
      </c>
      <c r="L35" s="374">
        <v>9.6000000000000014</v>
      </c>
    </row>
    <row r="36" spans="1:12" s="369" customFormat="1" ht="15.95" customHeight="1" x14ac:dyDescent="0.2">
      <c r="A36" s="375" t="s">
        <v>351</v>
      </c>
      <c r="B36" s="376"/>
      <c r="C36" s="377"/>
      <c r="D36" s="376"/>
      <c r="E36" s="378"/>
      <c r="F36" s="548">
        <v>5740</v>
      </c>
      <c r="G36" s="548">
        <v>3478</v>
      </c>
      <c r="H36" s="548">
        <v>5759</v>
      </c>
      <c r="I36" s="548">
        <v>5316</v>
      </c>
      <c r="J36" s="548">
        <v>7097</v>
      </c>
      <c r="K36" s="549">
        <v>-1357</v>
      </c>
      <c r="L36" s="380">
        <v>-19.120755248696632</v>
      </c>
    </row>
    <row r="37" spans="1:12" s="369" customFormat="1" ht="15.95" customHeight="1" x14ac:dyDescent="0.2">
      <c r="A37" s="381"/>
      <c r="B37" s="382" t="s">
        <v>113</v>
      </c>
      <c r="C37" s="382" t="s">
        <v>352</v>
      </c>
      <c r="D37" s="382"/>
      <c r="E37" s="383"/>
      <c r="F37" s="548">
        <v>1852</v>
      </c>
      <c r="G37" s="548">
        <v>1351</v>
      </c>
      <c r="H37" s="548">
        <v>2189</v>
      </c>
      <c r="I37" s="548">
        <v>1994</v>
      </c>
      <c r="J37" s="548">
        <v>2096</v>
      </c>
      <c r="K37" s="549">
        <v>-244</v>
      </c>
      <c r="L37" s="380">
        <v>-11.641221374045802</v>
      </c>
    </row>
    <row r="38" spans="1:12" s="369" customFormat="1" ht="15.95" customHeight="1" x14ac:dyDescent="0.2">
      <c r="A38" s="381"/>
      <c r="B38" s="384" t="s">
        <v>105</v>
      </c>
      <c r="C38" s="384" t="s">
        <v>106</v>
      </c>
      <c r="D38" s="385"/>
      <c r="E38" s="383"/>
      <c r="F38" s="548">
        <v>3485</v>
      </c>
      <c r="G38" s="548">
        <v>1907</v>
      </c>
      <c r="H38" s="548">
        <v>3196</v>
      </c>
      <c r="I38" s="548">
        <v>3185</v>
      </c>
      <c r="J38" s="550">
        <v>3786</v>
      </c>
      <c r="K38" s="549">
        <v>-301</v>
      </c>
      <c r="L38" s="380">
        <v>-7.9503433703116748</v>
      </c>
    </row>
    <row r="39" spans="1:12" s="369" customFormat="1" ht="15.95" customHeight="1" x14ac:dyDescent="0.2">
      <c r="A39" s="381"/>
      <c r="B39" s="385"/>
      <c r="C39" s="382" t="s">
        <v>353</v>
      </c>
      <c r="D39" s="385"/>
      <c r="E39" s="383"/>
      <c r="F39" s="548">
        <v>991</v>
      </c>
      <c r="G39" s="548">
        <v>688</v>
      </c>
      <c r="H39" s="548">
        <v>1095</v>
      </c>
      <c r="I39" s="548">
        <v>1032</v>
      </c>
      <c r="J39" s="548">
        <v>1045</v>
      </c>
      <c r="K39" s="549">
        <v>-54</v>
      </c>
      <c r="L39" s="380">
        <v>-5.1674641148325362</v>
      </c>
    </row>
    <row r="40" spans="1:12" s="369" customFormat="1" ht="15.95" customHeight="1" x14ac:dyDescent="0.2">
      <c r="A40" s="381"/>
      <c r="B40" s="384"/>
      <c r="C40" s="384" t="s">
        <v>107</v>
      </c>
      <c r="D40" s="385"/>
      <c r="E40" s="383"/>
      <c r="F40" s="548">
        <v>2255</v>
      </c>
      <c r="G40" s="548">
        <v>1571</v>
      </c>
      <c r="H40" s="548">
        <v>2563</v>
      </c>
      <c r="I40" s="548">
        <v>2131</v>
      </c>
      <c r="J40" s="548">
        <v>3311</v>
      </c>
      <c r="K40" s="549">
        <v>-1056</v>
      </c>
      <c r="L40" s="380">
        <v>-31.893687707641195</v>
      </c>
    </row>
    <row r="41" spans="1:12" s="369" customFormat="1" ht="24" customHeight="1" x14ac:dyDescent="0.2">
      <c r="A41" s="381"/>
      <c r="B41" s="385"/>
      <c r="C41" s="382" t="s">
        <v>353</v>
      </c>
      <c r="D41" s="385"/>
      <c r="E41" s="383"/>
      <c r="F41" s="548">
        <v>861</v>
      </c>
      <c r="G41" s="548">
        <v>663</v>
      </c>
      <c r="H41" s="548">
        <v>1094</v>
      </c>
      <c r="I41" s="548">
        <v>962</v>
      </c>
      <c r="J41" s="550">
        <v>1051</v>
      </c>
      <c r="K41" s="549">
        <v>-190</v>
      </c>
      <c r="L41" s="380">
        <v>-18.078020932445291</v>
      </c>
    </row>
    <row r="42" spans="1:12" s="110" customFormat="1" ht="15" customHeight="1" x14ac:dyDescent="0.2">
      <c r="A42" s="381"/>
      <c r="B42" s="384" t="s">
        <v>113</v>
      </c>
      <c r="C42" s="384" t="s">
        <v>354</v>
      </c>
      <c r="D42" s="385"/>
      <c r="E42" s="383"/>
      <c r="F42" s="548">
        <v>898</v>
      </c>
      <c r="G42" s="548">
        <v>594</v>
      </c>
      <c r="H42" s="548">
        <v>1301</v>
      </c>
      <c r="I42" s="548">
        <v>847</v>
      </c>
      <c r="J42" s="548">
        <v>905</v>
      </c>
      <c r="K42" s="549">
        <v>-7</v>
      </c>
      <c r="L42" s="380">
        <v>-0.77348066298342544</v>
      </c>
    </row>
    <row r="43" spans="1:12" s="110" customFormat="1" ht="15" customHeight="1" x14ac:dyDescent="0.2">
      <c r="A43" s="381"/>
      <c r="B43" s="385"/>
      <c r="C43" s="382" t="s">
        <v>353</v>
      </c>
      <c r="D43" s="385"/>
      <c r="E43" s="383"/>
      <c r="F43" s="548">
        <v>425</v>
      </c>
      <c r="G43" s="548">
        <v>332</v>
      </c>
      <c r="H43" s="548">
        <v>662</v>
      </c>
      <c r="I43" s="548">
        <v>415</v>
      </c>
      <c r="J43" s="548">
        <v>425</v>
      </c>
      <c r="K43" s="549">
        <v>0</v>
      </c>
      <c r="L43" s="380">
        <v>0</v>
      </c>
    </row>
    <row r="44" spans="1:12" s="110" customFormat="1" ht="15" customHeight="1" x14ac:dyDescent="0.2">
      <c r="A44" s="381"/>
      <c r="B44" s="384"/>
      <c r="C44" s="366" t="s">
        <v>109</v>
      </c>
      <c r="D44" s="385"/>
      <c r="E44" s="383"/>
      <c r="F44" s="548">
        <v>3929</v>
      </c>
      <c r="G44" s="548">
        <v>2462</v>
      </c>
      <c r="H44" s="548">
        <v>3670</v>
      </c>
      <c r="I44" s="548">
        <v>3693</v>
      </c>
      <c r="J44" s="550">
        <v>4820</v>
      </c>
      <c r="K44" s="549">
        <v>-891</v>
      </c>
      <c r="L44" s="380">
        <v>-18.485477178423235</v>
      </c>
    </row>
    <row r="45" spans="1:12" s="110" customFormat="1" ht="15" customHeight="1" x14ac:dyDescent="0.2">
      <c r="A45" s="381"/>
      <c r="B45" s="385"/>
      <c r="C45" s="382" t="s">
        <v>353</v>
      </c>
      <c r="D45" s="385"/>
      <c r="E45" s="383"/>
      <c r="F45" s="548">
        <v>1192</v>
      </c>
      <c r="G45" s="548">
        <v>858</v>
      </c>
      <c r="H45" s="548">
        <v>1259</v>
      </c>
      <c r="I45" s="548">
        <v>1298</v>
      </c>
      <c r="J45" s="548">
        <v>1388</v>
      </c>
      <c r="K45" s="549">
        <v>-196</v>
      </c>
      <c r="L45" s="380">
        <v>-14.121037463976945</v>
      </c>
    </row>
    <row r="46" spans="1:12" s="110" customFormat="1" ht="15" customHeight="1" x14ac:dyDescent="0.2">
      <c r="A46" s="381"/>
      <c r="B46" s="384"/>
      <c r="C46" s="366" t="s">
        <v>110</v>
      </c>
      <c r="D46" s="385"/>
      <c r="E46" s="383"/>
      <c r="F46" s="548">
        <v>814</v>
      </c>
      <c r="G46" s="548">
        <v>366</v>
      </c>
      <c r="H46" s="548">
        <v>710</v>
      </c>
      <c r="I46" s="548">
        <v>728</v>
      </c>
      <c r="J46" s="548">
        <v>1287</v>
      </c>
      <c r="K46" s="549">
        <v>-473</v>
      </c>
      <c r="L46" s="380">
        <v>-36.752136752136749</v>
      </c>
    </row>
    <row r="47" spans="1:12" s="110" customFormat="1" ht="15" customHeight="1" x14ac:dyDescent="0.2">
      <c r="A47" s="381"/>
      <c r="B47" s="385"/>
      <c r="C47" s="382" t="s">
        <v>353</v>
      </c>
      <c r="D47" s="385"/>
      <c r="E47" s="383"/>
      <c r="F47" s="548">
        <v>202</v>
      </c>
      <c r="G47" s="548">
        <v>131</v>
      </c>
      <c r="H47" s="548">
        <v>235</v>
      </c>
      <c r="I47" s="548">
        <v>261</v>
      </c>
      <c r="J47" s="550">
        <v>247</v>
      </c>
      <c r="K47" s="549">
        <v>-45</v>
      </c>
      <c r="L47" s="380">
        <v>-18.218623481781375</v>
      </c>
    </row>
    <row r="48" spans="1:12" s="110" customFormat="1" ht="15" customHeight="1" x14ac:dyDescent="0.2">
      <c r="A48" s="381"/>
      <c r="B48" s="385"/>
      <c r="C48" s="366" t="s">
        <v>111</v>
      </c>
      <c r="D48" s="386"/>
      <c r="E48" s="387"/>
      <c r="F48" s="548">
        <v>99</v>
      </c>
      <c r="G48" s="548">
        <v>56</v>
      </c>
      <c r="H48" s="548">
        <v>78</v>
      </c>
      <c r="I48" s="548">
        <v>48</v>
      </c>
      <c r="J48" s="548">
        <v>85</v>
      </c>
      <c r="K48" s="549">
        <v>14</v>
      </c>
      <c r="L48" s="380">
        <v>16.470588235294116</v>
      </c>
    </row>
    <row r="49" spans="1:12" s="110" customFormat="1" ht="15" customHeight="1" x14ac:dyDescent="0.2">
      <c r="A49" s="381"/>
      <c r="B49" s="385"/>
      <c r="C49" s="382" t="s">
        <v>353</v>
      </c>
      <c r="D49" s="385"/>
      <c r="E49" s="383"/>
      <c r="F49" s="548">
        <v>33</v>
      </c>
      <c r="G49" s="548">
        <v>30</v>
      </c>
      <c r="H49" s="548">
        <v>33</v>
      </c>
      <c r="I49" s="548">
        <v>20</v>
      </c>
      <c r="J49" s="548">
        <v>36</v>
      </c>
      <c r="K49" s="549">
        <v>-3</v>
      </c>
      <c r="L49" s="380">
        <v>-8.3333333333333339</v>
      </c>
    </row>
    <row r="50" spans="1:12" s="110" customFormat="1" ht="15" customHeight="1" x14ac:dyDescent="0.2">
      <c r="A50" s="381"/>
      <c r="B50" s="384" t="s">
        <v>113</v>
      </c>
      <c r="C50" s="382" t="s">
        <v>181</v>
      </c>
      <c r="D50" s="385"/>
      <c r="E50" s="383"/>
      <c r="F50" s="548">
        <v>3755</v>
      </c>
      <c r="G50" s="548">
        <v>2067</v>
      </c>
      <c r="H50" s="548">
        <v>3635</v>
      </c>
      <c r="I50" s="548">
        <v>3496</v>
      </c>
      <c r="J50" s="550">
        <v>4665</v>
      </c>
      <c r="K50" s="549">
        <v>-910</v>
      </c>
      <c r="L50" s="380">
        <v>-19.506966773847804</v>
      </c>
    </row>
    <row r="51" spans="1:12" s="110" customFormat="1" ht="15" customHeight="1" x14ac:dyDescent="0.2">
      <c r="A51" s="381"/>
      <c r="B51" s="385"/>
      <c r="C51" s="382" t="s">
        <v>353</v>
      </c>
      <c r="D51" s="385"/>
      <c r="E51" s="383"/>
      <c r="F51" s="548">
        <v>1106</v>
      </c>
      <c r="G51" s="548">
        <v>712</v>
      </c>
      <c r="H51" s="548">
        <v>1271</v>
      </c>
      <c r="I51" s="548">
        <v>1156</v>
      </c>
      <c r="J51" s="548">
        <v>1265</v>
      </c>
      <c r="K51" s="549">
        <v>-159</v>
      </c>
      <c r="L51" s="380">
        <v>-12.569169960474309</v>
      </c>
    </row>
    <row r="52" spans="1:12" s="110" customFormat="1" ht="15" customHeight="1" x14ac:dyDescent="0.2">
      <c r="A52" s="381"/>
      <c r="B52" s="384"/>
      <c r="C52" s="382" t="s">
        <v>182</v>
      </c>
      <c r="D52" s="385"/>
      <c r="E52" s="383"/>
      <c r="F52" s="548">
        <v>1985</v>
      </c>
      <c r="G52" s="548">
        <v>1411</v>
      </c>
      <c r="H52" s="548">
        <v>2124</v>
      </c>
      <c r="I52" s="548">
        <v>1820</v>
      </c>
      <c r="J52" s="548">
        <v>2432</v>
      </c>
      <c r="K52" s="549">
        <v>-447</v>
      </c>
      <c r="L52" s="380">
        <v>-18.379934210526315</v>
      </c>
    </row>
    <row r="53" spans="1:12" s="269" customFormat="1" ht="11.25" customHeight="1" x14ac:dyDescent="0.2">
      <c r="A53" s="381"/>
      <c r="B53" s="385"/>
      <c r="C53" s="382" t="s">
        <v>353</v>
      </c>
      <c r="D53" s="385"/>
      <c r="E53" s="383"/>
      <c r="F53" s="548">
        <v>746</v>
      </c>
      <c r="G53" s="548">
        <v>639</v>
      </c>
      <c r="H53" s="548">
        <v>918</v>
      </c>
      <c r="I53" s="548">
        <v>838</v>
      </c>
      <c r="J53" s="550">
        <v>831</v>
      </c>
      <c r="K53" s="549">
        <v>-85</v>
      </c>
      <c r="L53" s="380">
        <v>-10.22864019253911</v>
      </c>
    </row>
    <row r="54" spans="1:12" s="151" customFormat="1" ht="12.75" customHeight="1" x14ac:dyDescent="0.2">
      <c r="A54" s="381"/>
      <c r="B54" s="384" t="s">
        <v>113</v>
      </c>
      <c r="C54" s="384" t="s">
        <v>116</v>
      </c>
      <c r="D54" s="385"/>
      <c r="E54" s="383"/>
      <c r="F54" s="548">
        <v>5018</v>
      </c>
      <c r="G54" s="548">
        <v>2963</v>
      </c>
      <c r="H54" s="548">
        <v>5000</v>
      </c>
      <c r="I54" s="548">
        <v>4552</v>
      </c>
      <c r="J54" s="548">
        <v>6392</v>
      </c>
      <c r="K54" s="549">
        <v>-1374</v>
      </c>
      <c r="L54" s="380">
        <v>-21.495619524405505</v>
      </c>
    </row>
    <row r="55" spans="1:12" ht="11.25" x14ac:dyDescent="0.2">
      <c r="A55" s="381"/>
      <c r="B55" s="385"/>
      <c r="C55" s="382" t="s">
        <v>353</v>
      </c>
      <c r="D55" s="385"/>
      <c r="E55" s="383"/>
      <c r="F55" s="548">
        <v>1491</v>
      </c>
      <c r="G55" s="548">
        <v>1075</v>
      </c>
      <c r="H55" s="548">
        <v>1838</v>
      </c>
      <c r="I55" s="548">
        <v>1651</v>
      </c>
      <c r="J55" s="548">
        <v>1812</v>
      </c>
      <c r="K55" s="549">
        <v>-321</v>
      </c>
      <c r="L55" s="380">
        <v>-17.715231788079471</v>
      </c>
    </row>
    <row r="56" spans="1:12" ht="14.25" customHeight="1" x14ac:dyDescent="0.2">
      <c r="A56" s="381"/>
      <c r="B56" s="385"/>
      <c r="C56" s="384" t="s">
        <v>117</v>
      </c>
      <c r="D56" s="385"/>
      <c r="E56" s="383"/>
      <c r="F56" s="548">
        <v>720</v>
      </c>
      <c r="G56" s="548">
        <v>515</v>
      </c>
      <c r="H56" s="548">
        <v>754</v>
      </c>
      <c r="I56" s="548">
        <v>763</v>
      </c>
      <c r="J56" s="548">
        <v>705</v>
      </c>
      <c r="K56" s="549">
        <v>15</v>
      </c>
      <c r="L56" s="380">
        <v>2.1276595744680851</v>
      </c>
    </row>
    <row r="57" spans="1:12" ht="18.75" customHeight="1" x14ac:dyDescent="0.2">
      <c r="A57" s="388"/>
      <c r="B57" s="389"/>
      <c r="C57" s="390" t="s">
        <v>353</v>
      </c>
      <c r="D57" s="389"/>
      <c r="E57" s="391"/>
      <c r="F57" s="551">
        <v>359</v>
      </c>
      <c r="G57" s="552">
        <v>276</v>
      </c>
      <c r="H57" s="552">
        <v>347</v>
      </c>
      <c r="I57" s="552">
        <v>342</v>
      </c>
      <c r="J57" s="552">
        <v>284</v>
      </c>
      <c r="K57" s="553">
        <f t="shared" ref="K57" si="0">IF(OR(F57=".",J57=".")=TRUE,".",IF(OR(F57="*",J57="*")=TRUE,"*",IF(AND(F57="-",J57="-")=TRUE,"-",IF(AND(ISNUMBER(J57),ISNUMBER(F57))=TRUE,IF(F57-J57=0,0,F57-J57),IF(ISNUMBER(F57)=TRUE,F57,-J57)))))</f>
        <v>75</v>
      </c>
      <c r="L57" s="392">
        <f t="shared" ref="L57" si="1">IF(K57 =".",".",IF(K57 ="*","*",IF(K57="-","-",IF(K57=0,0,IF(OR(J57="-",J57=".",F57="-",F57=".")=TRUE,"X",IF(J57=0,"0,0",IF(ABS(K57*100/J57)&gt;250,".X",(K57*100/J57))))))))</f>
        <v>26.408450704225352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5997</v>
      </c>
      <c r="E11" s="114">
        <v>3682</v>
      </c>
      <c r="F11" s="114">
        <v>7300</v>
      </c>
      <c r="G11" s="114">
        <v>5410</v>
      </c>
      <c r="H11" s="140">
        <v>7452</v>
      </c>
      <c r="I11" s="115">
        <v>-1455</v>
      </c>
      <c r="J11" s="116">
        <v>-19.524959742351047</v>
      </c>
    </row>
    <row r="12" spans="1:15" s="110" customFormat="1" ht="24.95" customHeight="1" x14ac:dyDescent="0.2">
      <c r="A12" s="193" t="s">
        <v>132</v>
      </c>
      <c r="B12" s="194" t="s">
        <v>133</v>
      </c>
      <c r="C12" s="113">
        <v>4.9691512422878104</v>
      </c>
      <c r="D12" s="115">
        <v>298</v>
      </c>
      <c r="E12" s="114">
        <v>62</v>
      </c>
      <c r="F12" s="114">
        <v>192</v>
      </c>
      <c r="G12" s="114">
        <v>176</v>
      </c>
      <c r="H12" s="140">
        <v>302</v>
      </c>
      <c r="I12" s="115">
        <v>-4</v>
      </c>
      <c r="J12" s="116">
        <v>-1.3245033112582782</v>
      </c>
    </row>
    <row r="13" spans="1:15" s="110" customFormat="1" ht="24.95" customHeight="1" x14ac:dyDescent="0.2">
      <c r="A13" s="193" t="s">
        <v>134</v>
      </c>
      <c r="B13" s="199" t="s">
        <v>214</v>
      </c>
      <c r="C13" s="113">
        <v>1.2673003168250792</v>
      </c>
      <c r="D13" s="115">
        <v>76</v>
      </c>
      <c r="E13" s="114">
        <v>34</v>
      </c>
      <c r="F13" s="114">
        <v>82</v>
      </c>
      <c r="G13" s="114">
        <v>62</v>
      </c>
      <c r="H13" s="140">
        <v>62</v>
      </c>
      <c r="I13" s="115">
        <v>14</v>
      </c>
      <c r="J13" s="116">
        <v>22.580645161290324</v>
      </c>
    </row>
    <row r="14" spans="1:15" s="287" customFormat="1" ht="24.95" customHeight="1" x14ac:dyDescent="0.2">
      <c r="A14" s="193" t="s">
        <v>215</v>
      </c>
      <c r="B14" s="199" t="s">
        <v>137</v>
      </c>
      <c r="C14" s="113">
        <v>17.658829414707352</v>
      </c>
      <c r="D14" s="115">
        <v>1059</v>
      </c>
      <c r="E14" s="114">
        <v>626</v>
      </c>
      <c r="F14" s="114">
        <v>1548</v>
      </c>
      <c r="G14" s="114">
        <v>878</v>
      </c>
      <c r="H14" s="140">
        <v>1140</v>
      </c>
      <c r="I14" s="115">
        <v>-81</v>
      </c>
      <c r="J14" s="116">
        <v>-7.1052631578947372</v>
      </c>
      <c r="K14" s="110"/>
      <c r="L14" s="110"/>
      <c r="M14" s="110"/>
      <c r="N14" s="110"/>
      <c r="O14" s="110"/>
    </row>
    <row r="15" spans="1:15" s="110" customFormat="1" ht="24.95" customHeight="1" x14ac:dyDescent="0.2">
      <c r="A15" s="193" t="s">
        <v>216</v>
      </c>
      <c r="B15" s="199" t="s">
        <v>217</v>
      </c>
      <c r="C15" s="113">
        <v>4.885776221444055</v>
      </c>
      <c r="D15" s="115">
        <v>293</v>
      </c>
      <c r="E15" s="114">
        <v>253</v>
      </c>
      <c r="F15" s="114">
        <v>457</v>
      </c>
      <c r="G15" s="114">
        <v>300</v>
      </c>
      <c r="H15" s="140">
        <v>257</v>
      </c>
      <c r="I15" s="115">
        <v>36</v>
      </c>
      <c r="J15" s="116">
        <v>14.007782101167315</v>
      </c>
    </row>
    <row r="16" spans="1:15" s="287" customFormat="1" ht="24.95" customHeight="1" x14ac:dyDescent="0.2">
      <c r="A16" s="193" t="s">
        <v>218</v>
      </c>
      <c r="B16" s="199" t="s">
        <v>141</v>
      </c>
      <c r="C16" s="113">
        <v>9.071202267800567</v>
      </c>
      <c r="D16" s="115">
        <v>544</v>
      </c>
      <c r="E16" s="114">
        <v>249</v>
      </c>
      <c r="F16" s="114">
        <v>624</v>
      </c>
      <c r="G16" s="114">
        <v>364</v>
      </c>
      <c r="H16" s="140">
        <v>514</v>
      </c>
      <c r="I16" s="115">
        <v>30</v>
      </c>
      <c r="J16" s="116">
        <v>5.836575875486381</v>
      </c>
      <c r="K16" s="110"/>
      <c r="L16" s="110"/>
      <c r="M16" s="110"/>
      <c r="N16" s="110"/>
      <c r="O16" s="110"/>
    </row>
    <row r="17" spans="1:15" s="110" customFormat="1" ht="24.95" customHeight="1" x14ac:dyDescent="0.2">
      <c r="A17" s="193" t="s">
        <v>142</v>
      </c>
      <c r="B17" s="199" t="s">
        <v>220</v>
      </c>
      <c r="C17" s="113">
        <v>3.7018509254627312</v>
      </c>
      <c r="D17" s="115">
        <v>222</v>
      </c>
      <c r="E17" s="114">
        <v>124</v>
      </c>
      <c r="F17" s="114">
        <v>467</v>
      </c>
      <c r="G17" s="114">
        <v>214</v>
      </c>
      <c r="H17" s="140">
        <v>369</v>
      </c>
      <c r="I17" s="115">
        <v>-147</v>
      </c>
      <c r="J17" s="116">
        <v>-39.837398373983739</v>
      </c>
    </row>
    <row r="18" spans="1:15" s="287" customFormat="1" ht="24.95" customHeight="1" x14ac:dyDescent="0.2">
      <c r="A18" s="201" t="s">
        <v>144</v>
      </c>
      <c r="B18" s="202" t="s">
        <v>145</v>
      </c>
      <c r="C18" s="113">
        <v>10.421877605469401</v>
      </c>
      <c r="D18" s="115">
        <v>625</v>
      </c>
      <c r="E18" s="114">
        <v>282</v>
      </c>
      <c r="F18" s="114">
        <v>640</v>
      </c>
      <c r="G18" s="114">
        <v>595</v>
      </c>
      <c r="H18" s="140">
        <v>627</v>
      </c>
      <c r="I18" s="115">
        <v>-2</v>
      </c>
      <c r="J18" s="116">
        <v>-0.31897926634768742</v>
      </c>
      <c r="K18" s="110"/>
      <c r="L18" s="110"/>
      <c r="M18" s="110"/>
      <c r="N18" s="110"/>
      <c r="O18" s="110"/>
    </row>
    <row r="19" spans="1:15" s="110" customFormat="1" ht="24.95" customHeight="1" x14ac:dyDescent="0.2">
      <c r="A19" s="193" t="s">
        <v>146</v>
      </c>
      <c r="B19" s="199" t="s">
        <v>147</v>
      </c>
      <c r="C19" s="113">
        <v>12.572953143238285</v>
      </c>
      <c r="D19" s="115">
        <v>754</v>
      </c>
      <c r="E19" s="114">
        <v>521</v>
      </c>
      <c r="F19" s="114">
        <v>830</v>
      </c>
      <c r="G19" s="114">
        <v>612</v>
      </c>
      <c r="H19" s="140">
        <v>714</v>
      </c>
      <c r="I19" s="115">
        <v>40</v>
      </c>
      <c r="J19" s="116">
        <v>5.6022408963585431</v>
      </c>
    </row>
    <row r="20" spans="1:15" s="287" customFormat="1" ht="24.95" customHeight="1" x14ac:dyDescent="0.2">
      <c r="A20" s="193" t="s">
        <v>148</v>
      </c>
      <c r="B20" s="199" t="s">
        <v>149</v>
      </c>
      <c r="C20" s="113">
        <v>7.7705519426379857</v>
      </c>
      <c r="D20" s="115">
        <v>466</v>
      </c>
      <c r="E20" s="114">
        <v>175</v>
      </c>
      <c r="F20" s="114">
        <v>292</v>
      </c>
      <c r="G20" s="114">
        <v>290</v>
      </c>
      <c r="H20" s="140">
        <v>366</v>
      </c>
      <c r="I20" s="115">
        <v>100</v>
      </c>
      <c r="J20" s="116">
        <v>27.3224043715847</v>
      </c>
      <c r="K20" s="110"/>
      <c r="L20" s="110"/>
      <c r="M20" s="110"/>
      <c r="N20" s="110"/>
      <c r="O20" s="110"/>
    </row>
    <row r="21" spans="1:15" s="110" customFormat="1" ht="24.95" customHeight="1" x14ac:dyDescent="0.2">
      <c r="A21" s="201" t="s">
        <v>150</v>
      </c>
      <c r="B21" s="202" t="s">
        <v>151</v>
      </c>
      <c r="C21" s="113">
        <v>3.4850758712689678</v>
      </c>
      <c r="D21" s="115">
        <v>209</v>
      </c>
      <c r="E21" s="114">
        <v>190</v>
      </c>
      <c r="F21" s="114">
        <v>254</v>
      </c>
      <c r="G21" s="114">
        <v>271</v>
      </c>
      <c r="H21" s="140">
        <v>230</v>
      </c>
      <c r="I21" s="115">
        <v>-21</v>
      </c>
      <c r="J21" s="116">
        <v>-9.1304347826086953</v>
      </c>
    </row>
    <row r="22" spans="1:15" s="110" customFormat="1" ht="24.95" customHeight="1" x14ac:dyDescent="0.2">
      <c r="A22" s="201" t="s">
        <v>152</v>
      </c>
      <c r="B22" s="199" t="s">
        <v>153</v>
      </c>
      <c r="C22" s="113">
        <v>0.23345005836251459</v>
      </c>
      <c r="D22" s="115">
        <v>14</v>
      </c>
      <c r="E22" s="114">
        <v>17</v>
      </c>
      <c r="F22" s="114">
        <v>18</v>
      </c>
      <c r="G22" s="114">
        <v>28</v>
      </c>
      <c r="H22" s="140">
        <v>18</v>
      </c>
      <c r="I22" s="115">
        <v>-4</v>
      </c>
      <c r="J22" s="116">
        <v>-22.222222222222221</v>
      </c>
    </row>
    <row r="23" spans="1:15" s="110" customFormat="1" ht="24.95" customHeight="1" x14ac:dyDescent="0.2">
      <c r="A23" s="193" t="s">
        <v>154</v>
      </c>
      <c r="B23" s="199" t="s">
        <v>155</v>
      </c>
      <c r="C23" s="113">
        <v>0.58362514590628645</v>
      </c>
      <c r="D23" s="115">
        <v>35</v>
      </c>
      <c r="E23" s="114">
        <v>89</v>
      </c>
      <c r="F23" s="114">
        <v>48</v>
      </c>
      <c r="G23" s="114">
        <v>35</v>
      </c>
      <c r="H23" s="140">
        <v>41</v>
      </c>
      <c r="I23" s="115">
        <v>-6</v>
      </c>
      <c r="J23" s="116">
        <v>-14.634146341463415</v>
      </c>
    </row>
    <row r="24" spans="1:15" s="110" customFormat="1" ht="24.95" customHeight="1" x14ac:dyDescent="0.2">
      <c r="A24" s="193" t="s">
        <v>156</v>
      </c>
      <c r="B24" s="199" t="s">
        <v>221</v>
      </c>
      <c r="C24" s="113">
        <v>2.7680506920126731</v>
      </c>
      <c r="D24" s="115">
        <v>166</v>
      </c>
      <c r="E24" s="114">
        <v>117</v>
      </c>
      <c r="F24" s="114">
        <v>190</v>
      </c>
      <c r="G24" s="114">
        <v>166</v>
      </c>
      <c r="H24" s="140">
        <v>190</v>
      </c>
      <c r="I24" s="115">
        <v>-24</v>
      </c>
      <c r="J24" s="116">
        <v>-12.631578947368421</v>
      </c>
    </row>
    <row r="25" spans="1:15" s="110" customFormat="1" ht="24.95" customHeight="1" x14ac:dyDescent="0.2">
      <c r="A25" s="193" t="s">
        <v>222</v>
      </c>
      <c r="B25" s="204" t="s">
        <v>159</v>
      </c>
      <c r="C25" s="113">
        <v>4.8357512089378023</v>
      </c>
      <c r="D25" s="115">
        <v>290</v>
      </c>
      <c r="E25" s="114">
        <v>169</v>
      </c>
      <c r="F25" s="114">
        <v>338</v>
      </c>
      <c r="G25" s="114">
        <v>370</v>
      </c>
      <c r="H25" s="140">
        <v>326</v>
      </c>
      <c r="I25" s="115">
        <v>-36</v>
      </c>
      <c r="J25" s="116">
        <v>-11.042944785276074</v>
      </c>
    </row>
    <row r="26" spans="1:15" s="110" customFormat="1" ht="24.95" customHeight="1" x14ac:dyDescent="0.2">
      <c r="A26" s="201">
        <v>782.78300000000002</v>
      </c>
      <c r="B26" s="203" t="s">
        <v>160</v>
      </c>
      <c r="C26" s="113">
        <v>10.105052526263131</v>
      </c>
      <c r="D26" s="115">
        <v>606</v>
      </c>
      <c r="E26" s="114">
        <v>443</v>
      </c>
      <c r="F26" s="114">
        <v>687</v>
      </c>
      <c r="G26" s="114">
        <v>754</v>
      </c>
      <c r="H26" s="140">
        <v>694</v>
      </c>
      <c r="I26" s="115">
        <v>-88</v>
      </c>
      <c r="J26" s="116">
        <v>-12.680115273775217</v>
      </c>
    </row>
    <row r="27" spans="1:15" s="110" customFormat="1" ht="24.95" customHeight="1" x14ac:dyDescent="0.2">
      <c r="A27" s="193" t="s">
        <v>161</v>
      </c>
      <c r="B27" s="199" t="s">
        <v>162</v>
      </c>
      <c r="C27" s="113">
        <v>4.2521260630315156</v>
      </c>
      <c r="D27" s="115">
        <v>255</v>
      </c>
      <c r="E27" s="114">
        <v>126</v>
      </c>
      <c r="F27" s="114">
        <v>275</v>
      </c>
      <c r="G27" s="114">
        <v>182</v>
      </c>
      <c r="H27" s="140">
        <v>525</v>
      </c>
      <c r="I27" s="115">
        <v>-270</v>
      </c>
      <c r="J27" s="116">
        <v>-51.428571428571431</v>
      </c>
    </row>
    <row r="28" spans="1:15" s="110" customFormat="1" ht="24.95" customHeight="1" x14ac:dyDescent="0.2">
      <c r="A28" s="193" t="s">
        <v>163</v>
      </c>
      <c r="B28" s="199" t="s">
        <v>164</v>
      </c>
      <c r="C28" s="113">
        <v>4.2688010672002665</v>
      </c>
      <c r="D28" s="115">
        <v>256</v>
      </c>
      <c r="E28" s="114">
        <v>135</v>
      </c>
      <c r="F28" s="114">
        <v>287</v>
      </c>
      <c r="G28" s="114">
        <v>125</v>
      </c>
      <c r="H28" s="140">
        <v>382</v>
      </c>
      <c r="I28" s="115">
        <v>-126</v>
      </c>
      <c r="J28" s="116">
        <v>-32.984293193717278</v>
      </c>
    </row>
    <row r="29" spans="1:15" s="110" customFormat="1" ht="24.95" customHeight="1" x14ac:dyDescent="0.2">
      <c r="A29" s="193">
        <v>86</v>
      </c>
      <c r="B29" s="199" t="s">
        <v>165</v>
      </c>
      <c r="C29" s="113">
        <v>5.6528264132066033</v>
      </c>
      <c r="D29" s="115">
        <v>339</v>
      </c>
      <c r="E29" s="114">
        <v>229</v>
      </c>
      <c r="F29" s="114">
        <v>498</v>
      </c>
      <c r="G29" s="114">
        <v>271</v>
      </c>
      <c r="H29" s="140">
        <v>986</v>
      </c>
      <c r="I29" s="115">
        <v>-647</v>
      </c>
      <c r="J29" s="116">
        <v>-65.61866125760649</v>
      </c>
    </row>
    <row r="30" spans="1:15" s="110" customFormat="1" ht="24.95" customHeight="1" x14ac:dyDescent="0.2">
      <c r="A30" s="193">
        <v>87.88</v>
      </c>
      <c r="B30" s="204" t="s">
        <v>166</v>
      </c>
      <c r="C30" s="113">
        <v>6.23645155911289</v>
      </c>
      <c r="D30" s="115">
        <v>374</v>
      </c>
      <c r="E30" s="114">
        <v>294</v>
      </c>
      <c r="F30" s="114">
        <v>818</v>
      </c>
      <c r="G30" s="114">
        <v>300</v>
      </c>
      <c r="H30" s="140">
        <v>515</v>
      </c>
      <c r="I30" s="115">
        <v>-141</v>
      </c>
      <c r="J30" s="116">
        <v>-27.378640776699029</v>
      </c>
    </row>
    <row r="31" spans="1:15" s="110" customFormat="1" ht="24.95" customHeight="1" x14ac:dyDescent="0.2">
      <c r="A31" s="193" t="s">
        <v>167</v>
      </c>
      <c r="B31" s="199" t="s">
        <v>168</v>
      </c>
      <c r="C31" s="113">
        <v>2.9181257295314325</v>
      </c>
      <c r="D31" s="115">
        <v>175</v>
      </c>
      <c r="E31" s="114">
        <v>173</v>
      </c>
      <c r="F31" s="114">
        <v>303</v>
      </c>
      <c r="G31" s="114">
        <v>295</v>
      </c>
      <c r="H31" s="140">
        <v>334</v>
      </c>
      <c r="I31" s="115">
        <v>-159</v>
      </c>
      <c r="J31" s="116">
        <v>-47.604790419161674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4.9691512422878104</v>
      </c>
      <c r="D34" s="115">
        <v>298</v>
      </c>
      <c r="E34" s="114">
        <v>62</v>
      </c>
      <c r="F34" s="114">
        <v>192</v>
      </c>
      <c r="G34" s="114">
        <v>176</v>
      </c>
      <c r="H34" s="140">
        <v>302</v>
      </c>
      <c r="I34" s="115">
        <v>-4</v>
      </c>
      <c r="J34" s="116">
        <v>-1.3245033112582782</v>
      </c>
    </row>
    <row r="35" spans="1:10" s="110" customFormat="1" ht="24.95" customHeight="1" x14ac:dyDescent="0.2">
      <c r="A35" s="292" t="s">
        <v>171</v>
      </c>
      <c r="B35" s="293" t="s">
        <v>172</v>
      </c>
      <c r="C35" s="113">
        <v>29.348007337001835</v>
      </c>
      <c r="D35" s="115">
        <v>1760</v>
      </c>
      <c r="E35" s="114">
        <v>942</v>
      </c>
      <c r="F35" s="114">
        <v>2270</v>
      </c>
      <c r="G35" s="114">
        <v>1535</v>
      </c>
      <c r="H35" s="140">
        <v>1829</v>
      </c>
      <c r="I35" s="115">
        <v>-69</v>
      </c>
      <c r="J35" s="116">
        <v>-3.7725533078184799</v>
      </c>
    </row>
    <row r="36" spans="1:10" s="110" customFormat="1" ht="24.95" customHeight="1" x14ac:dyDescent="0.2">
      <c r="A36" s="294" t="s">
        <v>173</v>
      </c>
      <c r="B36" s="295" t="s">
        <v>174</v>
      </c>
      <c r="C36" s="125">
        <v>65.682841420710361</v>
      </c>
      <c r="D36" s="143">
        <v>3939</v>
      </c>
      <c r="E36" s="144">
        <v>2678</v>
      </c>
      <c r="F36" s="144">
        <v>4838</v>
      </c>
      <c r="G36" s="144">
        <v>3699</v>
      </c>
      <c r="H36" s="145">
        <v>5321</v>
      </c>
      <c r="I36" s="143">
        <v>-1382</v>
      </c>
      <c r="J36" s="146">
        <v>-25.972561548581094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5997</v>
      </c>
      <c r="F11" s="264">
        <v>3682</v>
      </c>
      <c r="G11" s="264">
        <v>7300</v>
      </c>
      <c r="H11" s="264">
        <v>5410</v>
      </c>
      <c r="I11" s="265">
        <v>7452</v>
      </c>
      <c r="J11" s="263">
        <v>-1455</v>
      </c>
      <c r="K11" s="266">
        <v>-19.524959742351047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25.812906453226613</v>
      </c>
      <c r="E13" s="115">
        <v>1548</v>
      </c>
      <c r="F13" s="114">
        <v>1008</v>
      </c>
      <c r="G13" s="114">
        <v>1812</v>
      </c>
      <c r="H13" s="114">
        <v>1635</v>
      </c>
      <c r="I13" s="140">
        <v>1811</v>
      </c>
      <c r="J13" s="115">
        <v>-263</v>
      </c>
      <c r="K13" s="116">
        <v>-14.522363335173937</v>
      </c>
    </row>
    <row r="14" spans="1:15" ht="15.95" customHeight="1" x14ac:dyDescent="0.2">
      <c r="A14" s="306" t="s">
        <v>230</v>
      </c>
      <c r="B14" s="307"/>
      <c r="C14" s="308"/>
      <c r="D14" s="113">
        <v>61.247290311822574</v>
      </c>
      <c r="E14" s="115">
        <v>3673</v>
      </c>
      <c r="F14" s="114">
        <v>2131</v>
      </c>
      <c r="G14" s="114">
        <v>4588</v>
      </c>
      <c r="H14" s="114">
        <v>3154</v>
      </c>
      <c r="I14" s="140">
        <v>4637</v>
      </c>
      <c r="J14" s="115">
        <v>-964</v>
      </c>
      <c r="K14" s="116">
        <v>-20.789303428941125</v>
      </c>
    </row>
    <row r="15" spans="1:15" ht="15.95" customHeight="1" x14ac:dyDescent="0.2">
      <c r="A15" s="306" t="s">
        <v>231</v>
      </c>
      <c r="B15" s="307"/>
      <c r="C15" s="308"/>
      <c r="D15" s="113">
        <v>5.9863264965816239</v>
      </c>
      <c r="E15" s="115">
        <v>359</v>
      </c>
      <c r="F15" s="114">
        <v>266</v>
      </c>
      <c r="G15" s="114">
        <v>396</v>
      </c>
      <c r="H15" s="114">
        <v>330</v>
      </c>
      <c r="I15" s="140">
        <v>445</v>
      </c>
      <c r="J15" s="115">
        <v>-86</v>
      </c>
      <c r="K15" s="116">
        <v>-19.325842696629213</v>
      </c>
    </row>
    <row r="16" spans="1:15" ht="15.95" customHeight="1" x14ac:dyDescent="0.2">
      <c r="A16" s="306" t="s">
        <v>232</v>
      </c>
      <c r="B16" s="307"/>
      <c r="C16" s="308"/>
      <c r="D16" s="113">
        <v>6.5366016341504087</v>
      </c>
      <c r="E16" s="115">
        <v>392</v>
      </c>
      <c r="F16" s="114">
        <v>255</v>
      </c>
      <c r="G16" s="114">
        <v>382</v>
      </c>
      <c r="H16" s="114">
        <v>278</v>
      </c>
      <c r="I16" s="140">
        <v>519</v>
      </c>
      <c r="J16" s="115">
        <v>-127</v>
      </c>
      <c r="K16" s="116">
        <v>-24.470134874759154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4.4522261130565282</v>
      </c>
      <c r="E18" s="115">
        <v>267</v>
      </c>
      <c r="F18" s="114">
        <v>66</v>
      </c>
      <c r="G18" s="114">
        <v>222</v>
      </c>
      <c r="H18" s="114">
        <v>172</v>
      </c>
      <c r="I18" s="140">
        <v>244</v>
      </c>
      <c r="J18" s="115">
        <v>23</v>
      </c>
      <c r="K18" s="116">
        <v>9.4262295081967213</v>
      </c>
    </row>
    <row r="19" spans="1:11" ht="14.1" customHeight="1" x14ac:dyDescent="0.2">
      <c r="A19" s="306" t="s">
        <v>235</v>
      </c>
      <c r="B19" s="307" t="s">
        <v>236</v>
      </c>
      <c r="C19" s="308"/>
      <c r="D19" s="113">
        <v>3.5684508921127231</v>
      </c>
      <c r="E19" s="115">
        <v>214</v>
      </c>
      <c r="F19" s="114">
        <v>38</v>
      </c>
      <c r="G19" s="114">
        <v>169</v>
      </c>
      <c r="H19" s="114">
        <v>124</v>
      </c>
      <c r="I19" s="140">
        <v>213</v>
      </c>
      <c r="J19" s="115">
        <v>1</v>
      </c>
      <c r="K19" s="116">
        <v>0.46948356807511737</v>
      </c>
    </row>
    <row r="20" spans="1:11" ht="14.1" customHeight="1" x14ac:dyDescent="0.2">
      <c r="A20" s="306">
        <v>12</v>
      </c>
      <c r="B20" s="307" t="s">
        <v>237</v>
      </c>
      <c r="C20" s="308"/>
      <c r="D20" s="113">
        <v>1.6008004002000999</v>
      </c>
      <c r="E20" s="115">
        <v>96</v>
      </c>
      <c r="F20" s="114">
        <v>26</v>
      </c>
      <c r="G20" s="114">
        <v>78</v>
      </c>
      <c r="H20" s="114">
        <v>117</v>
      </c>
      <c r="I20" s="140">
        <v>118</v>
      </c>
      <c r="J20" s="115">
        <v>-22</v>
      </c>
      <c r="K20" s="116">
        <v>-18.64406779661017</v>
      </c>
    </row>
    <row r="21" spans="1:11" ht="14.1" customHeight="1" x14ac:dyDescent="0.2">
      <c r="A21" s="306">
        <v>21</v>
      </c>
      <c r="B21" s="307" t="s">
        <v>238</v>
      </c>
      <c r="C21" s="308"/>
      <c r="D21" s="113">
        <v>0.95047523761880937</v>
      </c>
      <c r="E21" s="115">
        <v>57</v>
      </c>
      <c r="F21" s="114">
        <v>23</v>
      </c>
      <c r="G21" s="114">
        <v>68</v>
      </c>
      <c r="H21" s="114">
        <v>52</v>
      </c>
      <c r="I21" s="140">
        <v>38</v>
      </c>
      <c r="J21" s="115">
        <v>19</v>
      </c>
      <c r="K21" s="116">
        <v>50</v>
      </c>
    </row>
    <row r="22" spans="1:11" ht="14.1" customHeight="1" x14ac:dyDescent="0.2">
      <c r="A22" s="306">
        <v>22</v>
      </c>
      <c r="B22" s="307" t="s">
        <v>239</v>
      </c>
      <c r="C22" s="308"/>
      <c r="D22" s="113">
        <v>3.3516758379189593</v>
      </c>
      <c r="E22" s="115">
        <v>201</v>
      </c>
      <c r="F22" s="114">
        <v>110</v>
      </c>
      <c r="G22" s="114">
        <v>191</v>
      </c>
      <c r="H22" s="114">
        <v>115</v>
      </c>
      <c r="I22" s="140">
        <v>182</v>
      </c>
      <c r="J22" s="115">
        <v>19</v>
      </c>
      <c r="K22" s="116">
        <v>10.43956043956044</v>
      </c>
    </row>
    <row r="23" spans="1:11" ht="14.1" customHeight="1" x14ac:dyDescent="0.2">
      <c r="A23" s="306">
        <v>23</v>
      </c>
      <c r="B23" s="307" t="s">
        <v>240</v>
      </c>
      <c r="C23" s="308"/>
      <c r="D23" s="113">
        <v>0.80040020010004997</v>
      </c>
      <c r="E23" s="115">
        <v>48</v>
      </c>
      <c r="F23" s="114">
        <v>34</v>
      </c>
      <c r="G23" s="114">
        <v>66</v>
      </c>
      <c r="H23" s="114">
        <v>49</v>
      </c>
      <c r="I23" s="140">
        <v>58</v>
      </c>
      <c r="J23" s="115">
        <v>-10</v>
      </c>
      <c r="K23" s="116">
        <v>-17.241379310344829</v>
      </c>
    </row>
    <row r="24" spans="1:11" ht="14.1" customHeight="1" x14ac:dyDescent="0.2">
      <c r="A24" s="306">
        <v>24</v>
      </c>
      <c r="B24" s="307" t="s">
        <v>241</v>
      </c>
      <c r="C24" s="308"/>
      <c r="D24" s="113">
        <v>6.3365015841253962</v>
      </c>
      <c r="E24" s="115">
        <v>380</v>
      </c>
      <c r="F24" s="114">
        <v>223</v>
      </c>
      <c r="G24" s="114">
        <v>445</v>
      </c>
      <c r="H24" s="114">
        <v>377</v>
      </c>
      <c r="I24" s="140">
        <v>410</v>
      </c>
      <c r="J24" s="115">
        <v>-30</v>
      </c>
      <c r="K24" s="116">
        <v>-7.3170731707317076</v>
      </c>
    </row>
    <row r="25" spans="1:11" ht="14.1" customHeight="1" x14ac:dyDescent="0.2">
      <c r="A25" s="306">
        <v>25</v>
      </c>
      <c r="B25" s="307" t="s">
        <v>242</v>
      </c>
      <c r="C25" s="308"/>
      <c r="D25" s="113">
        <v>7.03685175921294</v>
      </c>
      <c r="E25" s="115">
        <v>422</v>
      </c>
      <c r="F25" s="114">
        <v>187</v>
      </c>
      <c r="G25" s="114">
        <v>484</v>
      </c>
      <c r="H25" s="114">
        <v>365</v>
      </c>
      <c r="I25" s="140">
        <v>460</v>
      </c>
      <c r="J25" s="115">
        <v>-38</v>
      </c>
      <c r="K25" s="116">
        <v>-8.2608695652173907</v>
      </c>
    </row>
    <row r="26" spans="1:11" ht="14.1" customHeight="1" x14ac:dyDescent="0.2">
      <c r="A26" s="306">
        <v>26</v>
      </c>
      <c r="B26" s="307" t="s">
        <v>243</v>
      </c>
      <c r="C26" s="308"/>
      <c r="D26" s="113">
        <v>3.0848757712189427</v>
      </c>
      <c r="E26" s="115">
        <v>185</v>
      </c>
      <c r="F26" s="114">
        <v>81</v>
      </c>
      <c r="G26" s="114">
        <v>228</v>
      </c>
      <c r="H26" s="114">
        <v>128</v>
      </c>
      <c r="I26" s="140">
        <v>185</v>
      </c>
      <c r="J26" s="115">
        <v>0</v>
      </c>
      <c r="K26" s="116">
        <v>0</v>
      </c>
    </row>
    <row r="27" spans="1:11" ht="14.1" customHeight="1" x14ac:dyDescent="0.2">
      <c r="A27" s="306">
        <v>27</v>
      </c>
      <c r="B27" s="307" t="s">
        <v>244</v>
      </c>
      <c r="C27" s="308"/>
      <c r="D27" s="113">
        <v>1.1672502918125729</v>
      </c>
      <c r="E27" s="115">
        <v>70</v>
      </c>
      <c r="F27" s="114">
        <v>43</v>
      </c>
      <c r="G27" s="114">
        <v>90</v>
      </c>
      <c r="H27" s="114">
        <v>62</v>
      </c>
      <c r="I27" s="140">
        <v>82</v>
      </c>
      <c r="J27" s="115">
        <v>-12</v>
      </c>
      <c r="K27" s="116">
        <v>-14.634146341463415</v>
      </c>
    </row>
    <row r="28" spans="1:11" ht="14.1" customHeight="1" x14ac:dyDescent="0.2">
      <c r="A28" s="306">
        <v>28</v>
      </c>
      <c r="B28" s="307" t="s">
        <v>245</v>
      </c>
      <c r="C28" s="308"/>
      <c r="D28" s="113">
        <v>0.35017508754377191</v>
      </c>
      <c r="E28" s="115">
        <v>21</v>
      </c>
      <c r="F28" s="114">
        <v>14</v>
      </c>
      <c r="G28" s="114">
        <v>12</v>
      </c>
      <c r="H28" s="114">
        <v>17</v>
      </c>
      <c r="I28" s="140">
        <v>28</v>
      </c>
      <c r="J28" s="115">
        <v>-7</v>
      </c>
      <c r="K28" s="116">
        <v>-25</v>
      </c>
    </row>
    <row r="29" spans="1:11" ht="14.1" customHeight="1" x14ac:dyDescent="0.2">
      <c r="A29" s="306">
        <v>29</v>
      </c>
      <c r="B29" s="307" t="s">
        <v>246</v>
      </c>
      <c r="C29" s="308"/>
      <c r="D29" s="113">
        <v>3.6351509087877272</v>
      </c>
      <c r="E29" s="115">
        <v>218</v>
      </c>
      <c r="F29" s="114">
        <v>189</v>
      </c>
      <c r="G29" s="114">
        <v>259</v>
      </c>
      <c r="H29" s="114">
        <v>166</v>
      </c>
      <c r="I29" s="140">
        <v>234</v>
      </c>
      <c r="J29" s="115">
        <v>-16</v>
      </c>
      <c r="K29" s="116">
        <v>-6.8376068376068373</v>
      </c>
    </row>
    <row r="30" spans="1:11" ht="14.1" customHeight="1" x14ac:dyDescent="0.2">
      <c r="A30" s="306" t="s">
        <v>247</v>
      </c>
      <c r="B30" s="307" t="s">
        <v>248</v>
      </c>
      <c r="C30" s="308"/>
      <c r="D30" s="113">
        <v>1.8842754710688678</v>
      </c>
      <c r="E30" s="115">
        <v>113</v>
      </c>
      <c r="F30" s="114">
        <v>95</v>
      </c>
      <c r="G30" s="114">
        <v>156</v>
      </c>
      <c r="H30" s="114" t="s">
        <v>514</v>
      </c>
      <c r="I30" s="140">
        <v>52</v>
      </c>
      <c r="J30" s="115">
        <v>61</v>
      </c>
      <c r="K30" s="116">
        <v>117.30769230769231</v>
      </c>
    </row>
    <row r="31" spans="1:11" ht="14.1" customHeight="1" x14ac:dyDescent="0.2">
      <c r="A31" s="306" t="s">
        <v>249</v>
      </c>
      <c r="B31" s="307" t="s">
        <v>250</v>
      </c>
      <c r="C31" s="308"/>
      <c r="D31" s="113" t="s">
        <v>514</v>
      </c>
      <c r="E31" s="115" t="s">
        <v>514</v>
      </c>
      <c r="F31" s="114" t="s">
        <v>514</v>
      </c>
      <c r="G31" s="114">
        <v>98</v>
      </c>
      <c r="H31" s="114">
        <v>94</v>
      </c>
      <c r="I31" s="140">
        <v>182</v>
      </c>
      <c r="J31" s="115" t="s">
        <v>514</v>
      </c>
      <c r="K31" s="116" t="s">
        <v>514</v>
      </c>
    </row>
    <row r="32" spans="1:11" ht="14.1" customHeight="1" x14ac:dyDescent="0.2">
      <c r="A32" s="306">
        <v>31</v>
      </c>
      <c r="B32" s="307" t="s">
        <v>251</v>
      </c>
      <c r="C32" s="308"/>
      <c r="D32" s="113">
        <v>0.23345005836251459</v>
      </c>
      <c r="E32" s="115">
        <v>14</v>
      </c>
      <c r="F32" s="114">
        <v>24</v>
      </c>
      <c r="G32" s="114">
        <v>30</v>
      </c>
      <c r="H32" s="114">
        <v>27</v>
      </c>
      <c r="I32" s="140">
        <v>23</v>
      </c>
      <c r="J32" s="115">
        <v>-9</v>
      </c>
      <c r="K32" s="116">
        <v>-39.130434782608695</v>
      </c>
    </row>
    <row r="33" spans="1:11" ht="14.1" customHeight="1" x14ac:dyDescent="0.2">
      <c r="A33" s="306">
        <v>32</v>
      </c>
      <c r="B33" s="307" t="s">
        <v>252</v>
      </c>
      <c r="C33" s="308"/>
      <c r="D33" s="113">
        <v>4.4355511088877773</v>
      </c>
      <c r="E33" s="115">
        <v>266</v>
      </c>
      <c r="F33" s="114">
        <v>118</v>
      </c>
      <c r="G33" s="114">
        <v>271</v>
      </c>
      <c r="H33" s="114">
        <v>316</v>
      </c>
      <c r="I33" s="140">
        <v>277</v>
      </c>
      <c r="J33" s="115">
        <v>-11</v>
      </c>
      <c r="K33" s="116">
        <v>-3.9711191335740073</v>
      </c>
    </row>
    <row r="34" spans="1:11" ht="14.1" customHeight="1" x14ac:dyDescent="0.2">
      <c r="A34" s="306">
        <v>33</v>
      </c>
      <c r="B34" s="307" t="s">
        <v>253</v>
      </c>
      <c r="C34" s="308"/>
      <c r="D34" s="113">
        <v>2.2177755544438886</v>
      </c>
      <c r="E34" s="115">
        <v>133</v>
      </c>
      <c r="F34" s="114">
        <v>54</v>
      </c>
      <c r="G34" s="114">
        <v>124</v>
      </c>
      <c r="H34" s="114">
        <v>104</v>
      </c>
      <c r="I34" s="140">
        <v>127</v>
      </c>
      <c r="J34" s="115">
        <v>6</v>
      </c>
      <c r="K34" s="116">
        <v>4.7244094488188972</v>
      </c>
    </row>
    <row r="35" spans="1:11" ht="14.1" customHeight="1" x14ac:dyDescent="0.2">
      <c r="A35" s="306">
        <v>34</v>
      </c>
      <c r="B35" s="307" t="s">
        <v>254</v>
      </c>
      <c r="C35" s="308"/>
      <c r="D35" s="113">
        <v>3.0348507587126896</v>
      </c>
      <c r="E35" s="115">
        <v>182</v>
      </c>
      <c r="F35" s="114">
        <v>108</v>
      </c>
      <c r="G35" s="114">
        <v>225</v>
      </c>
      <c r="H35" s="114">
        <v>184</v>
      </c>
      <c r="I35" s="140">
        <v>248</v>
      </c>
      <c r="J35" s="115">
        <v>-66</v>
      </c>
      <c r="K35" s="116">
        <v>-26.612903225806452</v>
      </c>
    </row>
    <row r="36" spans="1:11" ht="14.1" customHeight="1" x14ac:dyDescent="0.2">
      <c r="A36" s="306">
        <v>41</v>
      </c>
      <c r="B36" s="307" t="s">
        <v>255</v>
      </c>
      <c r="C36" s="308"/>
      <c r="D36" s="113">
        <v>0.31682507920626979</v>
      </c>
      <c r="E36" s="115">
        <v>19</v>
      </c>
      <c r="F36" s="114">
        <v>25</v>
      </c>
      <c r="G36" s="114">
        <v>106</v>
      </c>
      <c r="H36" s="114">
        <v>14</v>
      </c>
      <c r="I36" s="140">
        <v>32</v>
      </c>
      <c r="J36" s="115">
        <v>-13</v>
      </c>
      <c r="K36" s="116">
        <v>-40.625</v>
      </c>
    </row>
    <row r="37" spans="1:11" ht="14.1" customHeight="1" x14ac:dyDescent="0.2">
      <c r="A37" s="306">
        <v>42</v>
      </c>
      <c r="B37" s="307" t="s">
        <v>256</v>
      </c>
      <c r="C37" s="308"/>
      <c r="D37" s="113">
        <v>0.13340003335000833</v>
      </c>
      <c r="E37" s="115">
        <v>8</v>
      </c>
      <c r="F37" s="114">
        <v>3</v>
      </c>
      <c r="G37" s="114">
        <v>9</v>
      </c>
      <c r="H37" s="114">
        <v>7</v>
      </c>
      <c r="I37" s="140">
        <v>11</v>
      </c>
      <c r="J37" s="115">
        <v>-3</v>
      </c>
      <c r="K37" s="116">
        <v>-27.272727272727273</v>
      </c>
    </row>
    <row r="38" spans="1:11" ht="14.1" customHeight="1" x14ac:dyDescent="0.2">
      <c r="A38" s="306">
        <v>43</v>
      </c>
      <c r="B38" s="307" t="s">
        <v>257</v>
      </c>
      <c r="C38" s="308"/>
      <c r="D38" s="113">
        <v>0.31682507920626979</v>
      </c>
      <c r="E38" s="115">
        <v>19</v>
      </c>
      <c r="F38" s="114">
        <v>17</v>
      </c>
      <c r="G38" s="114">
        <v>30</v>
      </c>
      <c r="H38" s="114">
        <v>28</v>
      </c>
      <c r="I38" s="140">
        <v>26</v>
      </c>
      <c r="J38" s="115">
        <v>-7</v>
      </c>
      <c r="K38" s="116">
        <v>-26.923076923076923</v>
      </c>
    </row>
    <row r="39" spans="1:11" ht="14.1" customHeight="1" x14ac:dyDescent="0.2">
      <c r="A39" s="306">
        <v>51</v>
      </c>
      <c r="B39" s="307" t="s">
        <v>258</v>
      </c>
      <c r="C39" s="308"/>
      <c r="D39" s="113">
        <v>7.6038019009504749</v>
      </c>
      <c r="E39" s="115">
        <v>456</v>
      </c>
      <c r="F39" s="114">
        <v>289</v>
      </c>
      <c r="G39" s="114">
        <v>432</v>
      </c>
      <c r="H39" s="114">
        <v>379</v>
      </c>
      <c r="I39" s="140">
        <v>447</v>
      </c>
      <c r="J39" s="115">
        <v>9</v>
      </c>
      <c r="K39" s="116">
        <v>2.0134228187919465</v>
      </c>
    </row>
    <row r="40" spans="1:11" ht="14.1" customHeight="1" x14ac:dyDescent="0.2">
      <c r="A40" s="306" t="s">
        <v>259</v>
      </c>
      <c r="B40" s="307" t="s">
        <v>260</v>
      </c>
      <c r="C40" s="308"/>
      <c r="D40" s="113">
        <v>7.2536268134067035</v>
      </c>
      <c r="E40" s="115">
        <v>435</v>
      </c>
      <c r="F40" s="114">
        <v>271</v>
      </c>
      <c r="G40" s="114">
        <v>400</v>
      </c>
      <c r="H40" s="114">
        <v>348</v>
      </c>
      <c r="I40" s="140">
        <v>417</v>
      </c>
      <c r="J40" s="115">
        <v>18</v>
      </c>
      <c r="K40" s="116">
        <v>4.3165467625899279</v>
      </c>
    </row>
    <row r="41" spans="1:11" ht="14.1" customHeight="1" x14ac:dyDescent="0.2">
      <c r="A41" s="306"/>
      <c r="B41" s="307" t="s">
        <v>261</v>
      </c>
      <c r="C41" s="308"/>
      <c r="D41" s="113">
        <v>4.0353510088377522</v>
      </c>
      <c r="E41" s="115">
        <v>242</v>
      </c>
      <c r="F41" s="114">
        <v>204</v>
      </c>
      <c r="G41" s="114">
        <v>330</v>
      </c>
      <c r="H41" s="114">
        <v>289</v>
      </c>
      <c r="I41" s="140">
        <v>329</v>
      </c>
      <c r="J41" s="115">
        <v>-87</v>
      </c>
      <c r="K41" s="116">
        <v>-26.443768996960486</v>
      </c>
    </row>
    <row r="42" spans="1:11" ht="14.1" customHeight="1" x14ac:dyDescent="0.2">
      <c r="A42" s="306">
        <v>52</v>
      </c>
      <c r="B42" s="307" t="s">
        <v>262</v>
      </c>
      <c r="C42" s="308"/>
      <c r="D42" s="113">
        <v>6.7533766883441722</v>
      </c>
      <c r="E42" s="115">
        <v>405</v>
      </c>
      <c r="F42" s="114">
        <v>166</v>
      </c>
      <c r="G42" s="114">
        <v>337</v>
      </c>
      <c r="H42" s="114">
        <v>350</v>
      </c>
      <c r="I42" s="140">
        <v>446</v>
      </c>
      <c r="J42" s="115">
        <v>-41</v>
      </c>
      <c r="K42" s="116">
        <v>-9.1928251121076237</v>
      </c>
    </row>
    <row r="43" spans="1:11" ht="14.1" customHeight="1" x14ac:dyDescent="0.2">
      <c r="A43" s="306" t="s">
        <v>263</v>
      </c>
      <c r="B43" s="307" t="s">
        <v>264</v>
      </c>
      <c r="C43" s="308"/>
      <c r="D43" s="113">
        <v>5.0692012673003166</v>
      </c>
      <c r="E43" s="115">
        <v>304</v>
      </c>
      <c r="F43" s="114">
        <v>138</v>
      </c>
      <c r="G43" s="114">
        <v>242</v>
      </c>
      <c r="H43" s="114">
        <v>272</v>
      </c>
      <c r="I43" s="140">
        <v>342</v>
      </c>
      <c r="J43" s="115">
        <v>-38</v>
      </c>
      <c r="K43" s="116">
        <v>-11.111111111111111</v>
      </c>
    </row>
    <row r="44" spans="1:11" ht="14.1" customHeight="1" x14ac:dyDescent="0.2">
      <c r="A44" s="306">
        <v>53</v>
      </c>
      <c r="B44" s="307" t="s">
        <v>265</v>
      </c>
      <c r="C44" s="308"/>
      <c r="D44" s="113">
        <v>1.3840253460063365</v>
      </c>
      <c r="E44" s="115">
        <v>83</v>
      </c>
      <c r="F44" s="114">
        <v>45</v>
      </c>
      <c r="G44" s="114">
        <v>85</v>
      </c>
      <c r="H44" s="114">
        <v>65</v>
      </c>
      <c r="I44" s="140">
        <v>56</v>
      </c>
      <c r="J44" s="115">
        <v>27</v>
      </c>
      <c r="K44" s="116">
        <v>48.214285714285715</v>
      </c>
    </row>
    <row r="45" spans="1:11" ht="14.1" customHeight="1" x14ac:dyDescent="0.2">
      <c r="A45" s="306" t="s">
        <v>266</v>
      </c>
      <c r="B45" s="307" t="s">
        <v>267</v>
      </c>
      <c r="C45" s="308"/>
      <c r="D45" s="113">
        <v>1.3506753376688345</v>
      </c>
      <c r="E45" s="115">
        <v>81</v>
      </c>
      <c r="F45" s="114">
        <v>44</v>
      </c>
      <c r="G45" s="114">
        <v>84</v>
      </c>
      <c r="H45" s="114">
        <v>64</v>
      </c>
      <c r="I45" s="140">
        <v>54</v>
      </c>
      <c r="J45" s="115">
        <v>27</v>
      </c>
      <c r="K45" s="116">
        <v>50</v>
      </c>
    </row>
    <row r="46" spans="1:11" ht="14.1" customHeight="1" x14ac:dyDescent="0.2">
      <c r="A46" s="306">
        <v>54</v>
      </c>
      <c r="B46" s="307" t="s">
        <v>268</v>
      </c>
      <c r="C46" s="308"/>
      <c r="D46" s="113">
        <v>2.7513756878439222</v>
      </c>
      <c r="E46" s="115">
        <v>165</v>
      </c>
      <c r="F46" s="114">
        <v>117</v>
      </c>
      <c r="G46" s="114">
        <v>215</v>
      </c>
      <c r="H46" s="114">
        <v>262</v>
      </c>
      <c r="I46" s="140">
        <v>249</v>
      </c>
      <c r="J46" s="115">
        <v>-84</v>
      </c>
      <c r="K46" s="116">
        <v>-33.734939759036145</v>
      </c>
    </row>
    <row r="47" spans="1:11" ht="14.1" customHeight="1" x14ac:dyDescent="0.2">
      <c r="A47" s="306">
        <v>61</v>
      </c>
      <c r="B47" s="307" t="s">
        <v>269</v>
      </c>
      <c r="C47" s="308"/>
      <c r="D47" s="113">
        <v>1.1672502918125729</v>
      </c>
      <c r="E47" s="115">
        <v>70</v>
      </c>
      <c r="F47" s="114">
        <v>42</v>
      </c>
      <c r="G47" s="114">
        <v>88</v>
      </c>
      <c r="H47" s="114">
        <v>94</v>
      </c>
      <c r="I47" s="140">
        <v>85</v>
      </c>
      <c r="J47" s="115">
        <v>-15</v>
      </c>
      <c r="K47" s="116">
        <v>-17.647058823529413</v>
      </c>
    </row>
    <row r="48" spans="1:11" ht="14.1" customHeight="1" x14ac:dyDescent="0.2">
      <c r="A48" s="306">
        <v>62</v>
      </c>
      <c r="B48" s="307" t="s">
        <v>270</v>
      </c>
      <c r="C48" s="308"/>
      <c r="D48" s="113">
        <v>8.2874770718692687</v>
      </c>
      <c r="E48" s="115">
        <v>497</v>
      </c>
      <c r="F48" s="114">
        <v>412</v>
      </c>
      <c r="G48" s="114">
        <v>611</v>
      </c>
      <c r="H48" s="114">
        <v>550</v>
      </c>
      <c r="I48" s="140">
        <v>558</v>
      </c>
      <c r="J48" s="115">
        <v>-61</v>
      </c>
      <c r="K48" s="116">
        <v>-10.931899641577061</v>
      </c>
    </row>
    <row r="49" spans="1:11" ht="14.1" customHeight="1" x14ac:dyDescent="0.2">
      <c r="A49" s="306">
        <v>63</v>
      </c>
      <c r="B49" s="307" t="s">
        <v>271</v>
      </c>
      <c r="C49" s="308"/>
      <c r="D49" s="113">
        <v>1.9843254960813741</v>
      </c>
      <c r="E49" s="115">
        <v>119</v>
      </c>
      <c r="F49" s="114">
        <v>134</v>
      </c>
      <c r="G49" s="114">
        <v>191</v>
      </c>
      <c r="H49" s="114">
        <v>165</v>
      </c>
      <c r="I49" s="140">
        <v>151</v>
      </c>
      <c r="J49" s="115">
        <v>-32</v>
      </c>
      <c r="K49" s="116">
        <v>-21.192052980132452</v>
      </c>
    </row>
    <row r="50" spans="1:11" ht="14.1" customHeight="1" x14ac:dyDescent="0.2">
      <c r="A50" s="306" t="s">
        <v>272</v>
      </c>
      <c r="B50" s="307" t="s">
        <v>273</v>
      </c>
      <c r="C50" s="308"/>
      <c r="D50" s="113">
        <v>0.43355010838752711</v>
      </c>
      <c r="E50" s="115">
        <v>26</v>
      </c>
      <c r="F50" s="114">
        <v>32</v>
      </c>
      <c r="G50" s="114">
        <v>52</v>
      </c>
      <c r="H50" s="114">
        <v>31</v>
      </c>
      <c r="I50" s="140">
        <v>27</v>
      </c>
      <c r="J50" s="115">
        <v>-1</v>
      </c>
      <c r="K50" s="116">
        <v>-3.7037037037037037</v>
      </c>
    </row>
    <row r="51" spans="1:11" ht="14.1" customHeight="1" x14ac:dyDescent="0.2">
      <c r="A51" s="306" t="s">
        <v>274</v>
      </c>
      <c r="B51" s="307" t="s">
        <v>275</v>
      </c>
      <c r="C51" s="308"/>
      <c r="D51" s="113">
        <v>1.4507253626813408</v>
      </c>
      <c r="E51" s="115">
        <v>87</v>
      </c>
      <c r="F51" s="114">
        <v>93</v>
      </c>
      <c r="G51" s="114">
        <v>116</v>
      </c>
      <c r="H51" s="114">
        <v>121</v>
      </c>
      <c r="I51" s="140">
        <v>106</v>
      </c>
      <c r="J51" s="115">
        <v>-19</v>
      </c>
      <c r="K51" s="116">
        <v>-17.924528301886792</v>
      </c>
    </row>
    <row r="52" spans="1:11" ht="14.1" customHeight="1" x14ac:dyDescent="0.2">
      <c r="A52" s="306">
        <v>71</v>
      </c>
      <c r="B52" s="307" t="s">
        <v>276</v>
      </c>
      <c r="C52" s="308"/>
      <c r="D52" s="113">
        <v>5.9196264799066203</v>
      </c>
      <c r="E52" s="115">
        <v>355</v>
      </c>
      <c r="F52" s="114">
        <v>240</v>
      </c>
      <c r="G52" s="114">
        <v>458</v>
      </c>
      <c r="H52" s="114">
        <v>343</v>
      </c>
      <c r="I52" s="140">
        <v>520</v>
      </c>
      <c r="J52" s="115">
        <v>-165</v>
      </c>
      <c r="K52" s="116">
        <v>-31.73076923076923</v>
      </c>
    </row>
    <row r="53" spans="1:11" ht="14.1" customHeight="1" x14ac:dyDescent="0.2">
      <c r="A53" s="306" t="s">
        <v>277</v>
      </c>
      <c r="B53" s="307" t="s">
        <v>278</v>
      </c>
      <c r="C53" s="308"/>
      <c r="D53" s="113">
        <v>1.8509254627313656</v>
      </c>
      <c r="E53" s="115">
        <v>111</v>
      </c>
      <c r="F53" s="114">
        <v>90</v>
      </c>
      <c r="G53" s="114">
        <v>159</v>
      </c>
      <c r="H53" s="114">
        <v>117</v>
      </c>
      <c r="I53" s="140">
        <v>165</v>
      </c>
      <c r="J53" s="115">
        <v>-54</v>
      </c>
      <c r="K53" s="116">
        <v>-32.727272727272727</v>
      </c>
    </row>
    <row r="54" spans="1:11" ht="14.1" customHeight="1" x14ac:dyDescent="0.2">
      <c r="A54" s="306" t="s">
        <v>279</v>
      </c>
      <c r="B54" s="307" t="s">
        <v>280</v>
      </c>
      <c r="C54" s="308"/>
      <c r="D54" s="113">
        <v>3.2849758212439553</v>
      </c>
      <c r="E54" s="115">
        <v>197</v>
      </c>
      <c r="F54" s="114">
        <v>127</v>
      </c>
      <c r="G54" s="114">
        <v>263</v>
      </c>
      <c r="H54" s="114">
        <v>186</v>
      </c>
      <c r="I54" s="140">
        <v>290</v>
      </c>
      <c r="J54" s="115">
        <v>-93</v>
      </c>
      <c r="K54" s="116">
        <v>-32.068965517241381</v>
      </c>
    </row>
    <row r="55" spans="1:11" ht="14.1" customHeight="1" x14ac:dyDescent="0.2">
      <c r="A55" s="306">
        <v>72</v>
      </c>
      <c r="B55" s="307" t="s">
        <v>281</v>
      </c>
      <c r="C55" s="308"/>
      <c r="D55" s="113">
        <v>1.4507253626813408</v>
      </c>
      <c r="E55" s="115">
        <v>87</v>
      </c>
      <c r="F55" s="114">
        <v>116</v>
      </c>
      <c r="G55" s="114">
        <v>102</v>
      </c>
      <c r="H55" s="114">
        <v>71</v>
      </c>
      <c r="I55" s="140">
        <v>80</v>
      </c>
      <c r="J55" s="115">
        <v>7</v>
      </c>
      <c r="K55" s="116">
        <v>8.75</v>
      </c>
    </row>
    <row r="56" spans="1:11" ht="14.1" customHeight="1" x14ac:dyDescent="0.2">
      <c r="A56" s="306" t="s">
        <v>282</v>
      </c>
      <c r="B56" s="307" t="s">
        <v>283</v>
      </c>
      <c r="C56" s="308"/>
      <c r="D56" s="113">
        <v>0.38352509588127398</v>
      </c>
      <c r="E56" s="115">
        <v>23</v>
      </c>
      <c r="F56" s="114">
        <v>70</v>
      </c>
      <c r="G56" s="114">
        <v>43</v>
      </c>
      <c r="H56" s="114">
        <v>20</v>
      </c>
      <c r="I56" s="140">
        <v>26</v>
      </c>
      <c r="J56" s="115">
        <v>-3</v>
      </c>
      <c r="K56" s="116">
        <v>-11.538461538461538</v>
      </c>
    </row>
    <row r="57" spans="1:11" ht="14.1" customHeight="1" x14ac:dyDescent="0.2">
      <c r="A57" s="306" t="s">
        <v>284</v>
      </c>
      <c r="B57" s="307" t="s">
        <v>285</v>
      </c>
      <c r="C57" s="308"/>
      <c r="D57" s="113">
        <v>0.80040020010004997</v>
      </c>
      <c r="E57" s="115">
        <v>48</v>
      </c>
      <c r="F57" s="114">
        <v>31</v>
      </c>
      <c r="G57" s="114">
        <v>44</v>
      </c>
      <c r="H57" s="114">
        <v>40</v>
      </c>
      <c r="I57" s="140">
        <v>41</v>
      </c>
      <c r="J57" s="115">
        <v>7</v>
      </c>
      <c r="K57" s="116">
        <v>17.073170731707318</v>
      </c>
    </row>
    <row r="58" spans="1:11" ht="14.1" customHeight="1" x14ac:dyDescent="0.2">
      <c r="A58" s="306">
        <v>73</v>
      </c>
      <c r="B58" s="307" t="s">
        <v>286</v>
      </c>
      <c r="C58" s="308"/>
      <c r="D58" s="113">
        <v>0.90045022511255624</v>
      </c>
      <c r="E58" s="115">
        <v>54</v>
      </c>
      <c r="F58" s="114">
        <v>30</v>
      </c>
      <c r="G58" s="114">
        <v>91</v>
      </c>
      <c r="H58" s="114">
        <v>44</v>
      </c>
      <c r="I58" s="140">
        <v>159</v>
      </c>
      <c r="J58" s="115">
        <v>-105</v>
      </c>
      <c r="K58" s="116">
        <v>-66.037735849056602</v>
      </c>
    </row>
    <row r="59" spans="1:11" ht="14.1" customHeight="1" x14ac:dyDescent="0.2">
      <c r="A59" s="306" t="s">
        <v>287</v>
      </c>
      <c r="B59" s="307" t="s">
        <v>288</v>
      </c>
      <c r="C59" s="308"/>
      <c r="D59" s="113">
        <v>0.56695014173753544</v>
      </c>
      <c r="E59" s="115">
        <v>34</v>
      </c>
      <c r="F59" s="114">
        <v>24</v>
      </c>
      <c r="G59" s="114">
        <v>80</v>
      </c>
      <c r="H59" s="114">
        <v>38</v>
      </c>
      <c r="I59" s="140">
        <v>144</v>
      </c>
      <c r="J59" s="115">
        <v>-110</v>
      </c>
      <c r="K59" s="116">
        <v>-76.388888888888886</v>
      </c>
    </row>
    <row r="60" spans="1:11" ht="14.1" customHeight="1" x14ac:dyDescent="0.2">
      <c r="A60" s="306">
        <v>81</v>
      </c>
      <c r="B60" s="307" t="s">
        <v>289</v>
      </c>
      <c r="C60" s="308"/>
      <c r="D60" s="113">
        <v>6.4532266133066534</v>
      </c>
      <c r="E60" s="115">
        <v>387</v>
      </c>
      <c r="F60" s="114">
        <v>249</v>
      </c>
      <c r="G60" s="114">
        <v>523</v>
      </c>
      <c r="H60" s="114">
        <v>294</v>
      </c>
      <c r="I60" s="140">
        <v>916</v>
      </c>
      <c r="J60" s="115">
        <v>-529</v>
      </c>
      <c r="K60" s="116">
        <v>-57.751091703056765</v>
      </c>
    </row>
    <row r="61" spans="1:11" ht="14.1" customHeight="1" x14ac:dyDescent="0.2">
      <c r="A61" s="306" t="s">
        <v>290</v>
      </c>
      <c r="B61" s="307" t="s">
        <v>291</v>
      </c>
      <c r="C61" s="308"/>
      <c r="D61" s="113">
        <v>1.3673503418375854</v>
      </c>
      <c r="E61" s="115">
        <v>82</v>
      </c>
      <c r="F61" s="114">
        <v>50</v>
      </c>
      <c r="G61" s="114">
        <v>93</v>
      </c>
      <c r="H61" s="114">
        <v>73</v>
      </c>
      <c r="I61" s="140">
        <v>166</v>
      </c>
      <c r="J61" s="115">
        <v>-84</v>
      </c>
      <c r="K61" s="116">
        <v>-50.602409638554214</v>
      </c>
    </row>
    <row r="62" spans="1:11" ht="14.1" customHeight="1" x14ac:dyDescent="0.2">
      <c r="A62" s="306" t="s">
        <v>292</v>
      </c>
      <c r="B62" s="307" t="s">
        <v>293</v>
      </c>
      <c r="C62" s="308"/>
      <c r="D62" s="113">
        <v>1.9843254960813741</v>
      </c>
      <c r="E62" s="115">
        <v>119</v>
      </c>
      <c r="F62" s="114">
        <v>90</v>
      </c>
      <c r="G62" s="114">
        <v>281</v>
      </c>
      <c r="H62" s="114">
        <v>138</v>
      </c>
      <c r="I62" s="140">
        <v>472</v>
      </c>
      <c r="J62" s="115">
        <v>-353</v>
      </c>
      <c r="K62" s="116">
        <v>-74.788135593220332</v>
      </c>
    </row>
    <row r="63" spans="1:11" ht="14.1" customHeight="1" x14ac:dyDescent="0.2">
      <c r="A63" s="306"/>
      <c r="B63" s="307" t="s">
        <v>294</v>
      </c>
      <c r="C63" s="308"/>
      <c r="D63" s="113">
        <v>1.6675004168751042</v>
      </c>
      <c r="E63" s="115">
        <v>100</v>
      </c>
      <c r="F63" s="114">
        <v>78</v>
      </c>
      <c r="G63" s="114">
        <v>252</v>
      </c>
      <c r="H63" s="114">
        <v>113</v>
      </c>
      <c r="I63" s="140">
        <v>443</v>
      </c>
      <c r="J63" s="115">
        <v>-343</v>
      </c>
      <c r="K63" s="116">
        <v>-77.426636568848764</v>
      </c>
    </row>
    <row r="64" spans="1:11" ht="14.1" customHeight="1" x14ac:dyDescent="0.2">
      <c r="A64" s="306" t="s">
        <v>295</v>
      </c>
      <c r="B64" s="307" t="s">
        <v>296</v>
      </c>
      <c r="C64" s="308"/>
      <c r="D64" s="113">
        <v>1.3340003335000834</v>
      </c>
      <c r="E64" s="115">
        <v>80</v>
      </c>
      <c r="F64" s="114">
        <v>46</v>
      </c>
      <c r="G64" s="114">
        <v>61</v>
      </c>
      <c r="H64" s="114">
        <v>40</v>
      </c>
      <c r="I64" s="140">
        <v>131</v>
      </c>
      <c r="J64" s="115">
        <v>-51</v>
      </c>
      <c r="K64" s="116">
        <v>-38.931297709923662</v>
      </c>
    </row>
    <row r="65" spans="1:11" ht="14.1" customHeight="1" x14ac:dyDescent="0.2">
      <c r="A65" s="306" t="s">
        <v>297</v>
      </c>
      <c r="B65" s="307" t="s">
        <v>298</v>
      </c>
      <c r="C65" s="308"/>
      <c r="D65" s="113">
        <v>1.0338502584625646</v>
      </c>
      <c r="E65" s="115">
        <v>62</v>
      </c>
      <c r="F65" s="114">
        <v>30</v>
      </c>
      <c r="G65" s="114">
        <v>55</v>
      </c>
      <c r="H65" s="114">
        <v>29</v>
      </c>
      <c r="I65" s="140">
        <v>76</v>
      </c>
      <c r="J65" s="115">
        <v>-14</v>
      </c>
      <c r="K65" s="116">
        <v>-18.421052631578949</v>
      </c>
    </row>
    <row r="66" spans="1:11" ht="14.1" customHeight="1" x14ac:dyDescent="0.2">
      <c r="A66" s="306">
        <v>82</v>
      </c>
      <c r="B66" s="307" t="s">
        <v>299</v>
      </c>
      <c r="C66" s="308"/>
      <c r="D66" s="113">
        <v>2.8681007170251793</v>
      </c>
      <c r="E66" s="115">
        <v>172</v>
      </c>
      <c r="F66" s="114">
        <v>151</v>
      </c>
      <c r="G66" s="114">
        <v>437</v>
      </c>
      <c r="H66" s="114">
        <v>137</v>
      </c>
      <c r="I66" s="140">
        <v>210</v>
      </c>
      <c r="J66" s="115">
        <v>-38</v>
      </c>
      <c r="K66" s="116">
        <v>-18.095238095238095</v>
      </c>
    </row>
    <row r="67" spans="1:11" ht="14.1" customHeight="1" x14ac:dyDescent="0.2">
      <c r="A67" s="306" t="s">
        <v>300</v>
      </c>
      <c r="B67" s="307" t="s">
        <v>301</v>
      </c>
      <c r="C67" s="308"/>
      <c r="D67" s="113">
        <v>2.0677005169251292</v>
      </c>
      <c r="E67" s="115">
        <v>124</v>
      </c>
      <c r="F67" s="114">
        <v>114</v>
      </c>
      <c r="G67" s="114">
        <v>376</v>
      </c>
      <c r="H67" s="114">
        <v>113</v>
      </c>
      <c r="I67" s="140">
        <v>173</v>
      </c>
      <c r="J67" s="115">
        <v>-49</v>
      </c>
      <c r="K67" s="116">
        <v>-28.323699421965319</v>
      </c>
    </row>
    <row r="68" spans="1:11" ht="14.1" customHeight="1" x14ac:dyDescent="0.2">
      <c r="A68" s="306" t="s">
        <v>302</v>
      </c>
      <c r="B68" s="307" t="s">
        <v>303</v>
      </c>
      <c r="C68" s="308"/>
      <c r="D68" s="113">
        <v>0.45022511255627812</v>
      </c>
      <c r="E68" s="115">
        <v>27</v>
      </c>
      <c r="F68" s="114">
        <v>22</v>
      </c>
      <c r="G68" s="114">
        <v>44</v>
      </c>
      <c r="H68" s="114">
        <v>10</v>
      </c>
      <c r="I68" s="140">
        <v>26</v>
      </c>
      <c r="J68" s="115">
        <v>1</v>
      </c>
      <c r="K68" s="116">
        <v>3.8461538461538463</v>
      </c>
    </row>
    <row r="69" spans="1:11" ht="14.1" customHeight="1" x14ac:dyDescent="0.2">
      <c r="A69" s="306">
        <v>83</v>
      </c>
      <c r="B69" s="307" t="s">
        <v>304</v>
      </c>
      <c r="C69" s="308"/>
      <c r="D69" s="113">
        <v>6.3031515757878935</v>
      </c>
      <c r="E69" s="115">
        <v>378</v>
      </c>
      <c r="F69" s="114">
        <v>217</v>
      </c>
      <c r="G69" s="114">
        <v>473</v>
      </c>
      <c r="H69" s="114">
        <v>243</v>
      </c>
      <c r="I69" s="140">
        <v>567</v>
      </c>
      <c r="J69" s="115">
        <v>-189</v>
      </c>
      <c r="K69" s="116">
        <v>-33.333333333333336</v>
      </c>
    </row>
    <row r="70" spans="1:11" ht="14.1" customHeight="1" x14ac:dyDescent="0.2">
      <c r="A70" s="306" t="s">
        <v>305</v>
      </c>
      <c r="B70" s="307" t="s">
        <v>306</v>
      </c>
      <c r="C70" s="308"/>
      <c r="D70" s="113">
        <v>5.4027013506753381</v>
      </c>
      <c r="E70" s="115">
        <v>324</v>
      </c>
      <c r="F70" s="114">
        <v>184</v>
      </c>
      <c r="G70" s="114">
        <v>389</v>
      </c>
      <c r="H70" s="114">
        <v>175</v>
      </c>
      <c r="I70" s="140">
        <v>476</v>
      </c>
      <c r="J70" s="115">
        <v>-152</v>
      </c>
      <c r="K70" s="116">
        <v>-31.932773109243698</v>
      </c>
    </row>
    <row r="71" spans="1:11" ht="14.1" customHeight="1" x14ac:dyDescent="0.2">
      <c r="A71" s="306"/>
      <c r="B71" s="307" t="s">
        <v>307</v>
      </c>
      <c r="C71" s="308"/>
      <c r="D71" s="113">
        <v>3.8519259629814906</v>
      </c>
      <c r="E71" s="115">
        <v>231</v>
      </c>
      <c r="F71" s="114">
        <v>104</v>
      </c>
      <c r="G71" s="114">
        <v>254</v>
      </c>
      <c r="H71" s="114">
        <v>93</v>
      </c>
      <c r="I71" s="140">
        <v>364</v>
      </c>
      <c r="J71" s="115">
        <v>-133</v>
      </c>
      <c r="K71" s="116">
        <v>-36.53846153846154</v>
      </c>
    </row>
    <row r="72" spans="1:11" ht="14.1" customHeight="1" x14ac:dyDescent="0.2">
      <c r="A72" s="306">
        <v>84</v>
      </c>
      <c r="B72" s="307" t="s">
        <v>308</v>
      </c>
      <c r="C72" s="308"/>
      <c r="D72" s="113">
        <v>1.5841253960313491</v>
      </c>
      <c r="E72" s="115">
        <v>95</v>
      </c>
      <c r="F72" s="114">
        <v>67</v>
      </c>
      <c r="G72" s="114">
        <v>123</v>
      </c>
      <c r="H72" s="114">
        <v>42</v>
      </c>
      <c r="I72" s="140">
        <v>138</v>
      </c>
      <c r="J72" s="115">
        <v>-43</v>
      </c>
      <c r="K72" s="116">
        <v>-31.159420289855074</v>
      </c>
    </row>
    <row r="73" spans="1:11" ht="14.1" customHeight="1" x14ac:dyDescent="0.2">
      <c r="A73" s="306" t="s">
        <v>309</v>
      </c>
      <c r="B73" s="307" t="s">
        <v>310</v>
      </c>
      <c r="C73" s="308"/>
      <c r="D73" s="113">
        <v>0.86710021677505422</v>
      </c>
      <c r="E73" s="115">
        <v>52</v>
      </c>
      <c r="F73" s="114">
        <v>26</v>
      </c>
      <c r="G73" s="114">
        <v>67</v>
      </c>
      <c r="H73" s="114">
        <v>17</v>
      </c>
      <c r="I73" s="140">
        <v>85</v>
      </c>
      <c r="J73" s="115">
        <v>-33</v>
      </c>
      <c r="K73" s="116">
        <v>-38.823529411764703</v>
      </c>
    </row>
    <row r="74" spans="1:11" ht="14.1" customHeight="1" x14ac:dyDescent="0.2">
      <c r="A74" s="306" t="s">
        <v>311</v>
      </c>
      <c r="B74" s="307" t="s">
        <v>312</v>
      </c>
      <c r="C74" s="308"/>
      <c r="D74" s="113">
        <v>0.31682507920626979</v>
      </c>
      <c r="E74" s="115">
        <v>19</v>
      </c>
      <c r="F74" s="114">
        <v>11</v>
      </c>
      <c r="G74" s="114">
        <v>21</v>
      </c>
      <c r="H74" s="114">
        <v>11</v>
      </c>
      <c r="I74" s="140">
        <v>26</v>
      </c>
      <c r="J74" s="115">
        <v>-7</v>
      </c>
      <c r="K74" s="116">
        <v>-26.923076923076923</v>
      </c>
    </row>
    <row r="75" spans="1:11" ht="14.1" customHeight="1" x14ac:dyDescent="0.2">
      <c r="A75" s="306" t="s">
        <v>313</v>
      </c>
      <c r="B75" s="307" t="s">
        <v>314</v>
      </c>
      <c r="C75" s="308"/>
      <c r="D75" s="113">
        <v>0.13340003335000833</v>
      </c>
      <c r="E75" s="115">
        <v>8</v>
      </c>
      <c r="F75" s="114">
        <v>13</v>
      </c>
      <c r="G75" s="114">
        <v>7</v>
      </c>
      <c r="H75" s="114">
        <v>4</v>
      </c>
      <c r="I75" s="140">
        <v>10</v>
      </c>
      <c r="J75" s="115">
        <v>-2</v>
      </c>
      <c r="K75" s="116">
        <v>-20</v>
      </c>
    </row>
    <row r="76" spans="1:11" ht="14.1" customHeight="1" x14ac:dyDescent="0.2">
      <c r="A76" s="306">
        <v>91</v>
      </c>
      <c r="B76" s="307" t="s">
        <v>315</v>
      </c>
      <c r="C76" s="308"/>
      <c r="D76" s="113">
        <v>0.16675004168751043</v>
      </c>
      <c r="E76" s="115">
        <v>10</v>
      </c>
      <c r="F76" s="114">
        <v>10</v>
      </c>
      <c r="G76" s="114">
        <v>10</v>
      </c>
      <c r="H76" s="114">
        <v>7</v>
      </c>
      <c r="I76" s="140">
        <v>5</v>
      </c>
      <c r="J76" s="115">
        <v>5</v>
      </c>
      <c r="K76" s="116">
        <v>100</v>
      </c>
    </row>
    <row r="77" spans="1:11" ht="14.1" customHeight="1" x14ac:dyDescent="0.2">
      <c r="A77" s="306">
        <v>92</v>
      </c>
      <c r="B77" s="307" t="s">
        <v>316</v>
      </c>
      <c r="C77" s="308"/>
      <c r="D77" s="113">
        <v>0.31682507920626979</v>
      </c>
      <c r="E77" s="115">
        <v>19</v>
      </c>
      <c r="F77" s="114">
        <v>10</v>
      </c>
      <c r="G77" s="114">
        <v>26</v>
      </c>
      <c r="H77" s="114">
        <v>21</v>
      </c>
      <c r="I77" s="140">
        <v>30</v>
      </c>
      <c r="J77" s="115">
        <v>-11</v>
      </c>
      <c r="K77" s="116">
        <v>-36.666666666666664</v>
      </c>
    </row>
    <row r="78" spans="1:11" ht="14.1" customHeight="1" x14ac:dyDescent="0.2">
      <c r="A78" s="306">
        <v>93</v>
      </c>
      <c r="B78" s="307" t="s">
        <v>317</v>
      </c>
      <c r="C78" s="308"/>
      <c r="D78" s="113" t="s">
        <v>514</v>
      </c>
      <c r="E78" s="115" t="s">
        <v>514</v>
      </c>
      <c r="F78" s="114">
        <v>5</v>
      </c>
      <c r="G78" s="114">
        <v>6</v>
      </c>
      <c r="H78" s="114">
        <v>7</v>
      </c>
      <c r="I78" s="140">
        <v>5</v>
      </c>
      <c r="J78" s="115" t="s">
        <v>514</v>
      </c>
      <c r="K78" s="116" t="s">
        <v>514</v>
      </c>
    </row>
    <row r="79" spans="1:11" ht="14.1" customHeight="1" x14ac:dyDescent="0.2">
      <c r="A79" s="306">
        <v>94</v>
      </c>
      <c r="B79" s="307" t="s">
        <v>318</v>
      </c>
      <c r="C79" s="308"/>
      <c r="D79" s="113">
        <v>0.18342504585626146</v>
      </c>
      <c r="E79" s="115">
        <v>11</v>
      </c>
      <c r="F79" s="114">
        <v>15</v>
      </c>
      <c r="G79" s="114">
        <v>32</v>
      </c>
      <c r="H79" s="114">
        <v>23</v>
      </c>
      <c r="I79" s="140">
        <v>7</v>
      </c>
      <c r="J79" s="115">
        <v>4</v>
      </c>
      <c r="K79" s="116">
        <v>57.142857142857146</v>
      </c>
    </row>
    <row r="80" spans="1:11" ht="14.1" customHeight="1" x14ac:dyDescent="0.2">
      <c r="A80" s="306" t="s">
        <v>319</v>
      </c>
      <c r="B80" s="307" t="s">
        <v>320</v>
      </c>
      <c r="C80" s="308"/>
      <c r="D80" s="113" t="s">
        <v>514</v>
      </c>
      <c r="E80" s="115" t="s">
        <v>514</v>
      </c>
      <c r="F80" s="114">
        <v>0</v>
      </c>
      <c r="G80" s="114">
        <v>0</v>
      </c>
      <c r="H80" s="114">
        <v>0</v>
      </c>
      <c r="I80" s="140">
        <v>0</v>
      </c>
      <c r="J80" s="115" t="s">
        <v>514</v>
      </c>
      <c r="K80" s="116" t="s">
        <v>514</v>
      </c>
    </row>
    <row r="81" spans="1:11" ht="14.1" customHeight="1" x14ac:dyDescent="0.2">
      <c r="A81" s="310" t="s">
        <v>321</v>
      </c>
      <c r="B81" s="311" t="s">
        <v>334</v>
      </c>
      <c r="C81" s="312"/>
      <c r="D81" s="125">
        <v>0.41687510421877605</v>
      </c>
      <c r="E81" s="143">
        <v>25</v>
      </c>
      <c r="F81" s="144">
        <v>22</v>
      </c>
      <c r="G81" s="144">
        <v>122</v>
      </c>
      <c r="H81" s="144">
        <v>13</v>
      </c>
      <c r="I81" s="145">
        <v>40</v>
      </c>
      <c r="J81" s="143">
        <v>-15</v>
      </c>
      <c r="K81" s="146">
        <v>-37.5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6471</v>
      </c>
      <c r="E11" s="114">
        <v>5111</v>
      </c>
      <c r="F11" s="114">
        <v>6839</v>
      </c>
      <c r="G11" s="114">
        <v>5052</v>
      </c>
      <c r="H11" s="140">
        <v>7979</v>
      </c>
      <c r="I11" s="115">
        <v>-1508</v>
      </c>
      <c r="J11" s="116">
        <v>-18.899611480135356</v>
      </c>
    </row>
    <row r="12" spans="1:15" s="110" customFormat="1" ht="24.95" customHeight="1" x14ac:dyDescent="0.2">
      <c r="A12" s="193" t="s">
        <v>132</v>
      </c>
      <c r="B12" s="194" t="s">
        <v>133</v>
      </c>
      <c r="C12" s="113">
        <v>2.6889197960129811</v>
      </c>
      <c r="D12" s="115">
        <v>174</v>
      </c>
      <c r="E12" s="114">
        <v>319</v>
      </c>
      <c r="F12" s="114">
        <v>142</v>
      </c>
      <c r="G12" s="114">
        <v>120</v>
      </c>
      <c r="H12" s="140">
        <v>180</v>
      </c>
      <c r="I12" s="115">
        <v>-6</v>
      </c>
      <c r="J12" s="116">
        <v>-3.3333333333333335</v>
      </c>
    </row>
    <row r="13" spans="1:15" s="110" customFormat="1" ht="24.95" customHeight="1" x14ac:dyDescent="0.2">
      <c r="A13" s="193" t="s">
        <v>134</v>
      </c>
      <c r="B13" s="199" t="s">
        <v>214</v>
      </c>
      <c r="C13" s="113">
        <v>0.98902797094730333</v>
      </c>
      <c r="D13" s="115">
        <v>64</v>
      </c>
      <c r="E13" s="114">
        <v>55</v>
      </c>
      <c r="F13" s="114">
        <v>52</v>
      </c>
      <c r="G13" s="114">
        <v>61</v>
      </c>
      <c r="H13" s="140">
        <v>55</v>
      </c>
      <c r="I13" s="115">
        <v>9</v>
      </c>
      <c r="J13" s="116">
        <v>16.363636363636363</v>
      </c>
    </row>
    <row r="14" spans="1:15" s="287" customFormat="1" ht="24.95" customHeight="1" x14ac:dyDescent="0.2">
      <c r="A14" s="193" t="s">
        <v>215</v>
      </c>
      <c r="B14" s="199" t="s">
        <v>137</v>
      </c>
      <c r="C14" s="113">
        <v>18.714263637768507</v>
      </c>
      <c r="D14" s="115">
        <v>1211</v>
      </c>
      <c r="E14" s="114">
        <v>864</v>
      </c>
      <c r="F14" s="114">
        <v>1584</v>
      </c>
      <c r="G14" s="114">
        <v>908</v>
      </c>
      <c r="H14" s="140">
        <v>1241</v>
      </c>
      <c r="I14" s="115">
        <v>-30</v>
      </c>
      <c r="J14" s="116">
        <v>-2.4174053182917001</v>
      </c>
      <c r="K14" s="110"/>
      <c r="L14" s="110"/>
      <c r="M14" s="110"/>
      <c r="N14" s="110"/>
      <c r="O14" s="110"/>
    </row>
    <row r="15" spans="1:15" s="110" customFormat="1" ht="24.95" customHeight="1" x14ac:dyDescent="0.2">
      <c r="A15" s="193" t="s">
        <v>216</v>
      </c>
      <c r="B15" s="199" t="s">
        <v>217</v>
      </c>
      <c r="C15" s="113">
        <v>4.49698655540102</v>
      </c>
      <c r="D15" s="115">
        <v>291</v>
      </c>
      <c r="E15" s="114">
        <v>271</v>
      </c>
      <c r="F15" s="114">
        <v>274</v>
      </c>
      <c r="G15" s="114">
        <v>248</v>
      </c>
      <c r="H15" s="140">
        <v>249</v>
      </c>
      <c r="I15" s="115">
        <v>42</v>
      </c>
      <c r="J15" s="116">
        <v>16.867469879518072</v>
      </c>
    </row>
    <row r="16" spans="1:15" s="287" customFormat="1" ht="24.95" customHeight="1" x14ac:dyDescent="0.2">
      <c r="A16" s="193" t="s">
        <v>218</v>
      </c>
      <c r="B16" s="199" t="s">
        <v>141</v>
      </c>
      <c r="C16" s="113">
        <v>10.879307680420338</v>
      </c>
      <c r="D16" s="115">
        <v>704</v>
      </c>
      <c r="E16" s="114">
        <v>409</v>
      </c>
      <c r="F16" s="114">
        <v>793</v>
      </c>
      <c r="G16" s="114">
        <v>455</v>
      </c>
      <c r="H16" s="140">
        <v>694</v>
      </c>
      <c r="I16" s="115">
        <v>10</v>
      </c>
      <c r="J16" s="116">
        <v>1.4409221902017291</v>
      </c>
      <c r="K16" s="110"/>
      <c r="L16" s="110"/>
      <c r="M16" s="110"/>
      <c r="N16" s="110"/>
      <c r="O16" s="110"/>
    </row>
    <row r="17" spans="1:15" s="110" customFormat="1" ht="24.95" customHeight="1" x14ac:dyDescent="0.2">
      <c r="A17" s="193" t="s">
        <v>142</v>
      </c>
      <c r="B17" s="199" t="s">
        <v>220</v>
      </c>
      <c r="C17" s="113">
        <v>3.3379694019471486</v>
      </c>
      <c r="D17" s="115">
        <v>216</v>
      </c>
      <c r="E17" s="114">
        <v>184</v>
      </c>
      <c r="F17" s="114">
        <v>517</v>
      </c>
      <c r="G17" s="114">
        <v>205</v>
      </c>
      <c r="H17" s="140">
        <v>298</v>
      </c>
      <c r="I17" s="115">
        <v>-82</v>
      </c>
      <c r="J17" s="116">
        <v>-27.516778523489933</v>
      </c>
    </row>
    <row r="18" spans="1:15" s="287" customFormat="1" ht="24.95" customHeight="1" x14ac:dyDescent="0.2">
      <c r="A18" s="201" t="s">
        <v>144</v>
      </c>
      <c r="B18" s="202" t="s">
        <v>145</v>
      </c>
      <c r="C18" s="113">
        <v>8.9167053005717811</v>
      </c>
      <c r="D18" s="115">
        <v>577</v>
      </c>
      <c r="E18" s="114">
        <v>514</v>
      </c>
      <c r="F18" s="114">
        <v>506</v>
      </c>
      <c r="G18" s="114">
        <v>499</v>
      </c>
      <c r="H18" s="140">
        <v>621</v>
      </c>
      <c r="I18" s="115">
        <v>-44</v>
      </c>
      <c r="J18" s="116">
        <v>-7.0853462157809988</v>
      </c>
      <c r="K18" s="110"/>
      <c r="L18" s="110"/>
      <c r="M18" s="110"/>
      <c r="N18" s="110"/>
      <c r="O18" s="110"/>
    </row>
    <row r="19" spans="1:15" s="110" customFormat="1" ht="24.95" customHeight="1" x14ac:dyDescent="0.2">
      <c r="A19" s="193" t="s">
        <v>146</v>
      </c>
      <c r="B19" s="199" t="s">
        <v>147</v>
      </c>
      <c r="C19" s="113">
        <v>13.259156235512286</v>
      </c>
      <c r="D19" s="115">
        <v>858</v>
      </c>
      <c r="E19" s="114">
        <v>633</v>
      </c>
      <c r="F19" s="114">
        <v>706</v>
      </c>
      <c r="G19" s="114">
        <v>578</v>
      </c>
      <c r="H19" s="140">
        <v>781</v>
      </c>
      <c r="I19" s="115">
        <v>77</v>
      </c>
      <c r="J19" s="116">
        <v>9.8591549295774641</v>
      </c>
    </row>
    <row r="20" spans="1:15" s="287" customFormat="1" ht="24.95" customHeight="1" x14ac:dyDescent="0.2">
      <c r="A20" s="193" t="s">
        <v>148</v>
      </c>
      <c r="B20" s="199" t="s">
        <v>149</v>
      </c>
      <c r="C20" s="113">
        <v>6.7995673002627104</v>
      </c>
      <c r="D20" s="115">
        <v>440</v>
      </c>
      <c r="E20" s="114">
        <v>247</v>
      </c>
      <c r="F20" s="114">
        <v>312</v>
      </c>
      <c r="G20" s="114">
        <v>324</v>
      </c>
      <c r="H20" s="140">
        <v>411</v>
      </c>
      <c r="I20" s="115">
        <v>29</v>
      </c>
      <c r="J20" s="116">
        <v>7.0559610705596105</v>
      </c>
      <c r="K20" s="110"/>
      <c r="L20" s="110"/>
      <c r="M20" s="110"/>
      <c r="N20" s="110"/>
      <c r="O20" s="110"/>
    </row>
    <row r="21" spans="1:15" s="110" customFormat="1" ht="24.95" customHeight="1" x14ac:dyDescent="0.2">
      <c r="A21" s="201" t="s">
        <v>150</v>
      </c>
      <c r="B21" s="202" t="s">
        <v>151</v>
      </c>
      <c r="C21" s="113">
        <v>4.5124401174470714</v>
      </c>
      <c r="D21" s="115">
        <v>292</v>
      </c>
      <c r="E21" s="114">
        <v>205</v>
      </c>
      <c r="F21" s="114">
        <v>236</v>
      </c>
      <c r="G21" s="114">
        <v>194</v>
      </c>
      <c r="H21" s="140">
        <v>245</v>
      </c>
      <c r="I21" s="115">
        <v>47</v>
      </c>
      <c r="J21" s="116">
        <v>19.183673469387756</v>
      </c>
    </row>
    <row r="22" spans="1:15" s="110" customFormat="1" ht="24.95" customHeight="1" x14ac:dyDescent="0.2">
      <c r="A22" s="201" t="s">
        <v>152</v>
      </c>
      <c r="B22" s="199" t="s">
        <v>153</v>
      </c>
      <c r="C22" s="113">
        <v>0.35543192705918714</v>
      </c>
      <c r="D22" s="115">
        <v>23</v>
      </c>
      <c r="E22" s="114">
        <v>27</v>
      </c>
      <c r="F22" s="114">
        <v>22</v>
      </c>
      <c r="G22" s="114">
        <v>13</v>
      </c>
      <c r="H22" s="140">
        <v>19</v>
      </c>
      <c r="I22" s="115">
        <v>4</v>
      </c>
      <c r="J22" s="116">
        <v>21.05263157894737</v>
      </c>
    </row>
    <row r="23" spans="1:15" s="110" customFormat="1" ht="24.95" customHeight="1" x14ac:dyDescent="0.2">
      <c r="A23" s="193" t="s">
        <v>154</v>
      </c>
      <c r="B23" s="199" t="s">
        <v>155</v>
      </c>
      <c r="C23" s="113">
        <v>0.86539947457889044</v>
      </c>
      <c r="D23" s="115">
        <v>56</v>
      </c>
      <c r="E23" s="114">
        <v>100</v>
      </c>
      <c r="F23" s="114">
        <v>43</v>
      </c>
      <c r="G23" s="114">
        <v>40</v>
      </c>
      <c r="H23" s="140">
        <v>57</v>
      </c>
      <c r="I23" s="115">
        <v>-1</v>
      </c>
      <c r="J23" s="116">
        <v>-1.7543859649122806</v>
      </c>
    </row>
    <row r="24" spans="1:15" s="110" customFormat="1" ht="24.95" customHeight="1" x14ac:dyDescent="0.2">
      <c r="A24" s="193" t="s">
        <v>156</v>
      </c>
      <c r="B24" s="199" t="s">
        <v>221</v>
      </c>
      <c r="C24" s="113">
        <v>2.6271055478287746</v>
      </c>
      <c r="D24" s="115">
        <v>170</v>
      </c>
      <c r="E24" s="114">
        <v>145</v>
      </c>
      <c r="F24" s="114">
        <v>178</v>
      </c>
      <c r="G24" s="114">
        <v>160</v>
      </c>
      <c r="H24" s="140">
        <v>168</v>
      </c>
      <c r="I24" s="115">
        <v>2</v>
      </c>
      <c r="J24" s="116">
        <v>1.1904761904761905</v>
      </c>
    </row>
    <row r="25" spans="1:15" s="110" customFormat="1" ht="24.95" customHeight="1" x14ac:dyDescent="0.2">
      <c r="A25" s="193" t="s">
        <v>222</v>
      </c>
      <c r="B25" s="204" t="s">
        <v>159</v>
      </c>
      <c r="C25" s="113">
        <v>4.419718745170762</v>
      </c>
      <c r="D25" s="115">
        <v>286</v>
      </c>
      <c r="E25" s="114">
        <v>287</v>
      </c>
      <c r="F25" s="114">
        <v>300</v>
      </c>
      <c r="G25" s="114">
        <v>255</v>
      </c>
      <c r="H25" s="140">
        <v>325</v>
      </c>
      <c r="I25" s="115">
        <v>-39</v>
      </c>
      <c r="J25" s="116">
        <v>-12</v>
      </c>
    </row>
    <row r="26" spans="1:15" s="110" customFormat="1" ht="24.95" customHeight="1" x14ac:dyDescent="0.2">
      <c r="A26" s="201">
        <v>782.78300000000002</v>
      </c>
      <c r="B26" s="203" t="s">
        <v>160</v>
      </c>
      <c r="C26" s="113">
        <v>10.941121928604543</v>
      </c>
      <c r="D26" s="115">
        <v>708</v>
      </c>
      <c r="E26" s="114">
        <v>749</v>
      </c>
      <c r="F26" s="114">
        <v>745</v>
      </c>
      <c r="G26" s="114">
        <v>707</v>
      </c>
      <c r="H26" s="140">
        <v>746</v>
      </c>
      <c r="I26" s="115">
        <v>-38</v>
      </c>
      <c r="J26" s="116">
        <v>-5.0938337801608577</v>
      </c>
    </row>
    <row r="27" spans="1:15" s="110" customFormat="1" ht="24.95" customHeight="1" x14ac:dyDescent="0.2">
      <c r="A27" s="193" t="s">
        <v>161</v>
      </c>
      <c r="B27" s="199" t="s">
        <v>162</v>
      </c>
      <c r="C27" s="113">
        <v>3.8170298253747488</v>
      </c>
      <c r="D27" s="115">
        <v>247</v>
      </c>
      <c r="E27" s="114">
        <v>106</v>
      </c>
      <c r="F27" s="114">
        <v>238</v>
      </c>
      <c r="G27" s="114">
        <v>154</v>
      </c>
      <c r="H27" s="140">
        <v>588</v>
      </c>
      <c r="I27" s="115">
        <v>-341</v>
      </c>
      <c r="J27" s="116">
        <v>-57.993197278911566</v>
      </c>
    </row>
    <row r="28" spans="1:15" s="110" customFormat="1" ht="24.95" customHeight="1" x14ac:dyDescent="0.2">
      <c r="A28" s="193" t="s">
        <v>163</v>
      </c>
      <c r="B28" s="199" t="s">
        <v>164</v>
      </c>
      <c r="C28" s="113">
        <v>2.9979910369340135</v>
      </c>
      <c r="D28" s="115">
        <v>194</v>
      </c>
      <c r="E28" s="114">
        <v>109</v>
      </c>
      <c r="F28" s="114">
        <v>350</v>
      </c>
      <c r="G28" s="114">
        <v>157</v>
      </c>
      <c r="H28" s="140">
        <v>330</v>
      </c>
      <c r="I28" s="115">
        <v>-136</v>
      </c>
      <c r="J28" s="116">
        <v>-41.212121212121211</v>
      </c>
    </row>
    <row r="29" spans="1:15" s="110" customFormat="1" ht="24.95" customHeight="1" x14ac:dyDescent="0.2">
      <c r="A29" s="193">
        <v>86</v>
      </c>
      <c r="B29" s="199" t="s">
        <v>165</v>
      </c>
      <c r="C29" s="113">
        <v>7.1704527893679497</v>
      </c>
      <c r="D29" s="115">
        <v>464</v>
      </c>
      <c r="E29" s="114">
        <v>283</v>
      </c>
      <c r="F29" s="114">
        <v>411</v>
      </c>
      <c r="G29" s="114">
        <v>335</v>
      </c>
      <c r="H29" s="140">
        <v>1045</v>
      </c>
      <c r="I29" s="115">
        <v>-581</v>
      </c>
      <c r="J29" s="116">
        <v>-55.598086124401917</v>
      </c>
    </row>
    <row r="30" spans="1:15" s="110" customFormat="1" ht="24.95" customHeight="1" x14ac:dyDescent="0.2">
      <c r="A30" s="193">
        <v>87.88</v>
      </c>
      <c r="B30" s="204" t="s">
        <v>166</v>
      </c>
      <c r="C30" s="113">
        <v>5.7023643949930456</v>
      </c>
      <c r="D30" s="115">
        <v>369</v>
      </c>
      <c r="E30" s="114">
        <v>277</v>
      </c>
      <c r="F30" s="114">
        <v>726</v>
      </c>
      <c r="G30" s="114">
        <v>290</v>
      </c>
      <c r="H30" s="140">
        <v>769</v>
      </c>
      <c r="I30" s="115">
        <v>-400</v>
      </c>
      <c r="J30" s="116">
        <v>-52.015604681404419</v>
      </c>
    </row>
    <row r="31" spans="1:15" s="110" customFormat="1" ht="24.95" customHeight="1" x14ac:dyDescent="0.2">
      <c r="A31" s="193" t="s">
        <v>167</v>
      </c>
      <c r="B31" s="199" t="s">
        <v>168</v>
      </c>
      <c r="C31" s="113">
        <v>5.2233039715654455</v>
      </c>
      <c r="D31" s="115">
        <v>338</v>
      </c>
      <c r="E31" s="114">
        <v>191</v>
      </c>
      <c r="F31" s="114">
        <v>288</v>
      </c>
      <c r="G31" s="114">
        <v>257</v>
      </c>
      <c r="H31" s="140">
        <v>398</v>
      </c>
      <c r="I31" s="115">
        <v>-60</v>
      </c>
      <c r="J31" s="116">
        <v>-15.075376884422111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2.6889197960129811</v>
      </c>
      <c r="D34" s="115">
        <v>174</v>
      </c>
      <c r="E34" s="114">
        <v>319</v>
      </c>
      <c r="F34" s="114">
        <v>142</v>
      </c>
      <c r="G34" s="114">
        <v>120</v>
      </c>
      <c r="H34" s="140">
        <v>180</v>
      </c>
      <c r="I34" s="115">
        <v>-6</v>
      </c>
      <c r="J34" s="116">
        <v>-3.3333333333333335</v>
      </c>
    </row>
    <row r="35" spans="1:10" s="110" customFormat="1" ht="24.95" customHeight="1" x14ac:dyDescent="0.2">
      <c r="A35" s="292" t="s">
        <v>171</v>
      </c>
      <c r="B35" s="293" t="s">
        <v>172</v>
      </c>
      <c r="C35" s="113">
        <v>28.61999690928759</v>
      </c>
      <c r="D35" s="115">
        <v>1852</v>
      </c>
      <c r="E35" s="114">
        <v>1433</v>
      </c>
      <c r="F35" s="114">
        <v>2142</v>
      </c>
      <c r="G35" s="114">
        <v>1468</v>
      </c>
      <c r="H35" s="140">
        <v>1917</v>
      </c>
      <c r="I35" s="115">
        <v>-65</v>
      </c>
      <c r="J35" s="116">
        <v>-3.3907146583202921</v>
      </c>
    </row>
    <row r="36" spans="1:10" s="110" customFormat="1" ht="24.95" customHeight="1" x14ac:dyDescent="0.2">
      <c r="A36" s="294" t="s">
        <v>173</v>
      </c>
      <c r="B36" s="295" t="s">
        <v>174</v>
      </c>
      <c r="C36" s="125">
        <v>68.691083294699425</v>
      </c>
      <c r="D36" s="143">
        <v>4445</v>
      </c>
      <c r="E36" s="144">
        <v>3359</v>
      </c>
      <c r="F36" s="144">
        <v>4555</v>
      </c>
      <c r="G36" s="144">
        <v>3464</v>
      </c>
      <c r="H36" s="145">
        <v>5882</v>
      </c>
      <c r="I36" s="143">
        <v>-1437</v>
      </c>
      <c r="J36" s="146">
        <v>-24.430465827949678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6471</v>
      </c>
      <c r="F11" s="264">
        <v>5111</v>
      </c>
      <c r="G11" s="264">
        <v>6839</v>
      </c>
      <c r="H11" s="264">
        <v>5052</v>
      </c>
      <c r="I11" s="265">
        <v>7979</v>
      </c>
      <c r="J11" s="263">
        <v>-1508</v>
      </c>
      <c r="K11" s="266">
        <v>-18.899611480135356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24.123010353886571</v>
      </c>
      <c r="E13" s="115">
        <v>1561</v>
      </c>
      <c r="F13" s="114">
        <v>1462</v>
      </c>
      <c r="G13" s="114">
        <v>1759</v>
      </c>
      <c r="H13" s="114">
        <v>1320</v>
      </c>
      <c r="I13" s="140">
        <v>1880</v>
      </c>
      <c r="J13" s="115">
        <v>-319</v>
      </c>
      <c r="K13" s="116">
        <v>-16.968085106382979</v>
      </c>
    </row>
    <row r="14" spans="1:17" ht="15.95" customHeight="1" x14ac:dyDescent="0.2">
      <c r="A14" s="306" t="s">
        <v>230</v>
      </c>
      <c r="B14" s="307"/>
      <c r="C14" s="308"/>
      <c r="D14" s="113">
        <v>62.324215731726163</v>
      </c>
      <c r="E14" s="115">
        <v>4033</v>
      </c>
      <c r="F14" s="114">
        <v>3054</v>
      </c>
      <c r="G14" s="114">
        <v>4142</v>
      </c>
      <c r="H14" s="114">
        <v>3078</v>
      </c>
      <c r="I14" s="140">
        <v>4912</v>
      </c>
      <c r="J14" s="115">
        <v>-879</v>
      </c>
      <c r="K14" s="116">
        <v>-17.894951140065146</v>
      </c>
    </row>
    <row r="15" spans="1:17" ht="15.95" customHeight="1" x14ac:dyDescent="0.2">
      <c r="A15" s="306" t="s">
        <v>231</v>
      </c>
      <c r="B15" s="307"/>
      <c r="C15" s="308"/>
      <c r="D15" s="113">
        <v>6.9695564827692786</v>
      </c>
      <c r="E15" s="115">
        <v>451</v>
      </c>
      <c r="F15" s="114">
        <v>320</v>
      </c>
      <c r="G15" s="114">
        <v>402</v>
      </c>
      <c r="H15" s="114">
        <v>323</v>
      </c>
      <c r="I15" s="140">
        <v>505</v>
      </c>
      <c r="J15" s="115">
        <v>-54</v>
      </c>
      <c r="K15" s="116">
        <v>-10.693069306930694</v>
      </c>
    </row>
    <row r="16" spans="1:17" ht="15.95" customHeight="1" x14ac:dyDescent="0.2">
      <c r="A16" s="306" t="s">
        <v>232</v>
      </c>
      <c r="B16" s="307"/>
      <c r="C16" s="308"/>
      <c r="D16" s="113">
        <v>6.0268891979601298</v>
      </c>
      <c r="E16" s="115">
        <v>390</v>
      </c>
      <c r="F16" s="114">
        <v>250</v>
      </c>
      <c r="G16" s="114">
        <v>437</v>
      </c>
      <c r="H16" s="114">
        <v>301</v>
      </c>
      <c r="I16" s="140">
        <v>633</v>
      </c>
      <c r="J16" s="115">
        <v>-243</v>
      </c>
      <c r="K16" s="116">
        <v>-38.388625592417064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2.4416628032761554</v>
      </c>
      <c r="E18" s="115">
        <v>158</v>
      </c>
      <c r="F18" s="114">
        <v>277</v>
      </c>
      <c r="G18" s="114">
        <v>143</v>
      </c>
      <c r="H18" s="114">
        <v>129</v>
      </c>
      <c r="I18" s="140">
        <v>162</v>
      </c>
      <c r="J18" s="115">
        <v>-4</v>
      </c>
      <c r="K18" s="116">
        <v>-2.4691358024691357</v>
      </c>
    </row>
    <row r="19" spans="1:11" ht="14.1" customHeight="1" x14ac:dyDescent="0.2">
      <c r="A19" s="306" t="s">
        <v>235</v>
      </c>
      <c r="B19" s="307" t="s">
        <v>236</v>
      </c>
      <c r="C19" s="308"/>
      <c r="D19" s="113">
        <v>1.5608097666512131</v>
      </c>
      <c r="E19" s="115">
        <v>101</v>
      </c>
      <c r="F19" s="114">
        <v>234</v>
      </c>
      <c r="G19" s="114">
        <v>94</v>
      </c>
      <c r="H19" s="114">
        <v>93</v>
      </c>
      <c r="I19" s="140">
        <v>109</v>
      </c>
      <c r="J19" s="115">
        <v>-8</v>
      </c>
      <c r="K19" s="116">
        <v>-7.3394495412844041</v>
      </c>
    </row>
    <row r="20" spans="1:11" ht="14.1" customHeight="1" x14ac:dyDescent="0.2">
      <c r="A20" s="306">
        <v>12</v>
      </c>
      <c r="B20" s="307" t="s">
        <v>237</v>
      </c>
      <c r="C20" s="308"/>
      <c r="D20" s="113">
        <v>1.0353886570854582</v>
      </c>
      <c r="E20" s="115">
        <v>67</v>
      </c>
      <c r="F20" s="114">
        <v>127</v>
      </c>
      <c r="G20" s="114">
        <v>77</v>
      </c>
      <c r="H20" s="114">
        <v>44</v>
      </c>
      <c r="I20" s="140">
        <v>106</v>
      </c>
      <c r="J20" s="115">
        <v>-39</v>
      </c>
      <c r="K20" s="116">
        <v>-36.79245283018868</v>
      </c>
    </row>
    <row r="21" spans="1:11" ht="14.1" customHeight="1" x14ac:dyDescent="0.2">
      <c r="A21" s="306">
        <v>21</v>
      </c>
      <c r="B21" s="307" t="s">
        <v>238</v>
      </c>
      <c r="C21" s="308"/>
      <c r="D21" s="113">
        <v>0.64904960593416783</v>
      </c>
      <c r="E21" s="115">
        <v>42</v>
      </c>
      <c r="F21" s="114">
        <v>36</v>
      </c>
      <c r="G21" s="114">
        <v>60</v>
      </c>
      <c r="H21" s="114">
        <v>36</v>
      </c>
      <c r="I21" s="140">
        <v>34</v>
      </c>
      <c r="J21" s="115">
        <v>8</v>
      </c>
      <c r="K21" s="116">
        <v>23.529411764705884</v>
      </c>
    </row>
    <row r="22" spans="1:11" ht="14.1" customHeight="1" x14ac:dyDescent="0.2">
      <c r="A22" s="306">
        <v>22</v>
      </c>
      <c r="B22" s="307" t="s">
        <v>239</v>
      </c>
      <c r="C22" s="308"/>
      <c r="D22" s="113">
        <v>2.4416628032761554</v>
      </c>
      <c r="E22" s="115">
        <v>158</v>
      </c>
      <c r="F22" s="114">
        <v>161</v>
      </c>
      <c r="G22" s="114">
        <v>175</v>
      </c>
      <c r="H22" s="114">
        <v>125</v>
      </c>
      <c r="I22" s="140">
        <v>177</v>
      </c>
      <c r="J22" s="115">
        <v>-19</v>
      </c>
      <c r="K22" s="116">
        <v>-10.734463276836157</v>
      </c>
    </row>
    <row r="23" spans="1:11" ht="14.1" customHeight="1" x14ac:dyDescent="0.2">
      <c r="A23" s="306">
        <v>23</v>
      </c>
      <c r="B23" s="307" t="s">
        <v>240</v>
      </c>
      <c r="C23" s="308"/>
      <c r="D23" s="113">
        <v>0.72631741616442591</v>
      </c>
      <c r="E23" s="115">
        <v>47</v>
      </c>
      <c r="F23" s="114">
        <v>35</v>
      </c>
      <c r="G23" s="114">
        <v>65</v>
      </c>
      <c r="H23" s="114">
        <v>49</v>
      </c>
      <c r="I23" s="140">
        <v>62</v>
      </c>
      <c r="J23" s="115">
        <v>-15</v>
      </c>
      <c r="K23" s="116">
        <v>-24.193548387096776</v>
      </c>
    </row>
    <row r="24" spans="1:11" ht="14.1" customHeight="1" x14ac:dyDescent="0.2">
      <c r="A24" s="306">
        <v>24</v>
      </c>
      <c r="B24" s="307" t="s">
        <v>241</v>
      </c>
      <c r="C24" s="308"/>
      <c r="D24" s="113">
        <v>7.7422345850718592</v>
      </c>
      <c r="E24" s="115">
        <v>501</v>
      </c>
      <c r="F24" s="114">
        <v>413</v>
      </c>
      <c r="G24" s="114">
        <v>519</v>
      </c>
      <c r="H24" s="114">
        <v>429</v>
      </c>
      <c r="I24" s="140">
        <v>520</v>
      </c>
      <c r="J24" s="115">
        <v>-19</v>
      </c>
      <c r="K24" s="116">
        <v>-3.6538461538461537</v>
      </c>
    </row>
    <row r="25" spans="1:11" ht="14.1" customHeight="1" x14ac:dyDescent="0.2">
      <c r="A25" s="306">
        <v>25</v>
      </c>
      <c r="B25" s="307" t="s">
        <v>242</v>
      </c>
      <c r="C25" s="308"/>
      <c r="D25" s="113">
        <v>7.7113274609797555</v>
      </c>
      <c r="E25" s="115">
        <v>499</v>
      </c>
      <c r="F25" s="114">
        <v>348</v>
      </c>
      <c r="G25" s="114">
        <v>567</v>
      </c>
      <c r="H25" s="114">
        <v>326</v>
      </c>
      <c r="I25" s="140">
        <v>461</v>
      </c>
      <c r="J25" s="115">
        <v>38</v>
      </c>
      <c r="K25" s="116">
        <v>8.2429501084598691</v>
      </c>
    </row>
    <row r="26" spans="1:11" ht="14.1" customHeight="1" x14ac:dyDescent="0.2">
      <c r="A26" s="306">
        <v>26</v>
      </c>
      <c r="B26" s="307" t="s">
        <v>243</v>
      </c>
      <c r="C26" s="308"/>
      <c r="D26" s="113">
        <v>3.1216195333024261</v>
      </c>
      <c r="E26" s="115">
        <v>202</v>
      </c>
      <c r="F26" s="114">
        <v>118</v>
      </c>
      <c r="G26" s="114">
        <v>198</v>
      </c>
      <c r="H26" s="114">
        <v>155</v>
      </c>
      <c r="I26" s="140">
        <v>196</v>
      </c>
      <c r="J26" s="115">
        <v>6</v>
      </c>
      <c r="K26" s="116">
        <v>3.0612244897959182</v>
      </c>
    </row>
    <row r="27" spans="1:11" ht="14.1" customHeight="1" x14ac:dyDescent="0.2">
      <c r="A27" s="306">
        <v>27</v>
      </c>
      <c r="B27" s="307" t="s">
        <v>244</v>
      </c>
      <c r="C27" s="308"/>
      <c r="D27" s="113">
        <v>1.3599134600525422</v>
      </c>
      <c r="E27" s="115">
        <v>88</v>
      </c>
      <c r="F27" s="114">
        <v>58</v>
      </c>
      <c r="G27" s="114">
        <v>112</v>
      </c>
      <c r="H27" s="114">
        <v>63</v>
      </c>
      <c r="I27" s="140">
        <v>115</v>
      </c>
      <c r="J27" s="115">
        <v>-27</v>
      </c>
      <c r="K27" s="116">
        <v>-23.478260869565219</v>
      </c>
    </row>
    <row r="28" spans="1:11" ht="14.1" customHeight="1" x14ac:dyDescent="0.2">
      <c r="A28" s="306">
        <v>28</v>
      </c>
      <c r="B28" s="307" t="s">
        <v>245</v>
      </c>
      <c r="C28" s="308"/>
      <c r="D28" s="113">
        <v>0.35543192705918714</v>
      </c>
      <c r="E28" s="115">
        <v>23</v>
      </c>
      <c r="F28" s="114">
        <v>16</v>
      </c>
      <c r="G28" s="114">
        <v>18</v>
      </c>
      <c r="H28" s="114">
        <v>21</v>
      </c>
      <c r="I28" s="140">
        <v>30</v>
      </c>
      <c r="J28" s="115">
        <v>-7</v>
      </c>
      <c r="K28" s="116">
        <v>-23.333333333333332</v>
      </c>
    </row>
    <row r="29" spans="1:11" ht="14.1" customHeight="1" x14ac:dyDescent="0.2">
      <c r="A29" s="306">
        <v>29</v>
      </c>
      <c r="B29" s="307" t="s">
        <v>246</v>
      </c>
      <c r="C29" s="308"/>
      <c r="D29" s="113">
        <v>3.7397620151444908</v>
      </c>
      <c r="E29" s="115">
        <v>242</v>
      </c>
      <c r="F29" s="114">
        <v>167</v>
      </c>
      <c r="G29" s="114">
        <v>222</v>
      </c>
      <c r="H29" s="114">
        <v>163</v>
      </c>
      <c r="I29" s="140">
        <v>277</v>
      </c>
      <c r="J29" s="115">
        <v>-35</v>
      </c>
      <c r="K29" s="116">
        <v>-12.635379061371841</v>
      </c>
    </row>
    <row r="30" spans="1:11" ht="14.1" customHeight="1" x14ac:dyDescent="0.2">
      <c r="A30" s="306" t="s">
        <v>247</v>
      </c>
      <c r="B30" s="307" t="s">
        <v>248</v>
      </c>
      <c r="C30" s="308"/>
      <c r="D30" s="113" t="s">
        <v>514</v>
      </c>
      <c r="E30" s="115" t="s">
        <v>514</v>
      </c>
      <c r="F30" s="114">
        <v>81</v>
      </c>
      <c r="G30" s="114">
        <v>104</v>
      </c>
      <c r="H30" s="114" t="s">
        <v>514</v>
      </c>
      <c r="I30" s="140" t="s">
        <v>514</v>
      </c>
      <c r="J30" s="115" t="s">
        <v>514</v>
      </c>
      <c r="K30" s="116" t="s">
        <v>514</v>
      </c>
    </row>
    <row r="31" spans="1:11" ht="14.1" customHeight="1" x14ac:dyDescent="0.2">
      <c r="A31" s="306" t="s">
        <v>249</v>
      </c>
      <c r="B31" s="307" t="s">
        <v>250</v>
      </c>
      <c r="C31" s="308"/>
      <c r="D31" s="113">
        <v>2.1016844382630198</v>
      </c>
      <c r="E31" s="115">
        <v>136</v>
      </c>
      <c r="F31" s="114">
        <v>83</v>
      </c>
      <c r="G31" s="114">
        <v>114</v>
      </c>
      <c r="H31" s="114">
        <v>86</v>
      </c>
      <c r="I31" s="140">
        <v>188</v>
      </c>
      <c r="J31" s="115">
        <v>-52</v>
      </c>
      <c r="K31" s="116">
        <v>-27.659574468085108</v>
      </c>
    </row>
    <row r="32" spans="1:11" ht="14.1" customHeight="1" x14ac:dyDescent="0.2">
      <c r="A32" s="306">
        <v>31</v>
      </c>
      <c r="B32" s="307" t="s">
        <v>251</v>
      </c>
      <c r="C32" s="308"/>
      <c r="D32" s="113">
        <v>0.43269973728944522</v>
      </c>
      <c r="E32" s="115">
        <v>28</v>
      </c>
      <c r="F32" s="114">
        <v>20</v>
      </c>
      <c r="G32" s="114">
        <v>27</v>
      </c>
      <c r="H32" s="114">
        <v>38</v>
      </c>
      <c r="I32" s="140">
        <v>23</v>
      </c>
      <c r="J32" s="115">
        <v>5</v>
      </c>
      <c r="K32" s="116">
        <v>21.739130434782609</v>
      </c>
    </row>
    <row r="33" spans="1:11" ht="14.1" customHeight="1" x14ac:dyDescent="0.2">
      <c r="A33" s="306">
        <v>32</v>
      </c>
      <c r="B33" s="307" t="s">
        <v>252</v>
      </c>
      <c r="C33" s="308"/>
      <c r="D33" s="113">
        <v>3.1061659712563747</v>
      </c>
      <c r="E33" s="115">
        <v>201</v>
      </c>
      <c r="F33" s="114">
        <v>264</v>
      </c>
      <c r="G33" s="114">
        <v>226</v>
      </c>
      <c r="H33" s="114">
        <v>203</v>
      </c>
      <c r="I33" s="140">
        <v>226</v>
      </c>
      <c r="J33" s="115">
        <v>-25</v>
      </c>
      <c r="K33" s="116">
        <v>-11.061946902654867</v>
      </c>
    </row>
    <row r="34" spans="1:11" ht="14.1" customHeight="1" x14ac:dyDescent="0.2">
      <c r="A34" s="306">
        <v>33</v>
      </c>
      <c r="B34" s="307" t="s">
        <v>253</v>
      </c>
      <c r="C34" s="308"/>
      <c r="D34" s="113">
        <v>1.962602379848555</v>
      </c>
      <c r="E34" s="115">
        <v>127</v>
      </c>
      <c r="F34" s="114">
        <v>113</v>
      </c>
      <c r="G34" s="114">
        <v>113</v>
      </c>
      <c r="H34" s="114">
        <v>74</v>
      </c>
      <c r="I34" s="140">
        <v>153</v>
      </c>
      <c r="J34" s="115">
        <v>-26</v>
      </c>
      <c r="K34" s="116">
        <v>-16.993464052287582</v>
      </c>
    </row>
    <row r="35" spans="1:11" ht="14.1" customHeight="1" x14ac:dyDescent="0.2">
      <c r="A35" s="306">
        <v>34</v>
      </c>
      <c r="B35" s="307" t="s">
        <v>254</v>
      </c>
      <c r="C35" s="308"/>
      <c r="D35" s="113">
        <v>3.3379694019471486</v>
      </c>
      <c r="E35" s="115">
        <v>216</v>
      </c>
      <c r="F35" s="114">
        <v>121</v>
      </c>
      <c r="G35" s="114">
        <v>167</v>
      </c>
      <c r="H35" s="114">
        <v>113</v>
      </c>
      <c r="I35" s="140">
        <v>264</v>
      </c>
      <c r="J35" s="115">
        <v>-48</v>
      </c>
      <c r="K35" s="116">
        <v>-18.181818181818183</v>
      </c>
    </row>
    <row r="36" spans="1:11" ht="14.1" customHeight="1" x14ac:dyDescent="0.2">
      <c r="A36" s="306">
        <v>41</v>
      </c>
      <c r="B36" s="307" t="s">
        <v>255</v>
      </c>
      <c r="C36" s="308"/>
      <c r="D36" s="113">
        <v>0.61814248184206455</v>
      </c>
      <c r="E36" s="115">
        <v>40</v>
      </c>
      <c r="F36" s="114">
        <v>29</v>
      </c>
      <c r="G36" s="114">
        <v>101</v>
      </c>
      <c r="H36" s="114">
        <v>19</v>
      </c>
      <c r="I36" s="140">
        <v>34</v>
      </c>
      <c r="J36" s="115">
        <v>6</v>
      </c>
      <c r="K36" s="116">
        <v>17.647058823529413</v>
      </c>
    </row>
    <row r="37" spans="1:11" ht="14.1" customHeight="1" x14ac:dyDescent="0.2">
      <c r="A37" s="306">
        <v>42</v>
      </c>
      <c r="B37" s="307" t="s">
        <v>256</v>
      </c>
      <c r="C37" s="308"/>
      <c r="D37" s="113">
        <v>0.13908205841446453</v>
      </c>
      <c r="E37" s="115">
        <v>9</v>
      </c>
      <c r="F37" s="114">
        <v>5</v>
      </c>
      <c r="G37" s="114">
        <v>11</v>
      </c>
      <c r="H37" s="114">
        <v>5</v>
      </c>
      <c r="I37" s="140">
        <v>7</v>
      </c>
      <c r="J37" s="115">
        <v>2</v>
      </c>
      <c r="K37" s="116">
        <v>28.571428571428573</v>
      </c>
    </row>
    <row r="38" spans="1:11" ht="14.1" customHeight="1" x14ac:dyDescent="0.2">
      <c r="A38" s="306">
        <v>43</v>
      </c>
      <c r="B38" s="307" t="s">
        <v>257</v>
      </c>
      <c r="C38" s="308"/>
      <c r="D38" s="113">
        <v>0.21634986864472261</v>
      </c>
      <c r="E38" s="115">
        <v>14</v>
      </c>
      <c r="F38" s="114">
        <v>13</v>
      </c>
      <c r="G38" s="114">
        <v>16</v>
      </c>
      <c r="H38" s="114">
        <v>26</v>
      </c>
      <c r="I38" s="140">
        <v>23</v>
      </c>
      <c r="J38" s="115">
        <v>-9</v>
      </c>
      <c r="K38" s="116">
        <v>-39.130434782608695</v>
      </c>
    </row>
    <row r="39" spans="1:11" ht="14.1" customHeight="1" x14ac:dyDescent="0.2">
      <c r="A39" s="306">
        <v>51</v>
      </c>
      <c r="B39" s="307" t="s">
        <v>258</v>
      </c>
      <c r="C39" s="308"/>
      <c r="D39" s="113">
        <v>8.6385411837428521</v>
      </c>
      <c r="E39" s="115">
        <v>559</v>
      </c>
      <c r="F39" s="114">
        <v>394</v>
      </c>
      <c r="G39" s="114">
        <v>450</v>
      </c>
      <c r="H39" s="114">
        <v>405</v>
      </c>
      <c r="I39" s="140">
        <v>532</v>
      </c>
      <c r="J39" s="115">
        <v>27</v>
      </c>
      <c r="K39" s="116">
        <v>5.0751879699248121</v>
      </c>
    </row>
    <row r="40" spans="1:11" ht="14.1" customHeight="1" x14ac:dyDescent="0.2">
      <c r="A40" s="306" t="s">
        <v>259</v>
      </c>
      <c r="B40" s="307" t="s">
        <v>260</v>
      </c>
      <c r="C40" s="308"/>
      <c r="D40" s="113">
        <v>8.2212950084994585</v>
      </c>
      <c r="E40" s="115">
        <v>532</v>
      </c>
      <c r="F40" s="114">
        <v>378</v>
      </c>
      <c r="G40" s="114">
        <v>411</v>
      </c>
      <c r="H40" s="114">
        <v>381</v>
      </c>
      <c r="I40" s="140">
        <v>507</v>
      </c>
      <c r="J40" s="115">
        <v>25</v>
      </c>
      <c r="K40" s="116">
        <v>4.9309664694280082</v>
      </c>
    </row>
    <row r="41" spans="1:11" ht="14.1" customHeight="1" x14ac:dyDescent="0.2">
      <c r="A41" s="306"/>
      <c r="B41" s="307" t="s">
        <v>261</v>
      </c>
      <c r="C41" s="308"/>
      <c r="D41" s="113">
        <v>4.775150672229949</v>
      </c>
      <c r="E41" s="115">
        <v>309</v>
      </c>
      <c r="F41" s="114">
        <v>321</v>
      </c>
      <c r="G41" s="114">
        <v>335</v>
      </c>
      <c r="H41" s="114">
        <v>310</v>
      </c>
      <c r="I41" s="140">
        <v>402</v>
      </c>
      <c r="J41" s="115">
        <v>-93</v>
      </c>
      <c r="K41" s="116">
        <v>-23.134328358208954</v>
      </c>
    </row>
    <row r="42" spans="1:11" ht="14.1" customHeight="1" x14ac:dyDescent="0.2">
      <c r="A42" s="306">
        <v>52</v>
      </c>
      <c r="B42" s="307" t="s">
        <v>262</v>
      </c>
      <c r="C42" s="308"/>
      <c r="D42" s="113">
        <v>6.1041570081903878</v>
      </c>
      <c r="E42" s="115">
        <v>395</v>
      </c>
      <c r="F42" s="114">
        <v>328</v>
      </c>
      <c r="G42" s="114">
        <v>318</v>
      </c>
      <c r="H42" s="114">
        <v>332</v>
      </c>
      <c r="I42" s="140">
        <v>412</v>
      </c>
      <c r="J42" s="115">
        <v>-17</v>
      </c>
      <c r="K42" s="116">
        <v>-4.1262135922330101</v>
      </c>
    </row>
    <row r="43" spans="1:11" ht="14.1" customHeight="1" x14ac:dyDescent="0.2">
      <c r="A43" s="306" t="s">
        <v>263</v>
      </c>
      <c r="B43" s="307" t="s">
        <v>264</v>
      </c>
      <c r="C43" s="308"/>
      <c r="D43" s="113">
        <v>4.8833256065523107</v>
      </c>
      <c r="E43" s="115">
        <v>316</v>
      </c>
      <c r="F43" s="114">
        <v>236</v>
      </c>
      <c r="G43" s="114">
        <v>233</v>
      </c>
      <c r="H43" s="114">
        <v>268</v>
      </c>
      <c r="I43" s="140">
        <v>340</v>
      </c>
      <c r="J43" s="115">
        <v>-24</v>
      </c>
      <c r="K43" s="116">
        <v>-7.0588235294117645</v>
      </c>
    </row>
    <row r="44" spans="1:11" ht="14.1" customHeight="1" x14ac:dyDescent="0.2">
      <c r="A44" s="306">
        <v>53</v>
      </c>
      <c r="B44" s="307" t="s">
        <v>265</v>
      </c>
      <c r="C44" s="308"/>
      <c r="D44" s="113">
        <v>1.0508422191315099</v>
      </c>
      <c r="E44" s="115">
        <v>68</v>
      </c>
      <c r="F44" s="114">
        <v>52</v>
      </c>
      <c r="G44" s="114">
        <v>65</v>
      </c>
      <c r="H44" s="114">
        <v>59</v>
      </c>
      <c r="I44" s="140">
        <v>83</v>
      </c>
      <c r="J44" s="115">
        <v>-15</v>
      </c>
      <c r="K44" s="116">
        <v>-18.072289156626507</v>
      </c>
    </row>
    <row r="45" spans="1:11" ht="14.1" customHeight="1" x14ac:dyDescent="0.2">
      <c r="A45" s="306" t="s">
        <v>266</v>
      </c>
      <c r="B45" s="307" t="s">
        <v>267</v>
      </c>
      <c r="C45" s="308"/>
      <c r="D45" s="113">
        <v>1.0199350950394066</v>
      </c>
      <c r="E45" s="115">
        <v>66</v>
      </c>
      <c r="F45" s="114">
        <v>51</v>
      </c>
      <c r="G45" s="114">
        <v>65</v>
      </c>
      <c r="H45" s="114">
        <v>58</v>
      </c>
      <c r="I45" s="140">
        <v>77</v>
      </c>
      <c r="J45" s="115">
        <v>-11</v>
      </c>
      <c r="K45" s="116">
        <v>-14.285714285714286</v>
      </c>
    </row>
    <row r="46" spans="1:11" ht="14.1" customHeight="1" x14ac:dyDescent="0.2">
      <c r="A46" s="306">
        <v>54</v>
      </c>
      <c r="B46" s="307" t="s">
        <v>268</v>
      </c>
      <c r="C46" s="308"/>
      <c r="D46" s="113">
        <v>3.2607015917168907</v>
      </c>
      <c r="E46" s="115">
        <v>211</v>
      </c>
      <c r="F46" s="114">
        <v>151</v>
      </c>
      <c r="G46" s="114">
        <v>190</v>
      </c>
      <c r="H46" s="114">
        <v>223</v>
      </c>
      <c r="I46" s="140">
        <v>236</v>
      </c>
      <c r="J46" s="115">
        <v>-25</v>
      </c>
      <c r="K46" s="116">
        <v>-10.59322033898305</v>
      </c>
    </row>
    <row r="47" spans="1:11" ht="14.1" customHeight="1" x14ac:dyDescent="0.2">
      <c r="A47" s="306">
        <v>61</v>
      </c>
      <c r="B47" s="307" t="s">
        <v>269</v>
      </c>
      <c r="C47" s="308"/>
      <c r="D47" s="113">
        <v>1.2517385257301807</v>
      </c>
      <c r="E47" s="115">
        <v>81</v>
      </c>
      <c r="F47" s="114">
        <v>62</v>
      </c>
      <c r="G47" s="114">
        <v>95</v>
      </c>
      <c r="H47" s="114">
        <v>92</v>
      </c>
      <c r="I47" s="140">
        <v>78</v>
      </c>
      <c r="J47" s="115">
        <v>3</v>
      </c>
      <c r="K47" s="116">
        <v>3.8461538461538463</v>
      </c>
    </row>
    <row r="48" spans="1:11" ht="14.1" customHeight="1" x14ac:dyDescent="0.2">
      <c r="A48" s="306">
        <v>62</v>
      </c>
      <c r="B48" s="307" t="s">
        <v>270</v>
      </c>
      <c r="C48" s="308"/>
      <c r="D48" s="113">
        <v>9.1021480451244017</v>
      </c>
      <c r="E48" s="115">
        <v>589</v>
      </c>
      <c r="F48" s="114">
        <v>473</v>
      </c>
      <c r="G48" s="114">
        <v>510</v>
      </c>
      <c r="H48" s="114">
        <v>428</v>
      </c>
      <c r="I48" s="140">
        <v>557</v>
      </c>
      <c r="J48" s="115">
        <v>32</v>
      </c>
      <c r="K48" s="116">
        <v>5.7450628366247756</v>
      </c>
    </row>
    <row r="49" spans="1:11" ht="14.1" customHeight="1" x14ac:dyDescent="0.2">
      <c r="A49" s="306">
        <v>63</v>
      </c>
      <c r="B49" s="307" t="s">
        <v>271</v>
      </c>
      <c r="C49" s="308"/>
      <c r="D49" s="113">
        <v>2.7043733580590326</v>
      </c>
      <c r="E49" s="115">
        <v>175</v>
      </c>
      <c r="F49" s="114">
        <v>145</v>
      </c>
      <c r="G49" s="114">
        <v>180</v>
      </c>
      <c r="H49" s="114">
        <v>134</v>
      </c>
      <c r="I49" s="140">
        <v>179</v>
      </c>
      <c r="J49" s="115">
        <v>-4</v>
      </c>
      <c r="K49" s="116">
        <v>-2.2346368715083798</v>
      </c>
    </row>
    <row r="50" spans="1:11" ht="14.1" customHeight="1" x14ac:dyDescent="0.2">
      <c r="A50" s="306" t="s">
        <v>272</v>
      </c>
      <c r="B50" s="307" t="s">
        <v>273</v>
      </c>
      <c r="C50" s="308"/>
      <c r="D50" s="113">
        <v>0.44815329933549686</v>
      </c>
      <c r="E50" s="115">
        <v>29</v>
      </c>
      <c r="F50" s="114">
        <v>39</v>
      </c>
      <c r="G50" s="114">
        <v>41</v>
      </c>
      <c r="H50" s="114">
        <v>26</v>
      </c>
      <c r="I50" s="140">
        <v>31</v>
      </c>
      <c r="J50" s="115">
        <v>-2</v>
      </c>
      <c r="K50" s="116">
        <v>-6.4516129032258061</v>
      </c>
    </row>
    <row r="51" spans="1:11" ht="14.1" customHeight="1" x14ac:dyDescent="0.2">
      <c r="A51" s="306" t="s">
        <v>274</v>
      </c>
      <c r="B51" s="307" t="s">
        <v>275</v>
      </c>
      <c r="C51" s="308"/>
      <c r="D51" s="113">
        <v>1.9935095039406583</v>
      </c>
      <c r="E51" s="115">
        <v>129</v>
      </c>
      <c r="F51" s="114">
        <v>99</v>
      </c>
      <c r="G51" s="114">
        <v>118</v>
      </c>
      <c r="H51" s="114">
        <v>98</v>
      </c>
      <c r="I51" s="140">
        <v>126</v>
      </c>
      <c r="J51" s="115">
        <v>3</v>
      </c>
      <c r="K51" s="116">
        <v>2.3809523809523809</v>
      </c>
    </row>
    <row r="52" spans="1:11" ht="14.1" customHeight="1" x14ac:dyDescent="0.2">
      <c r="A52" s="306">
        <v>71</v>
      </c>
      <c r="B52" s="307" t="s">
        <v>276</v>
      </c>
      <c r="C52" s="308"/>
      <c r="D52" s="113">
        <v>6.629578117756143</v>
      </c>
      <c r="E52" s="115">
        <v>429</v>
      </c>
      <c r="F52" s="114">
        <v>274</v>
      </c>
      <c r="G52" s="114">
        <v>415</v>
      </c>
      <c r="H52" s="114">
        <v>391</v>
      </c>
      <c r="I52" s="140">
        <v>569</v>
      </c>
      <c r="J52" s="115">
        <v>-140</v>
      </c>
      <c r="K52" s="116">
        <v>-24.604569420035148</v>
      </c>
    </row>
    <row r="53" spans="1:11" ht="14.1" customHeight="1" x14ac:dyDescent="0.2">
      <c r="A53" s="306" t="s">
        <v>277</v>
      </c>
      <c r="B53" s="307" t="s">
        <v>278</v>
      </c>
      <c r="C53" s="308"/>
      <c r="D53" s="113">
        <v>2.3334878689537937</v>
      </c>
      <c r="E53" s="115">
        <v>151</v>
      </c>
      <c r="F53" s="114">
        <v>94</v>
      </c>
      <c r="G53" s="114">
        <v>147</v>
      </c>
      <c r="H53" s="114">
        <v>142</v>
      </c>
      <c r="I53" s="140">
        <v>186</v>
      </c>
      <c r="J53" s="115">
        <v>-35</v>
      </c>
      <c r="K53" s="116">
        <v>-18.817204301075268</v>
      </c>
    </row>
    <row r="54" spans="1:11" ht="14.1" customHeight="1" x14ac:dyDescent="0.2">
      <c r="A54" s="306" t="s">
        <v>279</v>
      </c>
      <c r="B54" s="307" t="s">
        <v>280</v>
      </c>
      <c r="C54" s="308"/>
      <c r="D54" s="113">
        <v>3.6934013290063361</v>
      </c>
      <c r="E54" s="115">
        <v>239</v>
      </c>
      <c r="F54" s="114">
        <v>147</v>
      </c>
      <c r="G54" s="114">
        <v>229</v>
      </c>
      <c r="H54" s="114">
        <v>210</v>
      </c>
      <c r="I54" s="140">
        <v>317</v>
      </c>
      <c r="J54" s="115">
        <v>-78</v>
      </c>
      <c r="K54" s="116">
        <v>-24.605678233438486</v>
      </c>
    </row>
    <row r="55" spans="1:11" ht="14.1" customHeight="1" x14ac:dyDescent="0.2">
      <c r="A55" s="306">
        <v>72</v>
      </c>
      <c r="B55" s="307" t="s">
        <v>281</v>
      </c>
      <c r="C55" s="308"/>
      <c r="D55" s="113">
        <v>1.607170452789368</v>
      </c>
      <c r="E55" s="115">
        <v>104</v>
      </c>
      <c r="F55" s="114">
        <v>148</v>
      </c>
      <c r="G55" s="114">
        <v>81</v>
      </c>
      <c r="H55" s="114">
        <v>78</v>
      </c>
      <c r="I55" s="140">
        <v>98</v>
      </c>
      <c r="J55" s="115">
        <v>6</v>
      </c>
      <c r="K55" s="116">
        <v>6.1224489795918364</v>
      </c>
    </row>
    <row r="56" spans="1:11" ht="14.1" customHeight="1" x14ac:dyDescent="0.2">
      <c r="A56" s="306" t="s">
        <v>282</v>
      </c>
      <c r="B56" s="307" t="s">
        <v>283</v>
      </c>
      <c r="C56" s="308"/>
      <c r="D56" s="113">
        <v>0.63359604388811619</v>
      </c>
      <c r="E56" s="115">
        <v>41</v>
      </c>
      <c r="F56" s="114">
        <v>84</v>
      </c>
      <c r="G56" s="114">
        <v>28</v>
      </c>
      <c r="H56" s="114">
        <v>28</v>
      </c>
      <c r="I56" s="140">
        <v>42</v>
      </c>
      <c r="J56" s="115">
        <v>-1</v>
      </c>
      <c r="K56" s="116">
        <v>-2.3809523809523809</v>
      </c>
    </row>
    <row r="57" spans="1:11" ht="14.1" customHeight="1" x14ac:dyDescent="0.2">
      <c r="A57" s="306" t="s">
        <v>284</v>
      </c>
      <c r="B57" s="307" t="s">
        <v>285</v>
      </c>
      <c r="C57" s="308"/>
      <c r="D57" s="113">
        <v>0.72631741616442591</v>
      </c>
      <c r="E57" s="115">
        <v>47</v>
      </c>
      <c r="F57" s="114">
        <v>43</v>
      </c>
      <c r="G57" s="114">
        <v>41</v>
      </c>
      <c r="H57" s="114">
        <v>35</v>
      </c>
      <c r="I57" s="140">
        <v>45</v>
      </c>
      <c r="J57" s="115">
        <v>2</v>
      </c>
      <c r="K57" s="116">
        <v>4.4444444444444446</v>
      </c>
    </row>
    <row r="58" spans="1:11" ht="14.1" customHeight="1" x14ac:dyDescent="0.2">
      <c r="A58" s="306">
        <v>73</v>
      </c>
      <c r="B58" s="307" t="s">
        <v>286</v>
      </c>
      <c r="C58" s="308"/>
      <c r="D58" s="113">
        <v>1.2362849636841291</v>
      </c>
      <c r="E58" s="115">
        <v>80</v>
      </c>
      <c r="F58" s="114">
        <v>37</v>
      </c>
      <c r="G58" s="114">
        <v>101</v>
      </c>
      <c r="H58" s="114">
        <v>64</v>
      </c>
      <c r="I58" s="140">
        <v>175</v>
      </c>
      <c r="J58" s="115">
        <v>-95</v>
      </c>
      <c r="K58" s="116">
        <v>-54.285714285714285</v>
      </c>
    </row>
    <row r="59" spans="1:11" ht="14.1" customHeight="1" x14ac:dyDescent="0.2">
      <c r="A59" s="306" t="s">
        <v>287</v>
      </c>
      <c r="B59" s="307" t="s">
        <v>288</v>
      </c>
      <c r="C59" s="308"/>
      <c r="D59" s="113">
        <v>0.92721372276309688</v>
      </c>
      <c r="E59" s="115">
        <v>60</v>
      </c>
      <c r="F59" s="114">
        <v>28</v>
      </c>
      <c r="G59" s="114">
        <v>87</v>
      </c>
      <c r="H59" s="114">
        <v>55</v>
      </c>
      <c r="I59" s="140">
        <v>157</v>
      </c>
      <c r="J59" s="115">
        <v>-97</v>
      </c>
      <c r="K59" s="116">
        <v>-61.783439490445858</v>
      </c>
    </row>
    <row r="60" spans="1:11" ht="14.1" customHeight="1" x14ac:dyDescent="0.2">
      <c r="A60" s="306">
        <v>81</v>
      </c>
      <c r="B60" s="307" t="s">
        <v>289</v>
      </c>
      <c r="C60" s="308"/>
      <c r="D60" s="113">
        <v>6.9695564827692786</v>
      </c>
      <c r="E60" s="115">
        <v>451</v>
      </c>
      <c r="F60" s="114">
        <v>281</v>
      </c>
      <c r="G60" s="114">
        <v>422</v>
      </c>
      <c r="H60" s="114">
        <v>343</v>
      </c>
      <c r="I60" s="140">
        <v>1005</v>
      </c>
      <c r="J60" s="115">
        <v>-554</v>
      </c>
      <c r="K60" s="116">
        <v>-55.124378109452735</v>
      </c>
    </row>
    <row r="61" spans="1:11" ht="14.1" customHeight="1" x14ac:dyDescent="0.2">
      <c r="A61" s="306" t="s">
        <v>290</v>
      </c>
      <c r="B61" s="307" t="s">
        <v>291</v>
      </c>
      <c r="C61" s="308"/>
      <c r="D61" s="113">
        <v>1.3599134600525422</v>
      </c>
      <c r="E61" s="115">
        <v>88</v>
      </c>
      <c r="F61" s="114">
        <v>62</v>
      </c>
      <c r="G61" s="114">
        <v>81</v>
      </c>
      <c r="H61" s="114">
        <v>95</v>
      </c>
      <c r="I61" s="140">
        <v>171</v>
      </c>
      <c r="J61" s="115">
        <v>-83</v>
      </c>
      <c r="K61" s="116">
        <v>-48.538011695906434</v>
      </c>
    </row>
    <row r="62" spans="1:11" ht="14.1" customHeight="1" x14ac:dyDescent="0.2">
      <c r="A62" s="306" t="s">
        <v>292</v>
      </c>
      <c r="B62" s="307" t="s">
        <v>293</v>
      </c>
      <c r="C62" s="308"/>
      <c r="D62" s="113">
        <v>2.5498377375985166</v>
      </c>
      <c r="E62" s="115">
        <v>165</v>
      </c>
      <c r="F62" s="114">
        <v>113</v>
      </c>
      <c r="G62" s="114">
        <v>202</v>
      </c>
      <c r="H62" s="114">
        <v>156</v>
      </c>
      <c r="I62" s="140">
        <v>543</v>
      </c>
      <c r="J62" s="115">
        <v>-378</v>
      </c>
      <c r="K62" s="116">
        <v>-69.613259668508292</v>
      </c>
    </row>
    <row r="63" spans="1:11" ht="14.1" customHeight="1" x14ac:dyDescent="0.2">
      <c r="A63" s="306"/>
      <c r="B63" s="307" t="s">
        <v>294</v>
      </c>
      <c r="C63" s="308"/>
      <c r="D63" s="113">
        <v>2.287127182815639</v>
      </c>
      <c r="E63" s="115">
        <v>148</v>
      </c>
      <c r="F63" s="114">
        <v>99</v>
      </c>
      <c r="G63" s="114">
        <v>174</v>
      </c>
      <c r="H63" s="114">
        <v>142</v>
      </c>
      <c r="I63" s="140">
        <v>522</v>
      </c>
      <c r="J63" s="115">
        <v>-374</v>
      </c>
      <c r="K63" s="116">
        <v>-71.64750957854406</v>
      </c>
    </row>
    <row r="64" spans="1:11" ht="14.1" customHeight="1" x14ac:dyDescent="0.2">
      <c r="A64" s="306" t="s">
        <v>295</v>
      </c>
      <c r="B64" s="307" t="s">
        <v>296</v>
      </c>
      <c r="C64" s="308"/>
      <c r="D64" s="113">
        <v>1.0662957811775615</v>
      </c>
      <c r="E64" s="115">
        <v>69</v>
      </c>
      <c r="F64" s="114">
        <v>54</v>
      </c>
      <c r="G64" s="114">
        <v>64</v>
      </c>
      <c r="H64" s="114">
        <v>36</v>
      </c>
      <c r="I64" s="140">
        <v>142</v>
      </c>
      <c r="J64" s="115">
        <v>-73</v>
      </c>
      <c r="K64" s="116">
        <v>-51.408450704225352</v>
      </c>
    </row>
    <row r="65" spans="1:11" ht="14.1" customHeight="1" x14ac:dyDescent="0.2">
      <c r="A65" s="306" t="s">
        <v>297</v>
      </c>
      <c r="B65" s="307" t="s">
        <v>298</v>
      </c>
      <c r="C65" s="308"/>
      <c r="D65" s="113">
        <v>1.1590171534538711</v>
      </c>
      <c r="E65" s="115">
        <v>75</v>
      </c>
      <c r="F65" s="114">
        <v>29</v>
      </c>
      <c r="G65" s="114">
        <v>49</v>
      </c>
      <c r="H65" s="114">
        <v>35</v>
      </c>
      <c r="I65" s="140">
        <v>71</v>
      </c>
      <c r="J65" s="115">
        <v>4</v>
      </c>
      <c r="K65" s="116">
        <v>5.6338028169014081</v>
      </c>
    </row>
    <row r="66" spans="1:11" ht="14.1" customHeight="1" x14ac:dyDescent="0.2">
      <c r="A66" s="306">
        <v>82</v>
      </c>
      <c r="B66" s="307" t="s">
        <v>299</v>
      </c>
      <c r="C66" s="308"/>
      <c r="D66" s="113">
        <v>2.7970947303353424</v>
      </c>
      <c r="E66" s="115">
        <v>181</v>
      </c>
      <c r="F66" s="114">
        <v>149</v>
      </c>
      <c r="G66" s="114">
        <v>349</v>
      </c>
      <c r="H66" s="114">
        <v>142</v>
      </c>
      <c r="I66" s="140">
        <v>368</v>
      </c>
      <c r="J66" s="115">
        <v>-187</v>
      </c>
      <c r="K66" s="116">
        <v>-50.815217391304351</v>
      </c>
    </row>
    <row r="67" spans="1:11" ht="14.1" customHeight="1" x14ac:dyDescent="0.2">
      <c r="A67" s="306" t="s">
        <v>300</v>
      </c>
      <c r="B67" s="307" t="s">
        <v>301</v>
      </c>
      <c r="C67" s="308"/>
      <c r="D67" s="113">
        <v>1.9780559418946067</v>
      </c>
      <c r="E67" s="115">
        <v>128</v>
      </c>
      <c r="F67" s="114">
        <v>110</v>
      </c>
      <c r="G67" s="114">
        <v>294</v>
      </c>
      <c r="H67" s="114">
        <v>106</v>
      </c>
      <c r="I67" s="140">
        <v>312</v>
      </c>
      <c r="J67" s="115">
        <v>-184</v>
      </c>
      <c r="K67" s="116">
        <v>-58.974358974358971</v>
      </c>
    </row>
    <row r="68" spans="1:11" ht="14.1" customHeight="1" x14ac:dyDescent="0.2">
      <c r="A68" s="306" t="s">
        <v>302</v>
      </c>
      <c r="B68" s="307" t="s">
        <v>303</v>
      </c>
      <c r="C68" s="308"/>
      <c r="D68" s="113">
        <v>0.54087467161180647</v>
      </c>
      <c r="E68" s="115">
        <v>35</v>
      </c>
      <c r="F68" s="114">
        <v>22</v>
      </c>
      <c r="G68" s="114">
        <v>36</v>
      </c>
      <c r="H68" s="114">
        <v>24</v>
      </c>
      <c r="I68" s="140">
        <v>37</v>
      </c>
      <c r="J68" s="115">
        <v>-2</v>
      </c>
      <c r="K68" s="116">
        <v>-5.4054054054054053</v>
      </c>
    </row>
    <row r="69" spans="1:11" ht="14.1" customHeight="1" x14ac:dyDescent="0.2">
      <c r="A69" s="306">
        <v>83</v>
      </c>
      <c r="B69" s="307" t="s">
        <v>304</v>
      </c>
      <c r="C69" s="308"/>
      <c r="D69" s="113">
        <v>4.5124401174470714</v>
      </c>
      <c r="E69" s="115">
        <v>292</v>
      </c>
      <c r="F69" s="114">
        <v>182</v>
      </c>
      <c r="G69" s="114">
        <v>545</v>
      </c>
      <c r="H69" s="114">
        <v>218</v>
      </c>
      <c r="I69" s="140">
        <v>576</v>
      </c>
      <c r="J69" s="115">
        <v>-284</v>
      </c>
      <c r="K69" s="116">
        <v>-49.305555555555557</v>
      </c>
    </row>
    <row r="70" spans="1:11" ht="14.1" customHeight="1" x14ac:dyDescent="0.2">
      <c r="A70" s="306" t="s">
        <v>305</v>
      </c>
      <c r="B70" s="307" t="s">
        <v>306</v>
      </c>
      <c r="C70" s="308"/>
      <c r="D70" s="113">
        <v>3.8479369494668521</v>
      </c>
      <c r="E70" s="115">
        <v>249</v>
      </c>
      <c r="F70" s="114">
        <v>153</v>
      </c>
      <c r="G70" s="114">
        <v>473</v>
      </c>
      <c r="H70" s="114">
        <v>176</v>
      </c>
      <c r="I70" s="140">
        <v>486</v>
      </c>
      <c r="J70" s="115">
        <v>-237</v>
      </c>
      <c r="K70" s="116">
        <v>-48.76543209876543</v>
      </c>
    </row>
    <row r="71" spans="1:11" ht="14.1" customHeight="1" x14ac:dyDescent="0.2">
      <c r="A71" s="306"/>
      <c r="B71" s="307" t="s">
        <v>307</v>
      </c>
      <c r="C71" s="308"/>
      <c r="D71" s="113">
        <v>2.3489414309998455</v>
      </c>
      <c r="E71" s="115">
        <v>152</v>
      </c>
      <c r="F71" s="114">
        <v>104</v>
      </c>
      <c r="G71" s="114">
        <v>332</v>
      </c>
      <c r="H71" s="114">
        <v>106</v>
      </c>
      <c r="I71" s="140">
        <v>316</v>
      </c>
      <c r="J71" s="115">
        <v>-164</v>
      </c>
      <c r="K71" s="116">
        <v>-51.898734177215189</v>
      </c>
    </row>
    <row r="72" spans="1:11" ht="14.1" customHeight="1" x14ac:dyDescent="0.2">
      <c r="A72" s="306">
        <v>84</v>
      </c>
      <c r="B72" s="307" t="s">
        <v>308</v>
      </c>
      <c r="C72" s="308"/>
      <c r="D72" s="113">
        <v>1.205377839592026</v>
      </c>
      <c r="E72" s="115">
        <v>78</v>
      </c>
      <c r="F72" s="114">
        <v>49</v>
      </c>
      <c r="G72" s="114">
        <v>121</v>
      </c>
      <c r="H72" s="114">
        <v>47</v>
      </c>
      <c r="I72" s="140">
        <v>128</v>
      </c>
      <c r="J72" s="115">
        <v>-50</v>
      </c>
      <c r="K72" s="116">
        <v>-39.0625</v>
      </c>
    </row>
    <row r="73" spans="1:11" ht="14.1" customHeight="1" x14ac:dyDescent="0.2">
      <c r="A73" s="306" t="s">
        <v>309</v>
      </c>
      <c r="B73" s="307" t="s">
        <v>310</v>
      </c>
      <c r="C73" s="308"/>
      <c r="D73" s="113">
        <v>0.58723535774996138</v>
      </c>
      <c r="E73" s="115">
        <v>38</v>
      </c>
      <c r="F73" s="114">
        <v>19</v>
      </c>
      <c r="G73" s="114">
        <v>82</v>
      </c>
      <c r="H73" s="114">
        <v>21</v>
      </c>
      <c r="I73" s="140">
        <v>80</v>
      </c>
      <c r="J73" s="115">
        <v>-42</v>
      </c>
      <c r="K73" s="116">
        <v>-52.5</v>
      </c>
    </row>
    <row r="74" spans="1:11" ht="14.1" customHeight="1" x14ac:dyDescent="0.2">
      <c r="A74" s="306" t="s">
        <v>311</v>
      </c>
      <c r="B74" s="307" t="s">
        <v>312</v>
      </c>
      <c r="C74" s="308"/>
      <c r="D74" s="113">
        <v>0.23180343069077422</v>
      </c>
      <c r="E74" s="115">
        <v>15</v>
      </c>
      <c r="F74" s="114">
        <v>11</v>
      </c>
      <c r="G74" s="114">
        <v>22</v>
      </c>
      <c r="H74" s="114">
        <v>13</v>
      </c>
      <c r="I74" s="140">
        <v>24</v>
      </c>
      <c r="J74" s="115">
        <v>-9</v>
      </c>
      <c r="K74" s="116">
        <v>-37.5</v>
      </c>
    </row>
    <row r="75" spans="1:11" ht="14.1" customHeight="1" x14ac:dyDescent="0.2">
      <c r="A75" s="306" t="s">
        <v>313</v>
      </c>
      <c r="B75" s="307" t="s">
        <v>314</v>
      </c>
      <c r="C75" s="308"/>
      <c r="D75" s="113">
        <v>0.18544274455261939</v>
      </c>
      <c r="E75" s="115">
        <v>12</v>
      </c>
      <c r="F75" s="114">
        <v>7</v>
      </c>
      <c r="G75" s="114">
        <v>7</v>
      </c>
      <c r="H75" s="114">
        <v>6</v>
      </c>
      <c r="I75" s="140">
        <v>5</v>
      </c>
      <c r="J75" s="115">
        <v>7</v>
      </c>
      <c r="K75" s="116">
        <v>140</v>
      </c>
    </row>
    <row r="76" spans="1:11" ht="14.1" customHeight="1" x14ac:dyDescent="0.2">
      <c r="A76" s="306">
        <v>91</v>
      </c>
      <c r="B76" s="307" t="s">
        <v>315</v>
      </c>
      <c r="C76" s="308"/>
      <c r="D76" s="113">
        <v>0.13908205841446453</v>
      </c>
      <c r="E76" s="115">
        <v>9</v>
      </c>
      <c r="F76" s="114" t="s">
        <v>514</v>
      </c>
      <c r="G76" s="114">
        <v>15</v>
      </c>
      <c r="H76" s="114">
        <v>9</v>
      </c>
      <c r="I76" s="140">
        <v>12</v>
      </c>
      <c r="J76" s="115">
        <v>-3</v>
      </c>
      <c r="K76" s="116">
        <v>-25</v>
      </c>
    </row>
    <row r="77" spans="1:11" ht="14.1" customHeight="1" x14ac:dyDescent="0.2">
      <c r="A77" s="306">
        <v>92</v>
      </c>
      <c r="B77" s="307" t="s">
        <v>316</v>
      </c>
      <c r="C77" s="308"/>
      <c r="D77" s="113">
        <v>0.30907124092103228</v>
      </c>
      <c r="E77" s="115">
        <v>20</v>
      </c>
      <c r="F77" s="114">
        <v>19</v>
      </c>
      <c r="G77" s="114">
        <v>19</v>
      </c>
      <c r="H77" s="114">
        <v>28</v>
      </c>
      <c r="I77" s="140">
        <v>26</v>
      </c>
      <c r="J77" s="115">
        <v>-6</v>
      </c>
      <c r="K77" s="116">
        <v>-23.076923076923077</v>
      </c>
    </row>
    <row r="78" spans="1:11" ht="14.1" customHeight="1" x14ac:dyDescent="0.2">
      <c r="A78" s="306">
        <v>93</v>
      </c>
      <c r="B78" s="307" t="s">
        <v>317</v>
      </c>
      <c r="C78" s="308"/>
      <c r="D78" s="113">
        <v>0.1081749343223613</v>
      </c>
      <c r="E78" s="115">
        <v>7</v>
      </c>
      <c r="F78" s="114" t="s">
        <v>514</v>
      </c>
      <c r="G78" s="114">
        <v>4</v>
      </c>
      <c r="H78" s="114">
        <v>4</v>
      </c>
      <c r="I78" s="140">
        <v>13</v>
      </c>
      <c r="J78" s="115">
        <v>-6</v>
      </c>
      <c r="K78" s="116">
        <v>-46.153846153846153</v>
      </c>
    </row>
    <row r="79" spans="1:11" ht="14.1" customHeight="1" x14ac:dyDescent="0.2">
      <c r="A79" s="306">
        <v>94</v>
      </c>
      <c r="B79" s="307" t="s">
        <v>318</v>
      </c>
      <c r="C79" s="308"/>
      <c r="D79" s="113">
        <v>0.67995673002627111</v>
      </c>
      <c r="E79" s="115">
        <v>44</v>
      </c>
      <c r="F79" s="114">
        <v>15</v>
      </c>
      <c r="G79" s="114">
        <v>43</v>
      </c>
      <c r="H79" s="114">
        <v>7</v>
      </c>
      <c r="I79" s="140">
        <v>13</v>
      </c>
      <c r="J79" s="115">
        <v>31</v>
      </c>
      <c r="K79" s="116">
        <v>238.46153846153845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0.55632823365785811</v>
      </c>
      <c r="E81" s="143">
        <v>36</v>
      </c>
      <c r="F81" s="144">
        <v>25</v>
      </c>
      <c r="G81" s="144">
        <v>99</v>
      </c>
      <c r="H81" s="144">
        <v>30</v>
      </c>
      <c r="I81" s="145">
        <v>49</v>
      </c>
      <c r="J81" s="143">
        <v>-13</v>
      </c>
      <c r="K81" s="146">
        <v>-26.530612244897959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77315</v>
      </c>
      <c r="C10" s="114">
        <v>40372</v>
      </c>
      <c r="D10" s="114">
        <v>36943</v>
      </c>
      <c r="E10" s="114">
        <v>59709</v>
      </c>
      <c r="F10" s="114">
        <v>15927</v>
      </c>
      <c r="G10" s="114">
        <v>9716</v>
      </c>
      <c r="H10" s="114">
        <v>23588</v>
      </c>
      <c r="I10" s="115">
        <v>12184</v>
      </c>
      <c r="J10" s="114">
        <v>9892</v>
      </c>
      <c r="K10" s="114">
        <v>2292</v>
      </c>
      <c r="L10" s="423">
        <v>5668</v>
      </c>
      <c r="M10" s="424">
        <v>6043</v>
      </c>
    </row>
    <row r="11" spans="1:13" ht="11.1" customHeight="1" x14ac:dyDescent="0.2">
      <c r="A11" s="422" t="s">
        <v>388</v>
      </c>
      <c r="B11" s="115">
        <v>79501</v>
      </c>
      <c r="C11" s="114">
        <v>42300</v>
      </c>
      <c r="D11" s="114">
        <v>37201</v>
      </c>
      <c r="E11" s="114">
        <v>61662</v>
      </c>
      <c r="F11" s="114">
        <v>16162</v>
      </c>
      <c r="G11" s="114">
        <v>9521</v>
      </c>
      <c r="H11" s="114">
        <v>24666</v>
      </c>
      <c r="I11" s="115">
        <v>12326</v>
      </c>
      <c r="J11" s="114">
        <v>9884</v>
      </c>
      <c r="K11" s="114">
        <v>2442</v>
      </c>
      <c r="L11" s="423">
        <v>6677</v>
      </c>
      <c r="M11" s="424">
        <v>4546</v>
      </c>
    </row>
    <row r="12" spans="1:13" ht="11.1" customHeight="1" x14ac:dyDescent="0.2">
      <c r="A12" s="422" t="s">
        <v>389</v>
      </c>
      <c r="B12" s="115">
        <v>81567</v>
      </c>
      <c r="C12" s="114">
        <v>43654</v>
      </c>
      <c r="D12" s="114">
        <v>37913</v>
      </c>
      <c r="E12" s="114">
        <v>63492</v>
      </c>
      <c r="F12" s="114">
        <v>16388</v>
      </c>
      <c r="G12" s="114">
        <v>10250</v>
      </c>
      <c r="H12" s="114">
        <v>25206</v>
      </c>
      <c r="I12" s="115">
        <v>12472</v>
      </c>
      <c r="J12" s="114">
        <v>9837</v>
      </c>
      <c r="K12" s="114">
        <v>2635</v>
      </c>
      <c r="L12" s="423">
        <v>8211</v>
      </c>
      <c r="M12" s="424">
        <v>6253</v>
      </c>
    </row>
    <row r="13" spans="1:13" s="110" customFormat="1" ht="11.1" customHeight="1" x14ac:dyDescent="0.2">
      <c r="A13" s="422" t="s">
        <v>390</v>
      </c>
      <c r="B13" s="115">
        <v>79589</v>
      </c>
      <c r="C13" s="114">
        <v>41782</v>
      </c>
      <c r="D13" s="114">
        <v>37807</v>
      </c>
      <c r="E13" s="114">
        <v>61434</v>
      </c>
      <c r="F13" s="114">
        <v>16456</v>
      </c>
      <c r="G13" s="114">
        <v>9664</v>
      </c>
      <c r="H13" s="114">
        <v>24971</v>
      </c>
      <c r="I13" s="115">
        <v>12265</v>
      </c>
      <c r="J13" s="114">
        <v>9707</v>
      </c>
      <c r="K13" s="114">
        <v>2558</v>
      </c>
      <c r="L13" s="423">
        <v>4225</v>
      </c>
      <c r="M13" s="424">
        <v>6305</v>
      </c>
    </row>
    <row r="14" spans="1:13" ht="15" customHeight="1" x14ac:dyDescent="0.2">
      <c r="A14" s="422" t="s">
        <v>391</v>
      </c>
      <c r="B14" s="115">
        <v>79571</v>
      </c>
      <c r="C14" s="114">
        <v>42125</v>
      </c>
      <c r="D14" s="114">
        <v>37446</v>
      </c>
      <c r="E14" s="114">
        <v>59475</v>
      </c>
      <c r="F14" s="114">
        <v>18608</v>
      </c>
      <c r="G14" s="114">
        <v>9309</v>
      </c>
      <c r="H14" s="114">
        <v>25178</v>
      </c>
      <c r="I14" s="115">
        <v>12185</v>
      </c>
      <c r="J14" s="114">
        <v>9678</v>
      </c>
      <c r="K14" s="114">
        <v>2507</v>
      </c>
      <c r="L14" s="423">
        <v>6888</v>
      </c>
      <c r="M14" s="424">
        <v>6894</v>
      </c>
    </row>
    <row r="15" spans="1:13" ht="11.1" customHeight="1" x14ac:dyDescent="0.2">
      <c r="A15" s="422" t="s">
        <v>388</v>
      </c>
      <c r="B15" s="115">
        <v>81266</v>
      </c>
      <c r="C15" s="114">
        <v>43488</v>
      </c>
      <c r="D15" s="114">
        <v>37778</v>
      </c>
      <c r="E15" s="114">
        <v>60465</v>
      </c>
      <c r="F15" s="114">
        <v>19355</v>
      </c>
      <c r="G15" s="114">
        <v>9049</v>
      </c>
      <c r="H15" s="114">
        <v>26058</v>
      </c>
      <c r="I15" s="115">
        <v>12349</v>
      </c>
      <c r="J15" s="114">
        <v>9684</v>
      </c>
      <c r="K15" s="114">
        <v>2665</v>
      </c>
      <c r="L15" s="423">
        <v>6262</v>
      </c>
      <c r="M15" s="424">
        <v>4628</v>
      </c>
    </row>
    <row r="16" spans="1:13" ht="11.1" customHeight="1" x14ac:dyDescent="0.2">
      <c r="A16" s="422" t="s">
        <v>389</v>
      </c>
      <c r="B16" s="115">
        <v>82958</v>
      </c>
      <c r="C16" s="114">
        <v>44554</v>
      </c>
      <c r="D16" s="114">
        <v>38404</v>
      </c>
      <c r="E16" s="114">
        <v>62296</v>
      </c>
      <c r="F16" s="114">
        <v>19869</v>
      </c>
      <c r="G16" s="114">
        <v>9581</v>
      </c>
      <c r="H16" s="114">
        <v>26661</v>
      </c>
      <c r="I16" s="115">
        <v>12547</v>
      </c>
      <c r="J16" s="114">
        <v>9672</v>
      </c>
      <c r="K16" s="114">
        <v>2875</v>
      </c>
      <c r="L16" s="423">
        <v>7549</v>
      </c>
      <c r="M16" s="424">
        <v>6026</v>
      </c>
    </row>
    <row r="17" spans="1:13" s="110" customFormat="1" ht="11.1" customHeight="1" x14ac:dyDescent="0.2">
      <c r="A17" s="422" t="s">
        <v>390</v>
      </c>
      <c r="B17" s="115">
        <v>81238</v>
      </c>
      <c r="C17" s="114">
        <v>42943</v>
      </c>
      <c r="D17" s="114">
        <v>38295</v>
      </c>
      <c r="E17" s="114">
        <v>61269</v>
      </c>
      <c r="F17" s="114">
        <v>19895</v>
      </c>
      <c r="G17" s="114">
        <v>9089</v>
      </c>
      <c r="H17" s="114">
        <v>26553</v>
      </c>
      <c r="I17" s="115">
        <v>12292</v>
      </c>
      <c r="J17" s="114">
        <v>9507</v>
      </c>
      <c r="K17" s="114">
        <v>2785</v>
      </c>
      <c r="L17" s="423">
        <v>4154</v>
      </c>
      <c r="M17" s="424">
        <v>6116</v>
      </c>
    </row>
    <row r="18" spans="1:13" ht="15" customHeight="1" x14ac:dyDescent="0.2">
      <c r="A18" s="422" t="s">
        <v>392</v>
      </c>
      <c r="B18" s="115">
        <v>82055</v>
      </c>
      <c r="C18" s="114">
        <v>43634</v>
      </c>
      <c r="D18" s="114">
        <v>38421</v>
      </c>
      <c r="E18" s="114">
        <v>61178</v>
      </c>
      <c r="F18" s="114">
        <v>20699</v>
      </c>
      <c r="G18" s="114">
        <v>8698</v>
      </c>
      <c r="H18" s="114">
        <v>27190</v>
      </c>
      <c r="I18" s="115">
        <v>12189</v>
      </c>
      <c r="J18" s="114">
        <v>9421</v>
      </c>
      <c r="K18" s="114">
        <v>2768</v>
      </c>
      <c r="L18" s="423">
        <v>7353</v>
      </c>
      <c r="M18" s="424">
        <v>6777</v>
      </c>
    </row>
    <row r="19" spans="1:13" ht="11.1" customHeight="1" x14ac:dyDescent="0.2">
      <c r="A19" s="422" t="s">
        <v>388</v>
      </c>
      <c r="B19" s="115">
        <v>83381</v>
      </c>
      <c r="C19" s="114">
        <v>44707</v>
      </c>
      <c r="D19" s="114">
        <v>38674</v>
      </c>
      <c r="E19" s="114">
        <v>62025</v>
      </c>
      <c r="F19" s="114">
        <v>21151</v>
      </c>
      <c r="G19" s="114">
        <v>8398</v>
      </c>
      <c r="H19" s="114">
        <v>28103</v>
      </c>
      <c r="I19" s="115">
        <v>12392</v>
      </c>
      <c r="J19" s="114">
        <v>9443</v>
      </c>
      <c r="K19" s="114">
        <v>2949</v>
      </c>
      <c r="L19" s="423">
        <v>5708</v>
      </c>
      <c r="M19" s="424">
        <v>4641</v>
      </c>
    </row>
    <row r="20" spans="1:13" ht="11.1" customHeight="1" x14ac:dyDescent="0.2">
      <c r="A20" s="422" t="s">
        <v>389</v>
      </c>
      <c r="B20" s="115">
        <v>84627</v>
      </c>
      <c r="C20" s="114">
        <v>45570</v>
      </c>
      <c r="D20" s="114">
        <v>39057</v>
      </c>
      <c r="E20" s="114">
        <v>62786</v>
      </c>
      <c r="F20" s="114">
        <v>21651</v>
      </c>
      <c r="G20" s="114">
        <v>8827</v>
      </c>
      <c r="H20" s="114">
        <v>28680</v>
      </c>
      <c r="I20" s="115">
        <v>12616</v>
      </c>
      <c r="J20" s="114">
        <v>9519</v>
      </c>
      <c r="K20" s="114">
        <v>3097</v>
      </c>
      <c r="L20" s="423">
        <v>6835</v>
      </c>
      <c r="M20" s="424">
        <v>5933</v>
      </c>
    </row>
    <row r="21" spans="1:13" s="110" customFormat="1" ht="11.1" customHeight="1" x14ac:dyDescent="0.2">
      <c r="A21" s="422" t="s">
        <v>390</v>
      </c>
      <c r="B21" s="115">
        <v>82590</v>
      </c>
      <c r="C21" s="114">
        <v>43815</v>
      </c>
      <c r="D21" s="114">
        <v>38775</v>
      </c>
      <c r="E21" s="114">
        <v>61279</v>
      </c>
      <c r="F21" s="114">
        <v>21261</v>
      </c>
      <c r="G21" s="114">
        <v>8286</v>
      </c>
      <c r="H21" s="114">
        <v>28410</v>
      </c>
      <c r="I21" s="115">
        <v>12768</v>
      </c>
      <c r="J21" s="114">
        <v>9704</v>
      </c>
      <c r="K21" s="114">
        <v>3064</v>
      </c>
      <c r="L21" s="423">
        <v>4039</v>
      </c>
      <c r="M21" s="424">
        <v>6274</v>
      </c>
    </row>
    <row r="22" spans="1:13" ht="15" customHeight="1" x14ac:dyDescent="0.2">
      <c r="A22" s="422" t="s">
        <v>393</v>
      </c>
      <c r="B22" s="115">
        <v>82488</v>
      </c>
      <c r="C22" s="114">
        <v>43752</v>
      </c>
      <c r="D22" s="114">
        <v>38736</v>
      </c>
      <c r="E22" s="114">
        <v>61093</v>
      </c>
      <c r="F22" s="114">
        <v>21177</v>
      </c>
      <c r="G22" s="114">
        <v>7885</v>
      </c>
      <c r="H22" s="114">
        <v>28658</v>
      </c>
      <c r="I22" s="115">
        <v>12498</v>
      </c>
      <c r="J22" s="114">
        <v>9487</v>
      </c>
      <c r="K22" s="114">
        <v>3011</v>
      </c>
      <c r="L22" s="423">
        <v>5899</v>
      </c>
      <c r="M22" s="424">
        <v>5984</v>
      </c>
    </row>
    <row r="23" spans="1:13" ht="11.1" customHeight="1" x14ac:dyDescent="0.2">
      <c r="A23" s="422" t="s">
        <v>388</v>
      </c>
      <c r="B23" s="115">
        <v>84094</v>
      </c>
      <c r="C23" s="114">
        <v>45227</v>
      </c>
      <c r="D23" s="114">
        <v>38867</v>
      </c>
      <c r="E23" s="114">
        <v>62409</v>
      </c>
      <c r="F23" s="114">
        <v>21417</v>
      </c>
      <c r="G23" s="114">
        <v>7606</v>
      </c>
      <c r="H23" s="114">
        <v>29765</v>
      </c>
      <c r="I23" s="115">
        <v>12650</v>
      </c>
      <c r="J23" s="114">
        <v>9543</v>
      </c>
      <c r="K23" s="114">
        <v>3107</v>
      </c>
      <c r="L23" s="423">
        <v>5860</v>
      </c>
      <c r="M23" s="424">
        <v>4313</v>
      </c>
    </row>
    <row r="24" spans="1:13" ht="11.1" customHeight="1" x14ac:dyDescent="0.2">
      <c r="A24" s="422" t="s">
        <v>389</v>
      </c>
      <c r="B24" s="115">
        <v>85638</v>
      </c>
      <c r="C24" s="114">
        <v>46213</v>
      </c>
      <c r="D24" s="114">
        <v>39425</v>
      </c>
      <c r="E24" s="114">
        <v>62488</v>
      </c>
      <c r="F24" s="114">
        <v>21518</v>
      </c>
      <c r="G24" s="114">
        <v>7979</v>
      </c>
      <c r="H24" s="114">
        <v>30389</v>
      </c>
      <c r="I24" s="115">
        <v>12968</v>
      </c>
      <c r="J24" s="114">
        <v>9645</v>
      </c>
      <c r="K24" s="114">
        <v>3323</v>
      </c>
      <c r="L24" s="423">
        <v>7635</v>
      </c>
      <c r="M24" s="424">
        <v>6416</v>
      </c>
    </row>
    <row r="25" spans="1:13" s="110" customFormat="1" ht="11.1" customHeight="1" x14ac:dyDescent="0.2">
      <c r="A25" s="422" t="s">
        <v>390</v>
      </c>
      <c r="B25" s="115">
        <v>83736</v>
      </c>
      <c r="C25" s="114">
        <v>44463</v>
      </c>
      <c r="D25" s="114">
        <v>39273</v>
      </c>
      <c r="E25" s="114">
        <v>60566</v>
      </c>
      <c r="F25" s="114">
        <v>21525</v>
      </c>
      <c r="G25" s="114">
        <v>7518</v>
      </c>
      <c r="H25" s="114">
        <v>30022</v>
      </c>
      <c r="I25" s="115">
        <v>12847</v>
      </c>
      <c r="J25" s="114">
        <v>9605</v>
      </c>
      <c r="K25" s="114">
        <v>3242</v>
      </c>
      <c r="L25" s="423">
        <v>3756</v>
      </c>
      <c r="M25" s="424">
        <v>5905</v>
      </c>
    </row>
    <row r="26" spans="1:13" ht="15" customHeight="1" x14ac:dyDescent="0.2">
      <c r="A26" s="422" t="s">
        <v>394</v>
      </c>
      <c r="B26" s="115">
        <v>84216</v>
      </c>
      <c r="C26" s="114">
        <v>45000</v>
      </c>
      <c r="D26" s="114">
        <v>39216</v>
      </c>
      <c r="E26" s="114">
        <v>60970</v>
      </c>
      <c r="F26" s="114">
        <v>21591</v>
      </c>
      <c r="G26" s="114">
        <v>7237</v>
      </c>
      <c r="H26" s="114">
        <v>30516</v>
      </c>
      <c r="I26" s="115">
        <v>12778</v>
      </c>
      <c r="J26" s="114">
        <v>9587</v>
      </c>
      <c r="K26" s="114">
        <v>3191</v>
      </c>
      <c r="L26" s="423">
        <v>6516</v>
      </c>
      <c r="M26" s="424">
        <v>5961</v>
      </c>
    </row>
    <row r="27" spans="1:13" ht="11.1" customHeight="1" x14ac:dyDescent="0.2">
      <c r="A27" s="422" t="s">
        <v>388</v>
      </c>
      <c r="B27" s="115">
        <v>85232</v>
      </c>
      <c r="C27" s="114">
        <v>45835</v>
      </c>
      <c r="D27" s="114">
        <v>39397</v>
      </c>
      <c r="E27" s="114">
        <v>61689</v>
      </c>
      <c r="F27" s="114">
        <v>21901</v>
      </c>
      <c r="G27" s="114">
        <v>6952</v>
      </c>
      <c r="H27" s="114">
        <v>31394</v>
      </c>
      <c r="I27" s="115">
        <v>12721</v>
      </c>
      <c r="J27" s="114">
        <v>9400</v>
      </c>
      <c r="K27" s="114">
        <v>3321</v>
      </c>
      <c r="L27" s="423">
        <v>5683</v>
      </c>
      <c r="M27" s="424">
        <v>4688</v>
      </c>
    </row>
    <row r="28" spans="1:13" ht="11.1" customHeight="1" x14ac:dyDescent="0.2">
      <c r="A28" s="422" t="s">
        <v>389</v>
      </c>
      <c r="B28" s="115">
        <v>86117</v>
      </c>
      <c r="C28" s="114">
        <v>46316</v>
      </c>
      <c r="D28" s="114">
        <v>39801</v>
      </c>
      <c r="E28" s="114">
        <v>63837</v>
      </c>
      <c r="F28" s="114">
        <v>22045</v>
      </c>
      <c r="G28" s="114">
        <v>7559</v>
      </c>
      <c r="H28" s="114">
        <v>31584</v>
      </c>
      <c r="I28" s="115">
        <v>12847</v>
      </c>
      <c r="J28" s="114">
        <v>9359</v>
      </c>
      <c r="K28" s="114">
        <v>3488</v>
      </c>
      <c r="L28" s="423">
        <v>7059</v>
      </c>
      <c r="M28" s="424">
        <v>6319</v>
      </c>
    </row>
    <row r="29" spans="1:13" s="110" customFormat="1" ht="11.1" customHeight="1" x14ac:dyDescent="0.2">
      <c r="A29" s="422" t="s">
        <v>390</v>
      </c>
      <c r="B29" s="115">
        <v>84232</v>
      </c>
      <c r="C29" s="114">
        <v>44672</v>
      </c>
      <c r="D29" s="114">
        <v>39560</v>
      </c>
      <c r="E29" s="114">
        <v>62198</v>
      </c>
      <c r="F29" s="114">
        <v>21915</v>
      </c>
      <c r="G29" s="114">
        <v>7056</v>
      </c>
      <c r="H29" s="114">
        <v>31101</v>
      </c>
      <c r="I29" s="115">
        <v>12716</v>
      </c>
      <c r="J29" s="114">
        <v>9392</v>
      </c>
      <c r="K29" s="114">
        <v>3324</v>
      </c>
      <c r="L29" s="423">
        <v>3753</v>
      </c>
      <c r="M29" s="424">
        <v>5726</v>
      </c>
    </row>
    <row r="30" spans="1:13" ht="15" customHeight="1" x14ac:dyDescent="0.2">
      <c r="A30" s="422" t="s">
        <v>395</v>
      </c>
      <c r="B30" s="115">
        <v>84552</v>
      </c>
      <c r="C30" s="114">
        <v>44947</v>
      </c>
      <c r="D30" s="114">
        <v>39605</v>
      </c>
      <c r="E30" s="114">
        <v>62191</v>
      </c>
      <c r="F30" s="114">
        <v>22267</v>
      </c>
      <c r="G30" s="114">
        <v>6781</v>
      </c>
      <c r="H30" s="114">
        <v>31335</v>
      </c>
      <c r="I30" s="115">
        <v>12291</v>
      </c>
      <c r="J30" s="114">
        <v>8979</v>
      </c>
      <c r="K30" s="114">
        <v>3312</v>
      </c>
      <c r="L30" s="423">
        <v>6718</v>
      </c>
      <c r="M30" s="424">
        <v>6307</v>
      </c>
    </row>
    <row r="31" spans="1:13" ht="11.1" customHeight="1" x14ac:dyDescent="0.2">
      <c r="A31" s="422" t="s">
        <v>388</v>
      </c>
      <c r="B31" s="115">
        <v>85840</v>
      </c>
      <c r="C31" s="114">
        <v>45938</v>
      </c>
      <c r="D31" s="114">
        <v>39902</v>
      </c>
      <c r="E31" s="114">
        <v>62920</v>
      </c>
      <c r="F31" s="114">
        <v>22839</v>
      </c>
      <c r="G31" s="114">
        <v>6412</v>
      </c>
      <c r="H31" s="114">
        <v>32028</v>
      </c>
      <c r="I31" s="115">
        <v>12482</v>
      </c>
      <c r="J31" s="114">
        <v>9030</v>
      </c>
      <c r="K31" s="114">
        <v>3452</v>
      </c>
      <c r="L31" s="423">
        <v>5598</v>
      </c>
      <c r="M31" s="424">
        <v>4453</v>
      </c>
    </row>
    <row r="32" spans="1:13" ht="11.1" customHeight="1" x14ac:dyDescent="0.2">
      <c r="A32" s="422" t="s">
        <v>389</v>
      </c>
      <c r="B32" s="115">
        <v>86974</v>
      </c>
      <c r="C32" s="114">
        <v>46607</v>
      </c>
      <c r="D32" s="114">
        <v>40367</v>
      </c>
      <c r="E32" s="114">
        <v>63653</v>
      </c>
      <c r="F32" s="114">
        <v>23309</v>
      </c>
      <c r="G32" s="114">
        <v>7052</v>
      </c>
      <c r="H32" s="114">
        <v>32254</v>
      </c>
      <c r="I32" s="115">
        <v>12621</v>
      </c>
      <c r="J32" s="114">
        <v>9033</v>
      </c>
      <c r="K32" s="114">
        <v>3588</v>
      </c>
      <c r="L32" s="423">
        <v>7394</v>
      </c>
      <c r="M32" s="424">
        <v>6387</v>
      </c>
    </row>
    <row r="33" spans="1:13" s="110" customFormat="1" ht="11.1" customHeight="1" x14ac:dyDescent="0.2">
      <c r="A33" s="422" t="s">
        <v>390</v>
      </c>
      <c r="B33" s="115">
        <v>85563</v>
      </c>
      <c r="C33" s="114">
        <v>45416</v>
      </c>
      <c r="D33" s="114">
        <v>40147</v>
      </c>
      <c r="E33" s="114">
        <v>62047</v>
      </c>
      <c r="F33" s="114">
        <v>23508</v>
      </c>
      <c r="G33" s="114">
        <v>6636</v>
      </c>
      <c r="H33" s="114">
        <v>32007</v>
      </c>
      <c r="I33" s="115">
        <v>12423</v>
      </c>
      <c r="J33" s="114">
        <v>8915</v>
      </c>
      <c r="K33" s="114">
        <v>3508</v>
      </c>
      <c r="L33" s="423">
        <v>5077</v>
      </c>
      <c r="M33" s="424">
        <v>6529</v>
      </c>
    </row>
    <row r="34" spans="1:13" ht="15" customHeight="1" x14ac:dyDescent="0.2">
      <c r="A34" s="422" t="s">
        <v>396</v>
      </c>
      <c r="B34" s="115">
        <v>86016</v>
      </c>
      <c r="C34" s="114">
        <v>45804</v>
      </c>
      <c r="D34" s="114">
        <v>40212</v>
      </c>
      <c r="E34" s="114">
        <v>62260</v>
      </c>
      <c r="F34" s="114">
        <v>23750</v>
      </c>
      <c r="G34" s="114">
        <v>6389</v>
      </c>
      <c r="H34" s="114">
        <v>32419</v>
      </c>
      <c r="I34" s="115">
        <v>12265</v>
      </c>
      <c r="J34" s="114">
        <v>8831</v>
      </c>
      <c r="K34" s="114">
        <v>3434</v>
      </c>
      <c r="L34" s="423">
        <v>6973</v>
      </c>
      <c r="M34" s="424">
        <v>6542</v>
      </c>
    </row>
    <row r="35" spans="1:13" ht="11.1" customHeight="1" x14ac:dyDescent="0.2">
      <c r="A35" s="422" t="s">
        <v>388</v>
      </c>
      <c r="B35" s="115">
        <v>86550</v>
      </c>
      <c r="C35" s="114">
        <v>46345</v>
      </c>
      <c r="D35" s="114">
        <v>40205</v>
      </c>
      <c r="E35" s="114">
        <v>62514</v>
      </c>
      <c r="F35" s="114">
        <v>24032</v>
      </c>
      <c r="G35" s="114">
        <v>6158</v>
      </c>
      <c r="H35" s="114">
        <v>32851</v>
      </c>
      <c r="I35" s="115">
        <v>12494</v>
      </c>
      <c r="J35" s="114">
        <v>8954</v>
      </c>
      <c r="K35" s="114">
        <v>3540</v>
      </c>
      <c r="L35" s="423">
        <v>5935</v>
      </c>
      <c r="M35" s="424">
        <v>5430</v>
      </c>
    </row>
    <row r="36" spans="1:13" ht="11.1" customHeight="1" x14ac:dyDescent="0.2">
      <c r="A36" s="422" t="s">
        <v>389</v>
      </c>
      <c r="B36" s="115">
        <v>87791</v>
      </c>
      <c r="C36" s="114">
        <v>47104</v>
      </c>
      <c r="D36" s="114">
        <v>40687</v>
      </c>
      <c r="E36" s="114">
        <v>63426</v>
      </c>
      <c r="F36" s="114">
        <v>24363</v>
      </c>
      <c r="G36" s="114">
        <v>6874</v>
      </c>
      <c r="H36" s="114">
        <v>33071</v>
      </c>
      <c r="I36" s="115">
        <v>12406</v>
      </c>
      <c r="J36" s="114">
        <v>8794</v>
      </c>
      <c r="K36" s="114">
        <v>3612</v>
      </c>
      <c r="L36" s="423">
        <v>7263</v>
      </c>
      <c r="M36" s="424">
        <v>6142</v>
      </c>
    </row>
    <row r="37" spans="1:13" s="110" customFormat="1" ht="11.1" customHeight="1" x14ac:dyDescent="0.2">
      <c r="A37" s="422" t="s">
        <v>390</v>
      </c>
      <c r="B37" s="115">
        <v>86251</v>
      </c>
      <c r="C37" s="114">
        <v>45861</v>
      </c>
      <c r="D37" s="114">
        <v>40390</v>
      </c>
      <c r="E37" s="114">
        <v>62066</v>
      </c>
      <c r="F37" s="114">
        <v>24185</v>
      </c>
      <c r="G37" s="114">
        <v>6550</v>
      </c>
      <c r="H37" s="114">
        <v>32645</v>
      </c>
      <c r="I37" s="115">
        <v>12348</v>
      </c>
      <c r="J37" s="114">
        <v>8803</v>
      </c>
      <c r="K37" s="114">
        <v>3545</v>
      </c>
      <c r="L37" s="423">
        <v>4409</v>
      </c>
      <c r="M37" s="424">
        <v>5860</v>
      </c>
    </row>
    <row r="38" spans="1:13" ht="15" customHeight="1" x14ac:dyDescent="0.2">
      <c r="A38" s="425" t="s">
        <v>397</v>
      </c>
      <c r="B38" s="115">
        <v>86499</v>
      </c>
      <c r="C38" s="114">
        <v>46159</v>
      </c>
      <c r="D38" s="114">
        <v>40340</v>
      </c>
      <c r="E38" s="114">
        <v>62106</v>
      </c>
      <c r="F38" s="114">
        <v>24393</v>
      </c>
      <c r="G38" s="114">
        <v>6472</v>
      </c>
      <c r="H38" s="114">
        <v>32818</v>
      </c>
      <c r="I38" s="115">
        <v>12245</v>
      </c>
      <c r="J38" s="114">
        <v>8751</v>
      </c>
      <c r="K38" s="114">
        <v>3494</v>
      </c>
      <c r="L38" s="423">
        <v>6713</v>
      </c>
      <c r="M38" s="424">
        <v>6606</v>
      </c>
    </row>
    <row r="39" spans="1:13" ht="11.1" customHeight="1" x14ac:dyDescent="0.2">
      <c r="A39" s="422" t="s">
        <v>388</v>
      </c>
      <c r="B39" s="115">
        <v>87064</v>
      </c>
      <c r="C39" s="114">
        <v>46523</v>
      </c>
      <c r="D39" s="114">
        <v>40541</v>
      </c>
      <c r="E39" s="114">
        <v>62332</v>
      </c>
      <c r="F39" s="114">
        <v>24732</v>
      </c>
      <c r="G39" s="114">
        <v>6268</v>
      </c>
      <c r="H39" s="114">
        <v>33306</v>
      </c>
      <c r="I39" s="115">
        <v>12609</v>
      </c>
      <c r="J39" s="114">
        <v>8971</v>
      </c>
      <c r="K39" s="114">
        <v>3638</v>
      </c>
      <c r="L39" s="423">
        <v>5780</v>
      </c>
      <c r="M39" s="424">
        <v>5285</v>
      </c>
    </row>
    <row r="40" spans="1:13" ht="11.1" customHeight="1" x14ac:dyDescent="0.2">
      <c r="A40" s="425" t="s">
        <v>389</v>
      </c>
      <c r="B40" s="115">
        <v>87941</v>
      </c>
      <c r="C40" s="114">
        <v>46957</v>
      </c>
      <c r="D40" s="114">
        <v>40984</v>
      </c>
      <c r="E40" s="114">
        <v>62762</v>
      </c>
      <c r="F40" s="114">
        <v>25179</v>
      </c>
      <c r="G40" s="114">
        <v>6998</v>
      </c>
      <c r="H40" s="114">
        <v>33426</v>
      </c>
      <c r="I40" s="115">
        <v>12543</v>
      </c>
      <c r="J40" s="114">
        <v>8793</v>
      </c>
      <c r="K40" s="114">
        <v>3750</v>
      </c>
      <c r="L40" s="423">
        <v>7070</v>
      </c>
      <c r="M40" s="424">
        <v>6205</v>
      </c>
    </row>
    <row r="41" spans="1:13" s="110" customFormat="1" ht="11.1" customHeight="1" x14ac:dyDescent="0.2">
      <c r="A41" s="422" t="s">
        <v>390</v>
      </c>
      <c r="B41" s="115">
        <v>86487</v>
      </c>
      <c r="C41" s="114">
        <v>45824</v>
      </c>
      <c r="D41" s="114">
        <v>40663</v>
      </c>
      <c r="E41" s="114">
        <v>61224</v>
      </c>
      <c r="F41" s="114">
        <v>25263</v>
      </c>
      <c r="G41" s="114">
        <v>6762</v>
      </c>
      <c r="H41" s="114">
        <v>33049</v>
      </c>
      <c r="I41" s="115">
        <v>12635</v>
      </c>
      <c r="J41" s="114">
        <v>8880</v>
      </c>
      <c r="K41" s="114">
        <v>3755</v>
      </c>
      <c r="L41" s="423">
        <v>4727</v>
      </c>
      <c r="M41" s="424">
        <v>6250</v>
      </c>
    </row>
    <row r="42" spans="1:13" ht="15" customHeight="1" x14ac:dyDescent="0.2">
      <c r="A42" s="422" t="s">
        <v>398</v>
      </c>
      <c r="B42" s="115">
        <v>86446</v>
      </c>
      <c r="C42" s="114">
        <v>45869</v>
      </c>
      <c r="D42" s="114">
        <v>40577</v>
      </c>
      <c r="E42" s="114">
        <v>61086</v>
      </c>
      <c r="F42" s="114">
        <v>25360</v>
      </c>
      <c r="G42" s="114">
        <v>6644</v>
      </c>
      <c r="H42" s="114">
        <v>33193</v>
      </c>
      <c r="I42" s="115">
        <v>12600</v>
      </c>
      <c r="J42" s="114">
        <v>8887</v>
      </c>
      <c r="K42" s="114">
        <v>3713</v>
      </c>
      <c r="L42" s="423">
        <v>6463</v>
      </c>
      <c r="M42" s="424">
        <v>6557</v>
      </c>
    </row>
    <row r="43" spans="1:13" ht="11.1" customHeight="1" x14ac:dyDescent="0.2">
      <c r="A43" s="422" t="s">
        <v>388</v>
      </c>
      <c r="B43" s="115">
        <v>86832</v>
      </c>
      <c r="C43" s="114">
        <v>46332</v>
      </c>
      <c r="D43" s="114">
        <v>40500</v>
      </c>
      <c r="E43" s="114">
        <v>61270</v>
      </c>
      <c r="F43" s="114">
        <v>25562</v>
      </c>
      <c r="G43" s="114">
        <v>6474</v>
      </c>
      <c r="H43" s="114">
        <v>33557</v>
      </c>
      <c r="I43" s="115">
        <v>12842</v>
      </c>
      <c r="J43" s="114">
        <v>9027</v>
      </c>
      <c r="K43" s="114">
        <v>3815</v>
      </c>
      <c r="L43" s="423">
        <v>5970</v>
      </c>
      <c r="M43" s="424">
        <v>5641</v>
      </c>
    </row>
    <row r="44" spans="1:13" ht="11.1" customHeight="1" x14ac:dyDescent="0.2">
      <c r="A44" s="422" t="s">
        <v>389</v>
      </c>
      <c r="B44" s="115">
        <v>87779</v>
      </c>
      <c r="C44" s="114">
        <v>46974</v>
      </c>
      <c r="D44" s="114">
        <v>40805</v>
      </c>
      <c r="E44" s="114">
        <v>62079</v>
      </c>
      <c r="F44" s="114">
        <v>25700</v>
      </c>
      <c r="G44" s="114">
        <v>7327</v>
      </c>
      <c r="H44" s="114">
        <v>33699</v>
      </c>
      <c r="I44" s="115">
        <v>12733</v>
      </c>
      <c r="J44" s="114">
        <v>8822</v>
      </c>
      <c r="K44" s="114">
        <v>3911</v>
      </c>
      <c r="L44" s="423">
        <v>7137</v>
      </c>
      <c r="M44" s="424">
        <v>6430</v>
      </c>
    </row>
    <row r="45" spans="1:13" s="110" customFormat="1" ht="11.1" customHeight="1" x14ac:dyDescent="0.2">
      <c r="A45" s="422" t="s">
        <v>390</v>
      </c>
      <c r="B45" s="115">
        <v>86306</v>
      </c>
      <c r="C45" s="114">
        <v>45808</v>
      </c>
      <c r="D45" s="114">
        <v>40498</v>
      </c>
      <c r="E45" s="114">
        <v>60890</v>
      </c>
      <c r="F45" s="114">
        <v>25416</v>
      </c>
      <c r="G45" s="114">
        <v>7020</v>
      </c>
      <c r="H45" s="114">
        <v>33254</v>
      </c>
      <c r="I45" s="115">
        <v>12644</v>
      </c>
      <c r="J45" s="114">
        <v>8756</v>
      </c>
      <c r="K45" s="114">
        <v>3888</v>
      </c>
      <c r="L45" s="423">
        <v>4097</v>
      </c>
      <c r="M45" s="424">
        <v>5597</v>
      </c>
    </row>
    <row r="46" spans="1:13" ht="15" customHeight="1" x14ac:dyDescent="0.2">
      <c r="A46" s="422" t="s">
        <v>399</v>
      </c>
      <c r="B46" s="115">
        <v>85756</v>
      </c>
      <c r="C46" s="114">
        <v>45647</v>
      </c>
      <c r="D46" s="114">
        <v>40109</v>
      </c>
      <c r="E46" s="114">
        <v>60525</v>
      </c>
      <c r="F46" s="114">
        <v>25231</v>
      </c>
      <c r="G46" s="114">
        <v>6846</v>
      </c>
      <c r="H46" s="114">
        <v>33103</v>
      </c>
      <c r="I46" s="115">
        <v>12700</v>
      </c>
      <c r="J46" s="114">
        <v>8793</v>
      </c>
      <c r="K46" s="114">
        <v>3907</v>
      </c>
      <c r="L46" s="423">
        <v>7452</v>
      </c>
      <c r="M46" s="424">
        <v>7979</v>
      </c>
    </row>
    <row r="47" spans="1:13" ht="11.1" customHeight="1" x14ac:dyDescent="0.2">
      <c r="A47" s="422" t="s">
        <v>388</v>
      </c>
      <c r="B47" s="115">
        <v>86129</v>
      </c>
      <c r="C47" s="114">
        <v>45944</v>
      </c>
      <c r="D47" s="114">
        <v>40185</v>
      </c>
      <c r="E47" s="114">
        <v>60532</v>
      </c>
      <c r="F47" s="114">
        <v>25597</v>
      </c>
      <c r="G47" s="114">
        <v>6689</v>
      </c>
      <c r="H47" s="114">
        <v>33464</v>
      </c>
      <c r="I47" s="115">
        <v>12897</v>
      </c>
      <c r="J47" s="114">
        <v>8879</v>
      </c>
      <c r="K47" s="114">
        <v>4018</v>
      </c>
      <c r="L47" s="423">
        <v>5410</v>
      </c>
      <c r="M47" s="424">
        <v>5052</v>
      </c>
    </row>
    <row r="48" spans="1:13" ht="11.1" customHeight="1" x14ac:dyDescent="0.2">
      <c r="A48" s="422" t="s">
        <v>389</v>
      </c>
      <c r="B48" s="115">
        <v>86469</v>
      </c>
      <c r="C48" s="114">
        <v>46195</v>
      </c>
      <c r="D48" s="114">
        <v>40274</v>
      </c>
      <c r="E48" s="114">
        <v>60736</v>
      </c>
      <c r="F48" s="114">
        <v>25733</v>
      </c>
      <c r="G48" s="114">
        <v>7438</v>
      </c>
      <c r="H48" s="114">
        <v>33338</v>
      </c>
      <c r="I48" s="115">
        <v>12835</v>
      </c>
      <c r="J48" s="114">
        <v>8685</v>
      </c>
      <c r="K48" s="114">
        <v>4150</v>
      </c>
      <c r="L48" s="423">
        <v>7300</v>
      </c>
      <c r="M48" s="424">
        <v>6839</v>
      </c>
    </row>
    <row r="49" spans="1:17" s="110" customFormat="1" ht="11.1" customHeight="1" x14ac:dyDescent="0.2">
      <c r="A49" s="422" t="s">
        <v>390</v>
      </c>
      <c r="B49" s="115">
        <v>85136</v>
      </c>
      <c r="C49" s="114">
        <v>45160</v>
      </c>
      <c r="D49" s="114">
        <v>39976</v>
      </c>
      <c r="E49" s="114">
        <v>59461</v>
      </c>
      <c r="F49" s="114">
        <v>25675</v>
      </c>
      <c r="G49" s="114">
        <v>7182</v>
      </c>
      <c r="H49" s="114">
        <v>32899</v>
      </c>
      <c r="I49" s="115">
        <v>12767</v>
      </c>
      <c r="J49" s="114">
        <v>8715</v>
      </c>
      <c r="K49" s="114">
        <v>4052</v>
      </c>
      <c r="L49" s="423">
        <v>3682</v>
      </c>
      <c r="M49" s="424">
        <v>5111</v>
      </c>
    </row>
    <row r="50" spans="1:17" ht="15" customHeight="1" x14ac:dyDescent="0.2">
      <c r="A50" s="422" t="s">
        <v>400</v>
      </c>
      <c r="B50" s="143">
        <v>84698</v>
      </c>
      <c r="C50" s="144">
        <v>44946</v>
      </c>
      <c r="D50" s="144">
        <v>39752</v>
      </c>
      <c r="E50" s="144">
        <v>59055</v>
      </c>
      <c r="F50" s="144">
        <v>25643</v>
      </c>
      <c r="G50" s="144">
        <v>7029</v>
      </c>
      <c r="H50" s="144">
        <v>32828</v>
      </c>
      <c r="I50" s="143">
        <v>12386</v>
      </c>
      <c r="J50" s="144">
        <v>8446</v>
      </c>
      <c r="K50" s="144">
        <v>3940</v>
      </c>
      <c r="L50" s="426">
        <v>5997</v>
      </c>
      <c r="M50" s="427">
        <v>6471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-1.2337329166472317</v>
      </c>
      <c r="C6" s="480">
        <f>'Tabelle 3.3'!J11</f>
        <v>-2.4724409448818898</v>
      </c>
      <c r="D6" s="481">
        <f t="shared" ref="D6:E9" si="0">IF(OR(AND(B6&gt;=-50,B6&lt;=50),ISNUMBER(B6)=FALSE),B6,"")</f>
        <v>-1.2337329166472317</v>
      </c>
      <c r="E6" s="481">
        <f t="shared" si="0"/>
        <v>-2.4724409448818898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-1.2337329166472317</v>
      </c>
      <c r="C14" s="480">
        <f>'Tabelle 3.3'!J11</f>
        <v>-2.4724409448818898</v>
      </c>
      <c r="D14" s="481">
        <f>IF(OR(AND(B14&gt;=-50,B14&lt;=50),ISNUMBER(B14)=FALSE),B14,"")</f>
        <v>-1.2337329166472317</v>
      </c>
      <c r="E14" s="481">
        <f>IF(OR(AND(C14&gt;=-50,C14&lt;=50),ISNUMBER(C14)=FALSE),C14,"")</f>
        <v>-2.4724409448818898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-1.4294592914853947</v>
      </c>
      <c r="C15" s="480">
        <f>'Tabelle 3.3'!J12</f>
        <v>1.8469656992084433</v>
      </c>
      <c r="D15" s="481">
        <f t="shared" ref="D15:E45" si="3">IF(OR(AND(B15&gt;=-50,B15&lt;=50),ISNUMBER(B15)=FALSE),B15,"")</f>
        <v>-1.4294592914853947</v>
      </c>
      <c r="E15" s="481">
        <f t="shared" si="3"/>
        <v>1.8469656992084433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6.0096153846153848E-2</v>
      </c>
      <c r="C16" s="480">
        <f>'Tabelle 3.3'!J13</f>
        <v>14.503816793893129</v>
      </c>
      <c r="D16" s="481">
        <f t="shared" si="3"/>
        <v>6.0096153846153848E-2</v>
      </c>
      <c r="E16" s="481">
        <f t="shared" si="3"/>
        <v>14.503816793893129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-2.0409088847566781</v>
      </c>
      <c r="C17" s="480">
        <f>'Tabelle 3.3'!J14</f>
        <v>-0.16515276630883569</v>
      </c>
      <c r="D17" s="481">
        <f t="shared" si="3"/>
        <v>-2.0409088847566781</v>
      </c>
      <c r="E17" s="481">
        <f t="shared" si="3"/>
        <v>-0.16515276630883569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5.5983205038488455</v>
      </c>
      <c r="C18" s="480">
        <f>'Tabelle 3.3'!J15</f>
        <v>3.9325842696629212</v>
      </c>
      <c r="D18" s="481">
        <f t="shared" si="3"/>
        <v>5.5983205038488455</v>
      </c>
      <c r="E18" s="481">
        <f t="shared" si="3"/>
        <v>3.9325842696629212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-4.3872585164430022</v>
      </c>
      <c r="C19" s="480">
        <f>'Tabelle 3.3'!J16</f>
        <v>-1.9696969696969697</v>
      </c>
      <c r="D19" s="481">
        <f t="shared" si="3"/>
        <v>-4.3872585164430022</v>
      </c>
      <c r="E19" s="481">
        <f t="shared" si="3"/>
        <v>-1.9696969696969697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-2.2619047619047619</v>
      </c>
      <c r="C20" s="480">
        <f>'Tabelle 3.3'!J17</f>
        <v>-1.5384615384615385</v>
      </c>
      <c r="D20" s="481">
        <f t="shared" si="3"/>
        <v>-2.2619047619047619</v>
      </c>
      <c r="E20" s="481">
        <f t="shared" si="3"/>
        <v>-1.5384615384615385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1.1500330469266358</v>
      </c>
      <c r="C21" s="480">
        <f>'Tabelle 3.3'!J18</f>
        <v>2.4856596558317401</v>
      </c>
      <c r="D21" s="481">
        <f t="shared" si="3"/>
        <v>1.1500330469266358</v>
      </c>
      <c r="E21" s="481">
        <f t="shared" si="3"/>
        <v>2.4856596558317401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-1.8996960486322188E-2</v>
      </c>
      <c r="C22" s="480">
        <f>'Tabelle 3.3'!J19</f>
        <v>-1.4230271668822769</v>
      </c>
      <c r="D22" s="481">
        <f t="shared" si="3"/>
        <v>-1.8996960486322188E-2</v>
      </c>
      <c r="E22" s="481">
        <f t="shared" si="3"/>
        <v>-1.4230271668822769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-3.167898627243928</v>
      </c>
      <c r="C23" s="480">
        <f>'Tabelle 3.3'!J20</f>
        <v>27.457627118644069</v>
      </c>
      <c r="D23" s="481">
        <f t="shared" si="3"/>
        <v>-3.167898627243928</v>
      </c>
      <c r="E23" s="481">
        <f t="shared" si="3"/>
        <v>27.457627118644069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-1.0399562123700055</v>
      </c>
      <c r="C24" s="480">
        <f>'Tabelle 3.3'!J21</f>
        <v>-10.307017543859649</v>
      </c>
      <c r="D24" s="481">
        <f t="shared" si="3"/>
        <v>-1.0399562123700055</v>
      </c>
      <c r="E24" s="481">
        <f t="shared" si="3"/>
        <v>-10.307017543859649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-0.99337748344370858</v>
      </c>
      <c r="C25" s="480">
        <f>'Tabelle 3.3'!J22</f>
        <v>1.3215859030837005</v>
      </c>
      <c r="D25" s="481">
        <f t="shared" si="3"/>
        <v>-0.99337748344370858</v>
      </c>
      <c r="E25" s="481">
        <f t="shared" si="3"/>
        <v>1.3215859030837005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-1.9950124688279303</v>
      </c>
      <c r="C26" s="480">
        <f>'Tabelle 3.3'!J23</f>
        <v>-8.0459770114942533</v>
      </c>
      <c r="D26" s="481">
        <f t="shared" si="3"/>
        <v>-1.9950124688279303</v>
      </c>
      <c r="E26" s="481">
        <f t="shared" si="3"/>
        <v>-8.0459770114942533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0.14189428875487761</v>
      </c>
      <c r="C27" s="480">
        <f>'Tabelle 3.3'!J24</f>
        <v>2.8202115158636896</v>
      </c>
      <c r="D27" s="481">
        <f t="shared" si="3"/>
        <v>0.14189428875487761</v>
      </c>
      <c r="E27" s="481">
        <f t="shared" si="3"/>
        <v>2.8202115158636896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-0.9170806266717616</v>
      </c>
      <c r="C28" s="480">
        <f>'Tabelle 3.3'!J25</f>
        <v>1.6146393972012918</v>
      </c>
      <c r="D28" s="481">
        <f t="shared" si="3"/>
        <v>-0.9170806266717616</v>
      </c>
      <c r="E28" s="481">
        <f t="shared" si="3"/>
        <v>1.6146393972012918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-10.818350898946063</v>
      </c>
      <c r="C29" s="480">
        <f>'Tabelle 3.3'!J26</f>
        <v>3.1746031746031744</v>
      </c>
      <c r="D29" s="481">
        <f t="shared" si="3"/>
        <v>-10.818350898946063</v>
      </c>
      <c r="E29" s="481">
        <f t="shared" si="3"/>
        <v>3.1746031746031744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1.8392495861688432</v>
      </c>
      <c r="C30" s="480">
        <f>'Tabelle 3.3'!J27</f>
        <v>1.272264631043257</v>
      </c>
      <c r="D30" s="481">
        <f t="shared" si="3"/>
        <v>1.8392495861688432</v>
      </c>
      <c r="E30" s="481">
        <f t="shared" si="3"/>
        <v>1.272264631043257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-2.1556256572029442</v>
      </c>
      <c r="C31" s="480">
        <f>'Tabelle 3.3'!J28</f>
        <v>-6.962025316455696</v>
      </c>
      <c r="D31" s="481">
        <f t="shared" si="3"/>
        <v>-2.1556256572029442</v>
      </c>
      <c r="E31" s="481">
        <f t="shared" si="3"/>
        <v>-6.962025316455696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-1.8515901060070672</v>
      </c>
      <c r="C32" s="480">
        <f>'Tabelle 3.3'!J29</f>
        <v>-0.71684587813620071</v>
      </c>
      <c r="D32" s="481">
        <f t="shared" si="3"/>
        <v>-1.8515901060070672</v>
      </c>
      <c r="E32" s="481">
        <f t="shared" si="3"/>
        <v>-0.71684587813620071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1.3156110131561101</v>
      </c>
      <c r="C33" s="480">
        <f>'Tabelle 3.3'!J30</f>
        <v>-7.3863636363636367</v>
      </c>
      <c r="D33" s="481">
        <f t="shared" si="3"/>
        <v>1.3156110131561101</v>
      </c>
      <c r="E33" s="481">
        <f t="shared" si="3"/>
        <v>-7.3863636363636367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-4.1811846689895473</v>
      </c>
      <c r="C34" s="480">
        <f>'Tabelle 3.3'!J31</f>
        <v>-29.508196721311474</v>
      </c>
      <c r="D34" s="481">
        <f t="shared" si="3"/>
        <v>-4.1811846689895473</v>
      </c>
      <c r="E34" s="481">
        <f t="shared" si="3"/>
        <v>-29.508196721311474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-1.4294592914853947</v>
      </c>
      <c r="C37" s="480">
        <f>'Tabelle 3.3'!J34</f>
        <v>1.8469656992084433</v>
      </c>
      <c r="D37" s="481">
        <f t="shared" si="3"/>
        <v>-1.4294592914853947</v>
      </c>
      <c r="E37" s="481">
        <f t="shared" si="3"/>
        <v>1.8469656992084433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-1.1573630027495365</v>
      </c>
      <c r="C38" s="480">
        <f>'Tabelle 3.3'!J35</f>
        <v>1.8006700167504188</v>
      </c>
      <c r="D38" s="481">
        <f t="shared" si="3"/>
        <v>-1.1573630027495365</v>
      </c>
      <c r="E38" s="481">
        <f t="shared" si="3"/>
        <v>1.8006700167504188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-1.2729576878700184</v>
      </c>
      <c r="C39" s="480">
        <f>'Tabelle 3.3'!J36</f>
        <v>-3.6645525017618041</v>
      </c>
      <c r="D39" s="481">
        <f t="shared" si="3"/>
        <v>-1.2729576878700184</v>
      </c>
      <c r="E39" s="481">
        <f t="shared" si="3"/>
        <v>-3.6645525017618041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-1.2729576878700184</v>
      </c>
      <c r="C45" s="480">
        <f>'Tabelle 3.3'!J36</f>
        <v>-3.6645525017618041</v>
      </c>
      <c r="D45" s="481">
        <f t="shared" si="3"/>
        <v>-1.2729576878700184</v>
      </c>
      <c r="E45" s="481">
        <f t="shared" si="3"/>
        <v>-3.6645525017618041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84216</v>
      </c>
      <c r="C51" s="487">
        <v>9587</v>
      </c>
      <c r="D51" s="487">
        <v>3191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85232</v>
      </c>
      <c r="C52" s="487">
        <v>9400</v>
      </c>
      <c r="D52" s="487">
        <v>3321</v>
      </c>
      <c r="E52" s="488">
        <f t="shared" ref="E52:G70" si="11">IF($A$51=37802,IF(COUNTBLANK(B$51:B$70)&gt;0,#N/A,B52/B$51*100),IF(COUNTBLANK(B$51:B$75)&gt;0,#N/A,B52/B$51*100))</f>
        <v>101.20642158259714</v>
      </c>
      <c r="F52" s="488">
        <f t="shared" si="11"/>
        <v>98.049441952644202</v>
      </c>
      <c r="G52" s="488">
        <f t="shared" si="11"/>
        <v>104.07395800689439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86117</v>
      </c>
      <c r="C53" s="487">
        <v>9359</v>
      </c>
      <c r="D53" s="487">
        <v>3488</v>
      </c>
      <c r="E53" s="488">
        <f t="shared" si="11"/>
        <v>102.25729077609955</v>
      </c>
      <c r="F53" s="488">
        <f t="shared" si="11"/>
        <v>97.621779493063514</v>
      </c>
      <c r="G53" s="488">
        <f t="shared" si="11"/>
        <v>109.30742713882795</v>
      </c>
      <c r="H53" s="489">
        <f>IF(ISERROR(L53)=TRUE,IF(MONTH(A53)=MONTH(MAX(A$51:A$75)),A53,""),"")</f>
        <v>41883</v>
      </c>
      <c r="I53" s="488">
        <f t="shared" si="12"/>
        <v>102.25729077609955</v>
      </c>
      <c r="J53" s="488">
        <f t="shared" si="10"/>
        <v>97.621779493063514</v>
      </c>
      <c r="K53" s="488">
        <f t="shared" si="10"/>
        <v>109.30742713882795</v>
      </c>
      <c r="L53" s="488" t="e">
        <f t="shared" si="13"/>
        <v>#N/A</v>
      </c>
    </row>
    <row r="54" spans="1:14" ht="15" customHeight="1" x14ac:dyDescent="0.2">
      <c r="A54" s="490" t="s">
        <v>463</v>
      </c>
      <c r="B54" s="487">
        <v>84232</v>
      </c>
      <c r="C54" s="487">
        <v>9392</v>
      </c>
      <c r="D54" s="487">
        <v>3324</v>
      </c>
      <c r="E54" s="488">
        <f t="shared" si="11"/>
        <v>100.01899876508027</v>
      </c>
      <c r="F54" s="488">
        <f t="shared" si="11"/>
        <v>97.965995619067485</v>
      </c>
      <c r="G54" s="488">
        <f t="shared" si="11"/>
        <v>104.16797242243811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84552</v>
      </c>
      <c r="C55" s="487">
        <v>8979</v>
      </c>
      <c r="D55" s="487">
        <v>3312</v>
      </c>
      <c r="E55" s="488">
        <f t="shared" si="11"/>
        <v>100.39897406668568</v>
      </c>
      <c r="F55" s="488">
        <f t="shared" si="11"/>
        <v>93.658078648169393</v>
      </c>
      <c r="G55" s="488">
        <f t="shared" si="11"/>
        <v>103.79191476026324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85840</v>
      </c>
      <c r="C56" s="487">
        <v>9030</v>
      </c>
      <c r="D56" s="487">
        <v>3452</v>
      </c>
      <c r="E56" s="488">
        <f t="shared" si="11"/>
        <v>101.92837465564739</v>
      </c>
      <c r="F56" s="488">
        <f t="shared" si="11"/>
        <v>94.190049024720977</v>
      </c>
      <c r="G56" s="488">
        <f t="shared" si="11"/>
        <v>108.17925415230336</v>
      </c>
      <c r="H56" s="489" t="str">
        <f t="shared" si="14"/>
        <v/>
      </c>
      <c r="I56" s="488" t="str">
        <f t="shared" si="12"/>
        <v/>
      </c>
      <c r="J56" s="488" t="str">
        <f t="shared" si="10"/>
        <v/>
      </c>
      <c r="K56" s="488" t="str">
        <f t="shared" si="10"/>
        <v/>
      </c>
      <c r="L56" s="488" t="e">
        <f t="shared" si="13"/>
        <v>#N/A</v>
      </c>
    </row>
    <row r="57" spans="1:14" ht="15" customHeight="1" x14ac:dyDescent="0.2">
      <c r="A57" s="490">
        <v>42248</v>
      </c>
      <c r="B57" s="487">
        <v>86974</v>
      </c>
      <c r="C57" s="487">
        <v>9033</v>
      </c>
      <c r="D57" s="487">
        <v>3588</v>
      </c>
      <c r="E57" s="488">
        <f t="shared" si="11"/>
        <v>103.2749121307115</v>
      </c>
      <c r="F57" s="488">
        <f t="shared" si="11"/>
        <v>94.221341399812246</v>
      </c>
      <c r="G57" s="488">
        <f t="shared" si="11"/>
        <v>112.44124099028518</v>
      </c>
      <c r="H57" s="489">
        <f t="shared" si="14"/>
        <v>42248</v>
      </c>
      <c r="I57" s="488">
        <f t="shared" si="12"/>
        <v>103.2749121307115</v>
      </c>
      <c r="J57" s="488">
        <f t="shared" si="10"/>
        <v>94.221341399812246</v>
      </c>
      <c r="K57" s="488">
        <f t="shared" si="10"/>
        <v>112.44124099028518</v>
      </c>
      <c r="L57" s="488" t="e">
        <f t="shared" si="13"/>
        <v>#N/A</v>
      </c>
    </row>
    <row r="58" spans="1:14" ht="15" customHeight="1" x14ac:dyDescent="0.2">
      <c r="A58" s="490" t="s">
        <v>466</v>
      </c>
      <c r="B58" s="487">
        <v>85563</v>
      </c>
      <c r="C58" s="487">
        <v>8915</v>
      </c>
      <c r="D58" s="487">
        <v>3508</v>
      </c>
      <c r="E58" s="488">
        <f t="shared" si="11"/>
        <v>101.59945853519521</v>
      </c>
      <c r="F58" s="488">
        <f t="shared" si="11"/>
        <v>92.990507979555645</v>
      </c>
      <c r="G58" s="488">
        <f t="shared" si="11"/>
        <v>109.93418990911941</v>
      </c>
      <c r="H58" s="489" t="str">
        <f t="shared" si="14"/>
        <v/>
      </c>
      <c r="I58" s="488" t="str">
        <f t="shared" si="12"/>
        <v/>
      </c>
      <c r="J58" s="488" t="str">
        <f t="shared" si="10"/>
        <v/>
      </c>
      <c r="K58" s="488" t="str">
        <f t="shared" si="10"/>
        <v/>
      </c>
      <c r="L58" s="488" t="e">
        <f t="shared" si="13"/>
        <v>#N/A</v>
      </c>
    </row>
    <row r="59" spans="1:14" ht="15" customHeight="1" x14ac:dyDescent="0.2">
      <c r="A59" s="490" t="s">
        <v>467</v>
      </c>
      <c r="B59" s="487">
        <v>86016</v>
      </c>
      <c r="C59" s="487">
        <v>8831</v>
      </c>
      <c r="D59" s="487">
        <v>3434</v>
      </c>
      <c r="E59" s="488">
        <f t="shared" si="11"/>
        <v>102.13736107153035</v>
      </c>
      <c r="F59" s="488">
        <f t="shared" si="11"/>
        <v>92.114321477000104</v>
      </c>
      <c r="G59" s="488">
        <f t="shared" si="11"/>
        <v>107.61516765904105</v>
      </c>
      <c r="H59" s="489" t="str">
        <f t="shared" si="14"/>
        <v/>
      </c>
      <c r="I59" s="488" t="str">
        <f t="shared" si="12"/>
        <v/>
      </c>
      <c r="J59" s="488" t="str">
        <f t="shared" si="10"/>
        <v/>
      </c>
      <c r="K59" s="488" t="str">
        <f t="shared" si="10"/>
        <v/>
      </c>
      <c r="L59" s="488" t="e">
        <f t="shared" si="13"/>
        <v>#N/A</v>
      </c>
    </row>
    <row r="60" spans="1:14" ht="15" customHeight="1" x14ac:dyDescent="0.2">
      <c r="A60" s="490" t="s">
        <v>468</v>
      </c>
      <c r="B60" s="487">
        <v>86550</v>
      </c>
      <c r="C60" s="487">
        <v>8954</v>
      </c>
      <c r="D60" s="487">
        <v>3540</v>
      </c>
      <c r="E60" s="488">
        <f t="shared" si="11"/>
        <v>102.77144485608436</v>
      </c>
      <c r="F60" s="488">
        <f t="shared" si="11"/>
        <v>93.397308855742153</v>
      </c>
      <c r="G60" s="488">
        <f t="shared" si="11"/>
        <v>110.93701034158572</v>
      </c>
      <c r="H60" s="489" t="str">
        <f t="shared" si="14"/>
        <v/>
      </c>
      <c r="I60" s="488" t="str">
        <f t="shared" si="12"/>
        <v/>
      </c>
      <c r="J60" s="488" t="str">
        <f t="shared" si="10"/>
        <v/>
      </c>
      <c r="K60" s="488" t="str">
        <f t="shared" si="10"/>
        <v/>
      </c>
      <c r="L60" s="488" t="e">
        <f t="shared" si="13"/>
        <v>#N/A</v>
      </c>
    </row>
    <row r="61" spans="1:14" ht="15" customHeight="1" x14ac:dyDescent="0.2">
      <c r="A61" s="490">
        <v>42614</v>
      </c>
      <c r="B61" s="487">
        <v>87791</v>
      </c>
      <c r="C61" s="487">
        <v>8794</v>
      </c>
      <c r="D61" s="487">
        <v>3612</v>
      </c>
      <c r="E61" s="488">
        <f t="shared" si="11"/>
        <v>104.24503657262278</v>
      </c>
      <c r="F61" s="488">
        <f t="shared" si="11"/>
        <v>91.728382184207774</v>
      </c>
      <c r="G61" s="488">
        <f t="shared" si="11"/>
        <v>113.19335631463491</v>
      </c>
      <c r="H61" s="489">
        <f t="shared" si="14"/>
        <v>42614</v>
      </c>
      <c r="I61" s="488">
        <f t="shared" si="12"/>
        <v>104.24503657262278</v>
      </c>
      <c r="J61" s="488">
        <f t="shared" si="10"/>
        <v>91.728382184207774</v>
      </c>
      <c r="K61" s="488">
        <f t="shared" si="10"/>
        <v>113.19335631463491</v>
      </c>
      <c r="L61" s="488" t="e">
        <f t="shared" si="13"/>
        <v>#N/A</v>
      </c>
    </row>
    <row r="62" spans="1:14" ht="15" customHeight="1" x14ac:dyDescent="0.2">
      <c r="A62" s="490" t="s">
        <v>469</v>
      </c>
      <c r="B62" s="487">
        <v>86251</v>
      </c>
      <c r="C62" s="487">
        <v>8803</v>
      </c>
      <c r="D62" s="487">
        <v>3545</v>
      </c>
      <c r="E62" s="488">
        <f t="shared" si="11"/>
        <v>102.4164054336468</v>
      </c>
      <c r="F62" s="488">
        <f t="shared" si="11"/>
        <v>91.822259309481595</v>
      </c>
      <c r="G62" s="488">
        <f t="shared" si="11"/>
        <v>111.09370103415857</v>
      </c>
      <c r="H62" s="489" t="str">
        <f t="shared" si="14"/>
        <v/>
      </c>
      <c r="I62" s="488" t="str">
        <f t="shared" si="12"/>
        <v/>
      </c>
      <c r="J62" s="488" t="str">
        <f t="shared" si="10"/>
        <v/>
      </c>
      <c r="K62" s="488" t="str">
        <f t="shared" si="10"/>
        <v/>
      </c>
      <c r="L62" s="488" t="e">
        <f t="shared" si="13"/>
        <v>#N/A</v>
      </c>
    </row>
    <row r="63" spans="1:14" ht="15" customHeight="1" x14ac:dyDescent="0.2">
      <c r="A63" s="490" t="s">
        <v>470</v>
      </c>
      <c r="B63" s="487">
        <v>86499</v>
      </c>
      <c r="C63" s="487">
        <v>8751</v>
      </c>
      <c r="D63" s="487">
        <v>3494</v>
      </c>
      <c r="E63" s="488">
        <f t="shared" si="11"/>
        <v>102.710886292391</v>
      </c>
      <c r="F63" s="488">
        <f t="shared" si="11"/>
        <v>91.279858141232921</v>
      </c>
      <c r="G63" s="488">
        <f t="shared" si="11"/>
        <v>109.49545596991538</v>
      </c>
      <c r="H63" s="489" t="str">
        <f t="shared" si="14"/>
        <v/>
      </c>
      <c r="I63" s="488" t="str">
        <f t="shared" si="12"/>
        <v/>
      </c>
      <c r="J63" s="488" t="str">
        <f t="shared" si="10"/>
        <v/>
      </c>
      <c r="K63" s="488" t="str">
        <f t="shared" si="10"/>
        <v/>
      </c>
      <c r="L63" s="488" t="e">
        <f t="shared" si="13"/>
        <v>#N/A</v>
      </c>
    </row>
    <row r="64" spans="1:14" ht="15" customHeight="1" x14ac:dyDescent="0.2">
      <c r="A64" s="490" t="s">
        <v>471</v>
      </c>
      <c r="B64" s="487">
        <v>87064</v>
      </c>
      <c r="C64" s="487">
        <v>8971</v>
      </c>
      <c r="D64" s="487">
        <v>3638</v>
      </c>
      <c r="E64" s="488">
        <f t="shared" si="11"/>
        <v>103.38178018428803</v>
      </c>
      <c r="F64" s="488">
        <f t="shared" si="11"/>
        <v>93.574632314592677</v>
      </c>
      <c r="G64" s="488">
        <f t="shared" si="11"/>
        <v>114.0081479160138</v>
      </c>
      <c r="H64" s="489" t="str">
        <f t="shared" si="14"/>
        <v/>
      </c>
      <c r="I64" s="488" t="str">
        <f t="shared" si="12"/>
        <v/>
      </c>
      <c r="J64" s="488" t="str">
        <f t="shared" si="10"/>
        <v/>
      </c>
      <c r="K64" s="488" t="str">
        <f t="shared" si="10"/>
        <v/>
      </c>
      <c r="L64" s="488" t="e">
        <f t="shared" si="13"/>
        <v>#N/A</v>
      </c>
    </row>
    <row r="65" spans="1:12" ht="15" customHeight="1" x14ac:dyDescent="0.2">
      <c r="A65" s="490">
        <v>42979</v>
      </c>
      <c r="B65" s="487">
        <v>87941</v>
      </c>
      <c r="C65" s="487">
        <v>8793</v>
      </c>
      <c r="D65" s="487">
        <v>3750</v>
      </c>
      <c r="E65" s="488">
        <f t="shared" si="11"/>
        <v>104.42314999525031</v>
      </c>
      <c r="F65" s="488">
        <f t="shared" si="11"/>
        <v>91.717951392510685</v>
      </c>
      <c r="G65" s="488">
        <f t="shared" si="11"/>
        <v>117.51801942964588</v>
      </c>
      <c r="H65" s="489">
        <f t="shared" si="14"/>
        <v>42979</v>
      </c>
      <c r="I65" s="488">
        <f t="shared" si="12"/>
        <v>104.42314999525031</v>
      </c>
      <c r="J65" s="488">
        <f t="shared" si="10"/>
        <v>91.717951392510685</v>
      </c>
      <c r="K65" s="488">
        <f t="shared" si="10"/>
        <v>117.51801942964588</v>
      </c>
      <c r="L65" s="488" t="e">
        <f t="shared" si="13"/>
        <v>#N/A</v>
      </c>
    </row>
    <row r="66" spans="1:12" ht="15" customHeight="1" x14ac:dyDescent="0.2">
      <c r="A66" s="490" t="s">
        <v>472</v>
      </c>
      <c r="B66" s="487">
        <v>86487</v>
      </c>
      <c r="C66" s="487">
        <v>8880</v>
      </c>
      <c r="D66" s="487">
        <v>3755</v>
      </c>
      <c r="E66" s="488">
        <f t="shared" si="11"/>
        <v>102.6966372185808</v>
      </c>
      <c r="F66" s="488">
        <f t="shared" si="11"/>
        <v>92.625430270157509</v>
      </c>
      <c r="G66" s="488">
        <f t="shared" si="11"/>
        <v>117.67471012221876</v>
      </c>
      <c r="H66" s="489" t="str">
        <f t="shared" si="14"/>
        <v/>
      </c>
      <c r="I66" s="488" t="str">
        <f t="shared" si="12"/>
        <v/>
      </c>
      <c r="J66" s="488" t="str">
        <f t="shared" si="10"/>
        <v/>
      </c>
      <c r="K66" s="488" t="str">
        <f t="shared" si="10"/>
        <v/>
      </c>
      <c r="L66" s="488" t="e">
        <f t="shared" si="13"/>
        <v>#N/A</v>
      </c>
    </row>
    <row r="67" spans="1:12" ht="15" customHeight="1" x14ac:dyDescent="0.2">
      <c r="A67" s="490" t="s">
        <v>473</v>
      </c>
      <c r="B67" s="487">
        <v>86446</v>
      </c>
      <c r="C67" s="487">
        <v>8887</v>
      </c>
      <c r="D67" s="487">
        <v>3713</v>
      </c>
      <c r="E67" s="488">
        <f t="shared" si="11"/>
        <v>102.64795288306262</v>
      </c>
      <c r="F67" s="488">
        <f t="shared" si="11"/>
        <v>92.698445812037136</v>
      </c>
      <c r="G67" s="488">
        <f t="shared" si="11"/>
        <v>116.3585083046067</v>
      </c>
      <c r="H67" s="489" t="str">
        <f t="shared" si="14"/>
        <v/>
      </c>
      <c r="I67" s="488" t="str">
        <f t="shared" si="12"/>
        <v/>
      </c>
      <c r="J67" s="488" t="str">
        <f t="shared" si="12"/>
        <v/>
      </c>
      <c r="K67" s="488" t="str">
        <f t="shared" si="12"/>
        <v/>
      </c>
      <c r="L67" s="488" t="e">
        <f t="shared" si="13"/>
        <v>#N/A</v>
      </c>
    </row>
    <row r="68" spans="1:12" ht="15" customHeight="1" x14ac:dyDescent="0.2">
      <c r="A68" s="490" t="s">
        <v>474</v>
      </c>
      <c r="B68" s="487">
        <v>86832</v>
      </c>
      <c r="C68" s="487">
        <v>9027</v>
      </c>
      <c r="D68" s="487">
        <v>3815</v>
      </c>
      <c r="E68" s="488">
        <f t="shared" si="11"/>
        <v>103.10629809062411</v>
      </c>
      <c r="F68" s="488">
        <f t="shared" si="11"/>
        <v>94.158756649629709</v>
      </c>
      <c r="G68" s="488">
        <f t="shared" si="11"/>
        <v>119.55499843309308</v>
      </c>
      <c r="H68" s="489" t="str">
        <f t="shared" si="14"/>
        <v/>
      </c>
      <c r="I68" s="488" t="str">
        <f t="shared" si="12"/>
        <v/>
      </c>
      <c r="J68" s="488" t="str">
        <f t="shared" si="12"/>
        <v/>
      </c>
      <c r="K68" s="488" t="str">
        <f t="shared" si="12"/>
        <v/>
      </c>
      <c r="L68" s="488" t="e">
        <f t="shared" si="13"/>
        <v>#N/A</v>
      </c>
    </row>
    <row r="69" spans="1:12" ht="15" customHeight="1" x14ac:dyDescent="0.2">
      <c r="A69" s="490">
        <v>43344</v>
      </c>
      <c r="B69" s="487">
        <v>87779</v>
      </c>
      <c r="C69" s="487">
        <v>8822</v>
      </c>
      <c r="D69" s="487">
        <v>3911</v>
      </c>
      <c r="E69" s="488">
        <f t="shared" si="11"/>
        <v>104.23078749881259</v>
      </c>
      <c r="F69" s="488">
        <f t="shared" si="11"/>
        <v>92.020444351726297</v>
      </c>
      <c r="G69" s="488">
        <f t="shared" si="11"/>
        <v>122.56345973049201</v>
      </c>
      <c r="H69" s="489">
        <f t="shared" si="14"/>
        <v>43344</v>
      </c>
      <c r="I69" s="488">
        <f t="shared" si="12"/>
        <v>104.23078749881259</v>
      </c>
      <c r="J69" s="488">
        <f t="shared" si="12"/>
        <v>92.020444351726297</v>
      </c>
      <c r="K69" s="488">
        <f t="shared" si="12"/>
        <v>122.56345973049201</v>
      </c>
      <c r="L69" s="488" t="e">
        <f t="shared" si="13"/>
        <v>#N/A</v>
      </c>
    </row>
    <row r="70" spans="1:12" ht="15" customHeight="1" x14ac:dyDescent="0.2">
      <c r="A70" s="490" t="s">
        <v>475</v>
      </c>
      <c r="B70" s="487">
        <v>86306</v>
      </c>
      <c r="C70" s="487">
        <v>8756</v>
      </c>
      <c r="D70" s="487">
        <v>3888</v>
      </c>
      <c r="E70" s="488">
        <f t="shared" si="11"/>
        <v>102.48171368861023</v>
      </c>
      <c r="F70" s="488">
        <f t="shared" si="11"/>
        <v>91.332012099718369</v>
      </c>
      <c r="G70" s="488">
        <f t="shared" si="11"/>
        <v>121.84268254465684</v>
      </c>
      <c r="H70" s="489" t="str">
        <f t="shared" si="14"/>
        <v/>
      </c>
      <c r="I70" s="488" t="str">
        <f t="shared" si="12"/>
        <v/>
      </c>
      <c r="J70" s="488" t="str">
        <f t="shared" si="12"/>
        <v/>
      </c>
      <c r="K70" s="488" t="str">
        <f t="shared" si="12"/>
        <v/>
      </c>
      <c r="L70" s="488" t="e">
        <f t="shared" si="13"/>
        <v>#N/A</v>
      </c>
    </row>
    <row r="71" spans="1:12" ht="15" customHeight="1" x14ac:dyDescent="0.2">
      <c r="A71" s="490" t="s">
        <v>476</v>
      </c>
      <c r="B71" s="487">
        <v>85756</v>
      </c>
      <c r="C71" s="487">
        <v>8793</v>
      </c>
      <c r="D71" s="487">
        <v>3907</v>
      </c>
      <c r="E71" s="491">
        <f t="shared" ref="E71:G75" si="15">IF($A$51=37802,IF(COUNTBLANK(B$51:B$70)&gt;0,#N/A,IF(ISBLANK(B71)=FALSE,B71/B$51*100,#N/A)),IF(COUNTBLANK(B$51:B$75)&gt;0,#N/A,B71/B$51*100))</f>
        <v>101.82863113897595</v>
      </c>
      <c r="F71" s="491">
        <f t="shared" si="15"/>
        <v>91.717951392510685</v>
      </c>
      <c r="G71" s="491">
        <f t="shared" si="15"/>
        <v>122.43810717643373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86129</v>
      </c>
      <c r="C72" s="487">
        <v>8879</v>
      </c>
      <c r="D72" s="487">
        <v>4018</v>
      </c>
      <c r="E72" s="491">
        <f t="shared" si="15"/>
        <v>102.27153984990976</v>
      </c>
      <c r="F72" s="491">
        <f t="shared" si="15"/>
        <v>92.614999478460419</v>
      </c>
      <c r="G72" s="491">
        <f t="shared" si="15"/>
        <v>125.91664055155123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86469</v>
      </c>
      <c r="C73" s="487">
        <v>8685</v>
      </c>
      <c r="D73" s="487">
        <v>4150</v>
      </c>
      <c r="E73" s="491">
        <f t="shared" si="15"/>
        <v>102.6752636078655</v>
      </c>
      <c r="F73" s="491">
        <f t="shared" si="15"/>
        <v>90.591425889224993</v>
      </c>
      <c r="G73" s="491">
        <f t="shared" si="15"/>
        <v>130.05327483547478</v>
      </c>
      <c r="H73" s="492">
        <f>IF(A$51=37802,IF(ISERROR(L73)=TRUE,IF(ISBLANK(A73)=FALSE,IF(MONTH(A73)=MONTH(MAX(A$51:A$75)),A73,""),""),""),IF(ISERROR(L73)=TRUE,IF(MONTH(A73)=MONTH(MAX(A$51:A$75)),A73,""),""))</f>
        <v>43709</v>
      </c>
      <c r="I73" s="488">
        <f t="shared" si="12"/>
        <v>102.6752636078655</v>
      </c>
      <c r="J73" s="488">
        <f t="shared" si="12"/>
        <v>90.591425889224993</v>
      </c>
      <c r="K73" s="488">
        <f t="shared" si="12"/>
        <v>130.05327483547478</v>
      </c>
      <c r="L73" s="488" t="e">
        <f t="shared" si="13"/>
        <v>#N/A</v>
      </c>
    </row>
    <row r="74" spans="1:12" ht="15" customHeight="1" x14ac:dyDescent="0.2">
      <c r="A74" s="490" t="s">
        <v>478</v>
      </c>
      <c r="B74" s="487">
        <v>85136</v>
      </c>
      <c r="C74" s="487">
        <v>8715</v>
      </c>
      <c r="D74" s="487">
        <v>4052</v>
      </c>
      <c r="E74" s="491">
        <f t="shared" si="15"/>
        <v>101.0924289921155</v>
      </c>
      <c r="F74" s="491">
        <f t="shared" si="15"/>
        <v>90.904349640137681</v>
      </c>
      <c r="G74" s="491">
        <f t="shared" si="15"/>
        <v>126.9821372610467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84698</v>
      </c>
      <c r="C75" s="493">
        <v>8446</v>
      </c>
      <c r="D75" s="493">
        <v>3940</v>
      </c>
      <c r="E75" s="491">
        <f t="shared" si="15"/>
        <v>100.57233779804314</v>
      </c>
      <c r="F75" s="491">
        <f t="shared" si="15"/>
        <v>88.098466673620521</v>
      </c>
      <c r="G75" s="491">
        <f t="shared" si="15"/>
        <v>123.47226574741461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102.6752636078655</v>
      </c>
      <c r="J77" s="488">
        <f>IF(J75&lt;&gt;"",J75,IF(J74&lt;&gt;"",J74,IF(J73&lt;&gt;"",J73,IF(J72&lt;&gt;"",J72,IF(J71&lt;&gt;"",J71,IF(J70&lt;&gt;"",J70,""))))))</f>
        <v>90.591425889224993</v>
      </c>
      <c r="K77" s="488">
        <f>IF(K75&lt;&gt;"",K75,IF(K74&lt;&gt;"",K74,IF(K73&lt;&gt;"",K73,IF(K72&lt;&gt;"",K72,IF(K71&lt;&gt;"",K71,IF(K70&lt;&gt;"",K70,""))))))</f>
        <v>130.05327483547478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+2,7%</v>
      </c>
      <c r="J79" s="488" t="str">
        <f>"GeB - ausschließlich: "&amp;IF(J77&gt;100,"+","")&amp;TEXT(J77-100,"0,0")&amp;"%"</f>
        <v>GeB - ausschließlich: -9,4%</v>
      </c>
      <c r="K79" s="488" t="str">
        <f>"GeB - im Nebenjob: "&amp;IF(K77&gt;100,"+","")&amp;TEXT(K77-100,"0,0")&amp;"%"</f>
        <v>GeB - im Nebenjob: +30,1%</v>
      </c>
    </row>
    <row r="81" spans="9:9" ht="15" customHeight="1" x14ac:dyDescent="0.2">
      <c r="I81" s="488" t="str">
        <f>IF(ISERROR(HLOOKUP(1,I$78:K$79,2,FALSE)),"",HLOOKUP(1,I$78:K$79,2,FALSE))</f>
        <v>GeB - im Nebenjob: +30,1%</v>
      </c>
    </row>
    <row r="82" spans="9:9" ht="15" customHeight="1" x14ac:dyDescent="0.2">
      <c r="I82" s="488" t="str">
        <f>IF(ISERROR(HLOOKUP(2,I$78:K$79,2,FALSE)),"",HLOOKUP(2,I$78:K$79,2,FALSE))</f>
        <v>SvB: +2,7%</v>
      </c>
    </row>
    <row r="83" spans="9:9" ht="15" customHeight="1" x14ac:dyDescent="0.2">
      <c r="I83" s="488" t="str">
        <f>IF(ISERROR(HLOOKUP(3,I$78:K$79,2,FALSE)),"",HLOOKUP(3,I$78:K$79,2,FALSE))</f>
        <v>GeB - ausschließlich: -9,4%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84698</v>
      </c>
      <c r="E12" s="114">
        <v>85136</v>
      </c>
      <c r="F12" s="114">
        <v>86469</v>
      </c>
      <c r="G12" s="114">
        <v>86129</v>
      </c>
      <c r="H12" s="114">
        <v>85756</v>
      </c>
      <c r="I12" s="115">
        <v>-1058</v>
      </c>
      <c r="J12" s="116">
        <v>-1.2337329166472317</v>
      </c>
      <c r="N12" s="117"/>
    </row>
    <row r="13" spans="1:15" s="110" customFormat="1" ht="13.5" customHeight="1" x14ac:dyDescent="0.2">
      <c r="A13" s="118" t="s">
        <v>105</v>
      </c>
      <c r="B13" s="119" t="s">
        <v>106</v>
      </c>
      <c r="C13" s="113">
        <v>53.066188103615197</v>
      </c>
      <c r="D13" s="114">
        <v>44946</v>
      </c>
      <c r="E13" s="114">
        <v>45160</v>
      </c>
      <c r="F13" s="114">
        <v>46195</v>
      </c>
      <c r="G13" s="114">
        <v>45944</v>
      </c>
      <c r="H13" s="114">
        <v>45647</v>
      </c>
      <c r="I13" s="115">
        <v>-701</v>
      </c>
      <c r="J13" s="116">
        <v>-1.5356978552807414</v>
      </c>
    </row>
    <row r="14" spans="1:15" s="110" customFormat="1" ht="13.5" customHeight="1" x14ac:dyDescent="0.2">
      <c r="A14" s="120"/>
      <c r="B14" s="119" t="s">
        <v>107</v>
      </c>
      <c r="C14" s="113">
        <v>46.933811896384803</v>
      </c>
      <c r="D14" s="114">
        <v>39752</v>
      </c>
      <c r="E14" s="114">
        <v>39976</v>
      </c>
      <c r="F14" s="114">
        <v>40274</v>
      </c>
      <c r="G14" s="114">
        <v>40185</v>
      </c>
      <c r="H14" s="114">
        <v>40109</v>
      </c>
      <c r="I14" s="115">
        <v>-357</v>
      </c>
      <c r="J14" s="116">
        <v>-0.89007454685980703</v>
      </c>
    </row>
    <row r="15" spans="1:15" s="110" customFormat="1" ht="13.5" customHeight="1" x14ac:dyDescent="0.2">
      <c r="A15" s="118" t="s">
        <v>105</v>
      </c>
      <c r="B15" s="121" t="s">
        <v>108</v>
      </c>
      <c r="C15" s="113">
        <v>8.2988972584948879</v>
      </c>
      <c r="D15" s="114">
        <v>7029</v>
      </c>
      <c r="E15" s="114">
        <v>7182</v>
      </c>
      <c r="F15" s="114">
        <v>7438</v>
      </c>
      <c r="G15" s="114">
        <v>6689</v>
      </c>
      <c r="H15" s="114">
        <v>6846</v>
      </c>
      <c r="I15" s="115">
        <v>183</v>
      </c>
      <c r="J15" s="116">
        <v>2.6730937773882557</v>
      </c>
    </row>
    <row r="16" spans="1:15" s="110" customFormat="1" ht="13.5" customHeight="1" x14ac:dyDescent="0.2">
      <c r="A16" s="118"/>
      <c r="B16" s="121" t="s">
        <v>109</v>
      </c>
      <c r="C16" s="113">
        <v>65.750076743252492</v>
      </c>
      <c r="D16" s="114">
        <v>55689</v>
      </c>
      <c r="E16" s="114">
        <v>55955</v>
      </c>
      <c r="F16" s="114">
        <v>56927</v>
      </c>
      <c r="G16" s="114">
        <v>57431</v>
      </c>
      <c r="H16" s="114">
        <v>57279</v>
      </c>
      <c r="I16" s="115">
        <v>-1590</v>
      </c>
      <c r="J16" s="116">
        <v>-2.7758864505316083</v>
      </c>
    </row>
    <row r="17" spans="1:10" s="110" customFormat="1" ht="13.5" customHeight="1" x14ac:dyDescent="0.2">
      <c r="A17" s="118"/>
      <c r="B17" s="121" t="s">
        <v>110</v>
      </c>
      <c r="C17" s="113">
        <v>25.018300314057001</v>
      </c>
      <c r="D17" s="114">
        <v>21190</v>
      </c>
      <c r="E17" s="114">
        <v>21201</v>
      </c>
      <c r="F17" s="114">
        <v>21343</v>
      </c>
      <c r="G17" s="114">
        <v>21286</v>
      </c>
      <c r="H17" s="114">
        <v>20936</v>
      </c>
      <c r="I17" s="115">
        <v>254</v>
      </c>
      <c r="J17" s="116">
        <v>1.2132212457011846</v>
      </c>
    </row>
    <row r="18" spans="1:10" s="110" customFormat="1" ht="13.5" customHeight="1" x14ac:dyDescent="0.2">
      <c r="A18" s="120"/>
      <c r="B18" s="121" t="s">
        <v>111</v>
      </c>
      <c r="C18" s="113">
        <v>0.93272568419561264</v>
      </c>
      <c r="D18" s="114">
        <v>790</v>
      </c>
      <c r="E18" s="114">
        <v>798</v>
      </c>
      <c r="F18" s="114">
        <v>761</v>
      </c>
      <c r="G18" s="114">
        <v>723</v>
      </c>
      <c r="H18" s="114">
        <v>695</v>
      </c>
      <c r="I18" s="115">
        <v>95</v>
      </c>
      <c r="J18" s="116">
        <v>13.669064748201439</v>
      </c>
    </row>
    <row r="19" spans="1:10" s="110" customFormat="1" ht="13.5" customHeight="1" x14ac:dyDescent="0.2">
      <c r="A19" s="120"/>
      <c r="B19" s="121" t="s">
        <v>112</v>
      </c>
      <c r="C19" s="113">
        <v>0.27981770525868377</v>
      </c>
      <c r="D19" s="114">
        <v>237</v>
      </c>
      <c r="E19" s="114">
        <v>253</v>
      </c>
      <c r="F19" s="114">
        <v>257</v>
      </c>
      <c r="G19" s="114">
        <v>217</v>
      </c>
      <c r="H19" s="114">
        <v>195</v>
      </c>
      <c r="I19" s="115">
        <v>42</v>
      </c>
      <c r="J19" s="116">
        <v>21.53846153846154</v>
      </c>
    </row>
    <row r="20" spans="1:10" s="110" customFormat="1" ht="13.5" customHeight="1" x14ac:dyDescent="0.2">
      <c r="A20" s="118" t="s">
        <v>113</v>
      </c>
      <c r="B20" s="122" t="s">
        <v>114</v>
      </c>
      <c r="C20" s="113">
        <v>69.724196557179624</v>
      </c>
      <c r="D20" s="114">
        <v>59055</v>
      </c>
      <c r="E20" s="114">
        <v>59461</v>
      </c>
      <c r="F20" s="114">
        <v>60736</v>
      </c>
      <c r="G20" s="114">
        <v>60532</v>
      </c>
      <c r="H20" s="114">
        <v>60525</v>
      </c>
      <c r="I20" s="115">
        <v>-1470</v>
      </c>
      <c r="J20" s="116">
        <v>-2.4287484510532837</v>
      </c>
    </row>
    <row r="21" spans="1:10" s="110" customFormat="1" ht="13.5" customHeight="1" x14ac:dyDescent="0.2">
      <c r="A21" s="120"/>
      <c r="B21" s="122" t="s">
        <v>115</v>
      </c>
      <c r="C21" s="113">
        <v>30.275803442820372</v>
      </c>
      <c r="D21" s="114">
        <v>25643</v>
      </c>
      <c r="E21" s="114">
        <v>25675</v>
      </c>
      <c r="F21" s="114">
        <v>25733</v>
      </c>
      <c r="G21" s="114">
        <v>25597</v>
      </c>
      <c r="H21" s="114">
        <v>25231</v>
      </c>
      <c r="I21" s="115">
        <v>412</v>
      </c>
      <c r="J21" s="116">
        <v>1.6329118940985297</v>
      </c>
    </row>
    <row r="22" spans="1:10" s="110" customFormat="1" ht="13.5" customHeight="1" x14ac:dyDescent="0.2">
      <c r="A22" s="118" t="s">
        <v>113</v>
      </c>
      <c r="B22" s="122" t="s">
        <v>116</v>
      </c>
      <c r="C22" s="113">
        <v>95.385959526789293</v>
      </c>
      <c r="D22" s="114">
        <v>80790</v>
      </c>
      <c r="E22" s="114">
        <v>81301</v>
      </c>
      <c r="F22" s="114">
        <v>82542</v>
      </c>
      <c r="G22" s="114">
        <v>82311</v>
      </c>
      <c r="H22" s="114">
        <v>82140</v>
      </c>
      <c r="I22" s="115">
        <v>-1350</v>
      </c>
      <c r="J22" s="116">
        <v>-1.6435354273192111</v>
      </c>
    </row>
    <row r="23" spans="1:10" s="110" customFormat="1" ht="13.5" customHeight="1" x14ac:dyDescent="0.2">
      <c r="A23" s="123"/>
      <c r="B23" s="124" t="s">
        <v>117</v>
      </c>
      <c r="C23" s="125">
        <v>4.6081371460955394</v>
      </c>
      <c r="D23" s="114">
        <v>3903</v>
      </c>
      <c r="E23" s="114">
        <v>3828</v>
      </c>
      <c r="F23" s="114">
        <v>3920</v>
      </c>
      <c r="G23" s="114">
        <v>3813</v>
      </c>
      <c r="H23" s="114">
        <v>3610</v>
      </c>
      <c r="I23" s="115">
        <v>293</v>
      </c>
      <c r="J23" s="116">
        <v>8.1163434903047094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12386</v>
      </c>
      <c r="E26" s="114">
        <v>12767</v>
      </c>
      <c r="F26" s="114">
        <v>12835</v>
      </c>
      <c r="G26" s="114">
        <v>12897</v>
      </c>
      <c r="H26" s="140">
        <v>12700</v>
      </c>
      <c r="I26" s="115">
        <v>-314</v>
      </c>
      <c r="J26" s="116">
        <v>-2.4724409448818898</v>
      </c>
    </row>
    <row r="27" spans="1:10" s="110" customFormat="1" ht="13.5" customHeight="1" x14ac:dyDescent="0.2">
      <c r="A27" s="118" t="s">
        <v>105</v>
      </c>
      <c r="B27" s="119" t="s">
        <v>106</v>
      </c>
      <c r="C27" s="113">
        <v>44.832875827547234</v>
      </c>
      <c r="D27" s="115">
        <v>5553</v>
      </c>
      <c r="E27" s="114">
        <v>5649</v>
      </c>
      <c r="F27" s="114">
        <v>5665</v>
      </c>
      <c r="G27" s="114">
        <v>5656</v>
      </c>
      <c r="H27" s="140">
        <v>5555</v>
      </c>
      <c r="I27" s="115">
        <v>-2</v>
      </c>
      <c r="J27" s="116">
        <v>-3.6003600360036005E-2</v>
      </c>
    </row>
    <row r="28" spans="1:10" s="110" customFormat="1" ht="13.5" customHeight="1" x14ac:dyDescent="0.2">
      <c r="A28" s="120"/>
      <c r="B28" s="119" t="s">
        <v>107</v>
      </c>
      <c r="C28" s="113">
        <v>55.167124172452766</v>
      </c>
      <c r="D28" s="115">
        <v>6833</v>
      </c>
      <c r="E28" s="114">
        <v>7118</v>
      </c>
      <c r="F28" s="114">
        <v>7170</v>
      </c>
      <c r="G28" s="114">
        <v>7241</v>
      </c>
      <c r="H28" s="140">
        <v>7145</v>
      </c>
      <c r="I28" s="115">
        <v>-312</v>
      </c>
      <c r="J28" s="116">
        <v>-4.3666899930020993</v>
      </c>
    </row>
    <row r="29" spans="1:10" s="110" customFormat="1" ht="13.5" customHeight="1" x14ac:dyDescent="0.2">
      <c r="A29" s="118" t="s">
        <v>105</v>
      </c>
      <c r="B29" s="121" t="s">
        <v>108</v>
      </c>
      <c r="C29" s="113">
        <v>13.870498950427903</v>
      </c>
      <c r="D29" s="115">
        <v>1718</v>
      </c>
      <c r="E29" s="114">
        <v>1777</v>
      </c>
      <c r="F29" s="114">
        <v>1760</v>
      </c>
      <c r="G29" s="114">
        <v>1800</v>
      </c>
      <c r="H29" s="140">
        <v>1622</v>
      </c>
      <c r="I29" s="115">
        <v>96</v>
      </c>
      <c r="J29" s="116">
        <v>5.9186189889025895</v>
      </c>
    </row>
    <row r="30" spans="1:10" s="110" customFormat="1" ht="13.5" customHeight="1" x14ac:dyDescent="0.2">
      <c r="A30" s="118"/>
      <c r="B30" s="121" t="s">
        <v>109</v>
      </c>
      <c r="C30" s="113">
        <v>38.729210398837395</v>
      </c>
      <c r="D30" s="115">
        <v>4797</v>
      </c>
      <c r="E30" s="114">
        <v>4970</v>
      </c>
      <c r="F30" s="114">
        <v>5042</v>
      </c>
      <c r="G30" s="114">
        <v>5054</v>
      </c>
      <c r="H30" s="140">
        <v>5125</v>
      </c>
      <c r="I30" s="115">
        <v>-328</v>
      </c>
      <c r="J30" s="116">
        <v>-6.4</v>
      </c>
    </row>
    <row r="31" spans="1:10" s="110" customFormat="1" ht="13.5" customHeight="1" x14ac:dyDescent="0.2">
      <c r="A31" s="118"/>
      <c r="B31" s="121" t="s">
        <v>110</v>
      </c>
      <c r="C31" s="113">
        <v>23.017923461973197</v>
      </c>
      <c r="D31" s="115">
        <v>2851</v>
      </c>
      <c r="E31" s="114">
        <v>2942</v>
      </c>
      <c r="F31" s="114">
        <v>3033</v>
      </c>
      <c r="G31" s="114">
        <v>3074</v>
      </c>
      <c r="H31" s="140">
        <v>3101</v>
      </c>
      <c r="I31" s="115">
        <v>-250</v>
      </c>
      <c r="J31" s="116">
        <v>-8.0619155111254432</v>
      </c>
    </row>
    <row r="32" spans="1:10" s="110" customFormat="1" ht="13.5" customHeight="1" x14ac:dyDescent="0.2">
      <c r="A32" s="120"/>
      <c r="B32" s="121" t="s">
        <v>111</v>
      </c>
      <c r="C32" s="113">
        <v>24.382367188761506</v>
      </c>
      <c r="D32" s="115">
        <v>3020</v>
      </c>
      <c r="E32" s="114">
        <v>3078</v>
      </c>
      <c r="F32" s="114">
        <v>3000</v>
      </c>
      <c r="G32" s="114">
        <v>2969</v>
      </c>
      <c r="H32" s="140">
        <v>2852</v>
      </c>
      <c r="I32" s="115">
        <v>168</v>
      </c>
      <c r="J32" s="116">
        <v>5.8906030855539973</v>
      </c>
    </row>
    <row r="33" spans="1:10" s="110" customFormat="1" ht="13.5" customHeight="1" x14ac:dyDescent="0.2">
      <c r="A33" s="120"/>
      <c r="B33" s="121" t="s">
        <v>112</v>
      </c>
      <c r="C33" s="113">
        <v>3.1810108186662363</v>
      </c>
      <c r="D33" s="115">
        <v>394</v>
      </c>
      <c r="E33" s="114">
        <v>408</v>
      </c>
      <c r="F33" s="114">
        <v>403</v>
      </c>
      <c r="G33" s="114">
        <v>363</v>
      </c>
      <c r="H33" s="140">
        <v>348</v>
      </c>
      <c r="I33" s="115">
        <v>46</v>
      </c>
      <c r="J33" s="116">
        <v>13.218390804597702</v>
      </c>
    </row>
    <row r="34" spans="1:10" s="110" customFormat="1" ht="13.5" customHeight="1" x14ac:dyDescent="0.2">
      <c r="A34" s="118" t="s">
        <v>113</v>
      </c>
      <c r="B34" s="122" t="s">
        <v>116</v>
      </c>
      <c r="C34" s="113">
        <v>96.98853544324237</v>
      </c>
      <c r="D34" s="115">
        <v>12013</v>
      </c>
      <c r="E34" s="114">
        <v>12384</v>
      </c>
      <c r="F34" s="114">
        <v>12451</v>
      </c>
      <c r="G34" s="114">
        <v>12525</v>
      </c>
      <c r="H34" s="140">
        <v>12357</v>
      </c>
      <c r="I34" s="115">
        <v>-344</v>
      </c>
      <c r="J34" s="116">
        <v>-2.7838472121064983</v>
      </c>
    </row>
    <row r="35" spans="1:10" s="110" customFormat="1" ht="13.5" customHeight="1" x14ac:dyDescent="0.2">
      <c r="A35" s="118"/>
      <c r="B35" s="119" t="s">
        <v>117</v>
      </c>
      <c r="C35" s="113">
        <v>2.9549491361214275</v>
      </c>
      <c r="D35" s="115">
        <v>366</v>
      </c>
      <c r="E35" s="114">
        <v>376</v>
      </c>
      <c r="F35" s="114">
        <v>377</v>
      </c>
      <c r="G35" s="114">
        <v>363</v>
      </c>
      <c r="H35" s="140">
        <v>334</v>
      </c>
      <c r="I35" s="115">
        <v>32</v>
      </c>
      <c r="J35" s="116">
        <v>9.5808383233532926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8446</v>
      </c>
      <c r="E37" s="114">
        <v>8715</v>
      </c>
      <c r="F37" s="114">
        <v>8685</v>
      </c>
      <c r="G37" s="114">
        <v>8879</v>
      </c>
      <c r="H37" s="140">
        <v>8793</v>
      </c>
      <c r="I37" s="115">
        <v>-347</v>
      </c>
      <c r="J37" s="116">
        <v>-3.9463209371090642</v>
      </c>
    </row>
    <row r="38" spans="1:10" s="110" customFormat="1" ht="13.5" customHeight="1" x14ac:dyDescent="0.2">
      <c r="A38" s="118" t="s">
        <v>105</v>
      </c>
      <c r="B38" s="119" t="s">
        <v>106</v>
      </c>
      <c r="C38" s="113">
        <v>47.253137579919489</v>
      </c>
      <c r="D38" s="115">
        <v>3991</v>
      </c>
      <c r="E38" s="114">
        <v>4077</v>
      </c>
      <c r="F38" s="114">
        <v>4040</v>
      </c>
      <c r="G38" s="114">
        <v>4083</v>
      </c>
      <c r="H38" s="140">
        <v>4036</v>
      </c>
      <c r="I38" s="115">
        <v>-45</v>
      </c>
      <c r="J38" s="116">
        <v>-1.1149653121902874</v>
      </c>
    </row>
    <row r="39" spans="1:10" s="110" customFormat="1" ht="13.5" customHeight="1" x14ac:dyDescent="0.2">
      <c r="A39" s="120"/>
      <c r="B39" s="119" t="s">
        <v>107</v>
      </c>
      <c r="C39" s="113">
        <v>52.746862420080511</v>
      </c>
      <c r="D39" s="115">
        <v>4455</v>
      </c>
      <c r="E39" s="114">
        <v>4638</v>
      </c>
      <c r="F39" s="114">
        <v>4645</v>
      </c>
      <c r="G39" s="114">
        <v>4796</v>
      </c>
      <c r="H39" s="140">
        <v>4757</v>
      </c>
      <c r="I39" s="115">
        <v>-302</v>
      </c>
      <c r="J39" s="116">
        <v>-6.3485389951650202</v>
      </c>
    </row>
    <row r="40" spans="1:10" s="110" customFormat="1" ht="13.5" customHeight="1" x14ac:dyDescent="0.2">
      <c r="A40" s="118" t="s">
        <v>105</v>
      </c>
      <c r="B40" s="121" t="s">
        <v>108</v>
      </c>
      <c r="C40" s="113">
        <v>16.078617096850579</v>
      </c>
      <c r="D40" s="115">
        <v>1358</v>
      </c>
      <c r="E40" s="114">
        <v>1389</v>
      </c>
      <c r="F40" s="114">
        <v>1330</v>
      </c>
      <c r="G40" s="114">
        <v>1438</v>
      </c>
      <c r="H40" s="140">
        <v>1272</v>
      </c>
      <c r="I40" s="115">
        <v>86</v>
      </c>
      <c r="J40" s="116">
        <v>6.7610062893081757</v>
      </c>
    </row>
    <row r="41" spans="1:10" s="110" customFormat="1" ht="13.5" customHeight="1" x14ac:dyDescent="0.2">
      <c r="A41" s="118"/>
      <c r="B41" s="121" t="s">
        <v>109</v>
      </c>
      <c r="C41" s="113">
        <v>24.295524508643144</v>
      </c>
      <c r="D41" s="115">
        <v>2052</v>
      </c>
      <c r="E41" s="114">
        <v>2155</v>
      </c>
      <c r="F41" s="114">
        <v>2193</v>
      </c>
      <c r="G41" s="114">
        <v>2252</v>
      </c>
      <c r="H41" s="140">
        <v>2381</v>
      </c>
      <c r="I41" s="115">
        <v>-329</v>
      </c>
      <c r="J41" s="116">
        <v>-13.817723645527089</v>
      </c>
    </row>
    <row r="42" spans="1:10" s="110" customFormat="1" ht="13.5" customHeight="1" x14ac:dyDescent="0.2">
      <c r="A42" s="118"/>
      <c r="B42" s="121" t="s">
        <v>110</v>
      </c>
      <c r="C42" s="113">
        <v>24.47312337201042</v>
      </c>
      <c r="D42" s="115">
        <v>2067</v>
      </c>
      <c r="E42" s="114">
        <v>2136</v>
      </c>
      <c r="F42" s="114">
        <v>2203</v>
      </c>
      <c r="G42" s="114">
        <v>2260</v>
      </c>
      <c r="H42" s="140">
        <v>2327</v>
      </c>
      <c r="I42" s="115">
        <v>-260</v>
      </c>
      <c r="J42" s="116">
        <v>-11.173184357541899</v>
      </c>
    </row>
    <row r="43" spans="1:10" s="110" customFormat="1" ht="13.5" customHeight="1" x14ac:dyDescent="0.2">
      <c r="A43" s="120"/>
      <c r="B43" s="121" t="s">
        <v>111</v>
      </c>
      <c r="C43" s="113">
        <v>35.152735022495854</v>
      </c>
      <c r="D43" s="115">
        <v>2969</v>
      </c>
      <c r="E43" s="114">
        <v>3035</v>
      </c>
      <c r="F43" s="114">
        <v>2959</v>
      </c>
      <c r="G43" s="114">
        <v>2929</v>
      </c>
      <c r="H43" s="140">
        <v>2813</v>
      </c>
      <c r="I43" s="115">
        <v>156</v>
      </c>
      <c r="J43" s="116">
        <v>5.545680767863491</v>
      </c>
    </row>
    <row r="44" spans="1:10" s="110" customFormat="1" ht="13.5" customHeight="1" x14ac:dyDescent="0.2">
      <c r="A44" s="120"/>
      <c r="B44" s="121" t="s">
        <v>112</v>
      </c>
      <c r="C44" s="113">
        <v>4.5820506748756804</v>
      </c>
      <c r="D44" s="115">
        <v>387</v>
      </c>
      <c r="E44" s="114">
        <v>402</v>
      </c>
      <c r="F44" s="114">
        <v>395</v>
      </c>
      <c r="G44" s="114">
        <v>353</v>
      </c>
      <c r="H44" s="140">
        <v>339</v>
      </c>
      <c r="I44" s="115">
        <v>48</v>
      </c>
      <c r="J44" s="116">
        <v>14.159292035398231</v>
      </c>
    </row>
    <row r="45" spans="1:10" s="110" customFormat="1" ht="13.5" customHeight="1" x14ac:dyDescent="0.2">
      <c r="A45" s="118" t="s">
        <v>113</v>
      </c>
      <c r="B45" s="122" t="s">
        <v>116</v>
      </c>
      <c r="C45" s="113">
        <v>96.49538242955245</v>
      </c>
      <c r="D45" s="115">
        <v>8150</v>
      </c>
      <c r="E45" s="114">
        <v>8414</v>
      </c>
      <c r="F45" s="114">
        <v>8382</v>
      </c>
      <c r="G45" s="114">
        <v>8579</v>
      </c>
      <c r="H45" s="140">
        <v>8510</v>
      </c>
      <c r="I45" s="115">
        <v>-360</v>
      </c>
      <c r="J45" s="116">
        <v>-4.230317273795535</v>
      </c>
    </row>
    <row r="46" spans="1:10" s="110" customFormat="1" ht="13.5" customHeight="1" x14ac:dyDescent="0.2">
      <c r="A46" s="118"/>
      <c r="B46" s="119" t="s">
        <v>117</v>
      </c>
      <c r="C46" s="113">
        <v>3.4217381008761545</v>
      </c>
      <c r="D46" s="115">
        <v>289</v>
      </c>
      <c r="E46" s="114">
        <v>294</v>
      </c>
      <c r="F46" s="114">
        <v>296</v>
      </c>
      <c r="G46" s="114">
        <v>291</v>
      </c>
      <c r="H46" s="140">
        <v>274</v>
      </c>
      <c r="I46" s="115">
        <v>15</v>
      </c>
      <c r="J46" s="116">
        <v>5.4744525547445253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3940</v>
      </c>
      <c r="E48" s="114">
        <v>4052</v>
      </c>
      <c r="F48" s="114">
        <v>4150</v>
      </c>
      <c r="G48" s="114">
        <v>4018</v>
      </c>
      <c r="H48" s="140">
        <v>3907</v>
      </c>
      <c r="I48" s="115">
        <v>33</v>
      </c>
      <c r="J48" s="116">
        <v>0.84463782953672895</v>
      </c>
    </row>
    <row r="49" spans="1:12" s="110" customFormat="1" ht="13.5" customHeight="1" x14ac:dyDescent="0.2">
      <c r="A49" s="118" t="s">
        <v>105</v>
      </c>
      <c r="B49" s="119" t="s">
        <v>106</v>
      </c>
      <c r="C49" s="113">
        <v>39.64467005076142</v>
      </c>
      <c r="D49" s="115">
        <v>1562</v>
      </c>
      <c r="E49" s="114">
        <v>1572</v>
      </c>
      <c r="F49" s="114">
        <v>1625</v>
      </c>
      <c r="G49" s="114">
        <v>1573</v>
      </c>
      <c r="H49" s="140">
        <v>1519</v>
      </c>
      <c r="I49" s="115">
        <v>43</v>
      </c>
      <c r="J49" s="116">
        <v>2.8308097432521397</v>
      </c>
    </row>
    <row r="50" spans="1:12" s="110" customFormat="1" ht="13.5" customHeight="1" x14ac:dyDescent="0.2">
      <c r="A50" s="120"/>
      <c r="B50" s="119" t="s">
        <v>107</v>
      </c>
      <c r="C50" s="113">
        <v>60.35532994923858</v>
      </c>
      <c r="D50" s="115">
        <v>2378</v>
      </c>
      <c r="E50" s="114">
        <v>2480</v>
      </c>
      <c r="F50" s="114">
        <v>2525</v>
      </c>
      <c r="G50" s="114">
        <v>2445</v>
      </c>
      <c r="H50" s="140">
        <v>2388</v>
      </c>
      <c r="I50" s="115">
        <v>-10</v>
      </c>
      <c r="J50" s="116">
        <v>-0.41876046901172531</v>
      </c>
    </row>
    <row r="51" spans="1:12" s="110" customFormat="1" ht="13.5" customHeight="1" x14ac:dyDescent="0.2">
      <c r="A51" s="118" t="s">
        <v>105</v>
      </c>
      <c r="B51" s="121" t="s">
        <v>108</v>
      </c>
      <c r="C51" s="113">
        <v>9.1370558375634516</v>
      </c>
      <c r="D51" s="115">
        <v>360</v>
      </c>
      <c r="E51" s="114">
        <v>388</v>
      </c>
      <c r="F51" s="114">
        <v>430</v>
      </c>
      <c r="G51" s="114">
        <v>362</v>
      </c>
      <c r="H51" s="140">
        <v>350</v>
      </c>
      <c r="I51" s="115">
        <v>10</v>
      </c>
      <c r="J51" s="116">
        <v>2.8571428571428572</v>
      </c>
    </row>
    <row r="52" spans="1:12" s="110" customFormat="1" ht="13.5" customHeight="1" x14ac:dyDescent="0.2">
      <c r="A52" s="118"/>
      <c r="B52" s="121" t="s">
        <v>109</v>
      </c>
      <c r="C52" s="113">
        <v>69.670050761421322</v>
      </c>
      <c r="D52" s="115">
        <v>2745</v>
      </c>
      <c r="E52" s="114">
        <v>2815</v>
      </c>
      <c r="F52" s="114">
        <v>2849</v>
      </c>
      <c r="G52" s="114">
        <v>2802</v>
      </c>
      <c r="H52" s="140">
        <v>2744</v>
      </c>
      <c r="I52" s="115">
        <v>1</v>
      </c>
      <c r="J52" s="116">
        <v>3.6443148688046649E-2</v>
      </c>
    </row>
    <row r="53" spans="1:12" s="110" customFormat="1" ht="13.5" customHeight="1" x14ac:dyDescent="0.2">
      <c r="A53" s="118"/>
      <c r="B53" s="121" t="s">
        <v>110</v>
      </c>
      <c r="C53" s="113">
        <v>19.898477157360407</v>
      </c>
      <c r="D53" s="115">
        <v>784</v>
      </c>
      <c r="E53" s="114">
        <v>806</v>
      </c>
      <c r="F53" s="114">
        <v>830</v>
      </c>
      <c r="G53" s="114">
        <v>814</v>
      </c>
      <c r="H53" s="140">
        <v>774</v>
      </c>
      <c r="I53" s="115">
        <v>10</v>
      </c>
      <c r="J53" s="116">
        <v>1.2919896640826873</v>
      </c>
    </row>
    <row r="54" spans="1:12" s="110" customFormat="1" ht="13.5" customHeight="1" x14ac:dyDescent="0.2">
      <c r="A54" s="120"/>
      <c r="B54" s="121" t="s">
        <v>111</v>
      </c>
      <c r="C54" s="113">
        <v>1.2944162436548223</v>
      </c>
      <c r="D54" s="115">
        <v>51</v>
      </c>
      <c r="E54" s="114">
        <v>43</v>
      </c>
      <c r="F54" s="114">
        <v>41</v>
      </c>
      <c r="G54" s="114">
        <v>40</v>
      </c>
      <c r="H54" s="140">
        <v>39</v>
      </c>
      <c r="I54" s="115">
        <v>12</v>
      </c>
      <c r="J54" s="116">
        <v>30.76923076923077</v>
      </c>
    </row>
    <row r="55" spans="1:12" s="110" customFormat="1" ht="13.5" customHeight="1" x14ac:dyDescent="0.2">
      <c r="A55" s="120"/>
      <c r="B55" s="121" t="s">
        <v>112</v>
      </c>
      <c r="C55" s="113">
        <v>0.17766497461928935</v>
      </c>
      <c r="D55" s="115">
        <v>7</v>
      </c>
      <c r="E55" s="114">
        <v>6</v>
      </c>
      <c r="F55" s="114">
        <v>8</v>
      </c>
      <c r="G55" s="114">
        <v>10</v>
      </c>
      <c r="H55" s="140">
        <v>9</v>
      </c>
      <c r="I55" s="115">
        <v>-2</v>
      </c>
      <c r="J55" s="116">
        <v>-22.222222222222221</v>
      </c>
    </row>
    <row r="56" spans="1:12" s="110" customFormat="1" ht="13.5" customHeight="1" x14ac:dyDescent="0.2">
      <c r="A56" s="118" t="s">
        <v>113</v>
      </c>
      <c r="B56" s="122" t="s">
        <v>116</v>
      </c>
      <c r="C56" s="113">
        <v>98.045685279187822</v>
      </c>
      <c r="D56" s="115">
        <v>3863</v>
      </c>
      <c r="E56" s="114">
        <v>3970</v>
      </c>
      <c r="F56" s="114">
        <v>4069</v>
      </c>
      <c r="G56" s="114">
        <v>3946</v>
      </c>
      <c r="H56" s="140">
        <v>3847</v>
      </c>
      <c r="I56" s="115">
        <v>16</v>
      </c>
      <c r="J56" s="116">
        <v>0.41590850012997138</v>
      </c>
    </row>
    <row r="57" spans="1:12" s="110" customFormat="1" ht="13.5" customHeight="1" x14ac:dyDescent="0.2">
      <c r="A57" s="142"/>
      <c r="B57" s="124" t="s">
        <v>117</v>
      </c>
      <c r="C57" s="125">
        <v>1.9543147208121827</v>
      </c>
      <c r="D57" s="143">
        <v>77</v>
      </c>
      <c r="E57" s="144">
        <v>82</v>
      </c>
      <c r="F57" s="144">
        <v>81</v>
      </c>
      <c r="G57" s="144">
        <v>72</v>
      </c>
      <c r="H57" s="145">
        <v>60</v>
      </c>
      <c r="I57" s="143">
        <v>17</v>
      </c>
      <c r="J57" s="146">
        <v>28.333333333333332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84698</v>
      </c>
      <c r="E12" s="236">
        <v>85136</v>
      </c>
      <c r="F12" s="114">
        <v>86469</v>
      </c>
      <c r="G12" s="114">
        <v>86129</v>
      </c>
      <c r="H12" s="140">
        <v>85756</v>
      </c>
      <c r="I12" s="115">
        <v>-1058</v>
      </c>
      <c r="J12" s="116">
        <v>-1.2337329166472317</v>
      </c>
    </row>
    <row r="13" spans="1:15" s="110" customFormat="1" ht="12" customHeight="1" x14ac:dyDescent="0.2">
      <c r="A13" s="118" t="s">
        <v>105</v>
      </c>
      <c r="B13" s="119" t="s">
        <v>106</v>
      </c>
      <c r="C13" s="113">
        <v>53.066188103615197</v>
      </c>
      <c r="D13" s="115">
        <v>44946</v>
      </c>
      <c r="E13" s="114">
        <v>45160</v>
      </c>
      <c r="F13" s="114">
        <v>46195</v>
      </c>
      <c r="G13" s="114">
        <v>45944</v>
      </c>
      <c r="H13" s="140">
        <v>45647</v>
      </c>
      <c r="I13" s="115">
        <v>-701</v>
      </c>
      <c r="J13" s="116">
        <v>-1.5356978552807414</v>
      </c>
    </row>
    <row r="14" spans="1:15" s="110" customFormat="1" ht="12" customHeight="1" x14ac:dyDescent="0.2">
      <c r="A14" s="118"/>
      <c r="B14" s="119" t="s">
        <v>107</v>
      </c>
      <c r="C14" s="113">
        <v>46.933811896384803</v>
      </c>
      <c r="D14" s="115">
        <v>39752</v>
      </c>
      <c r="E14" s="114">
        <v>39976</v>
      </c>
      <c r="F14" s="114">
        <v>40274</v>
      </c>
      <c r="G14" s="114">
        <v>40185</v>
      </c>
      <c r="H14" s="140">
        <v>40109</v>
      </c>
      <c r="I14" s="115">
        <v>-357</v>
      </c>
      <c r="J14" s="116">
        <v>-0.89007454685980703</v>
      </c>
    </row>
    <row r="15" spans="1:15" s="110" customFormat="1" ht="12" customHeight="1" x14ac:dyDescent="0.2">
      <c r="A15" s="118" t="s">
        <v>105</v>
      </c>
      <c r="B15" s="121" t="s">
        <v>108</v>
      </c>
      <c r="C15" s="113">
        <v>8.2988972584948879</v>
      </c>
      <c r="D15" s="115">
        <v>7029</v>
      </c>
      <c r="E15" s="114">
        <v>7182</v>
      </c>
      <c r="F15" s="114">
        <v>7438</v>
      </c>
      <c r="G15" s="114">
        <v>6689</v>
      </c>
      <c r="H15" s="140">
        <v>6846</v>
      </c>
      <c r="I15" s="115">
        <v>183</v>
      </c>
      <c r="J15" s="116">
        <v>2.6730937773882557</v>
      </c>
    </row>
    <row r="16" spans="1:15" s="110" customFormat="1" ht="12" customHeight="1" x14ac:dyDescent="0.2">
      <c r="A16" s="118"/>
      <c r="B16" s="121" t="s">
        <v>109</v>
      </c>
      <c r="C16" s="113">
        <v>65.750076743252492</v>
      </c>
      <c r="D16" s="115">
        <v>55689</v>
      </c>
      <c r="E16" s="114">
        <v>55955</v>
      </c>
      <c r="F16" s="114">
        <v>56927</v>
      </c>
      <c r="G16" s="114">
        <v>57431</v>
      </c>
      <c r="H16" s="140">
        <v>57279</v>
      </c>
      <c r="I16" s="115">
        <v>-1590</v>
      </c>
      <c r="J16" s="116">
        <v>-2.7758864505316083</v>
      </c>
    </row>
    <row r="17" spans="1:10" s="110" customFormat="1" ht="12" customHeight="1" x14ac:dyDescent="0.2">
      <c r="A17" s="118"/>
      <c r="B17" s="121" t="s">
        <v>110</v>
      </c>
      <c r="C17" s="113">
        <v>25.018300314057001</v>
      </c>
      <c r="D17" s="115">
        <v>21190</v>
      </c>
      <c r="E17" s="114">
        <v>21201</v>
      </c>
      <c r="F17" s="114">
        <v>21343</v>
      </c>
      <c r="G17" s="114">
        <v>21286</v>
      </c>
      <c r="H17" s="140">
        <v>20936</v>
      </c>
      <c r="I17" s="115">
        <v>254</v>
      </c>
      <c r="J17" s="116">
        <v>1.2132212457011846</v>
      </c>
    </row>
    <row r="18" spans="1:10" s="110" customFormat="1" ht="12" customHeight="1" x14ac:dyDescent="0.2">
      <c r="A18" s="120"/>
      <c r="B18" s="121" t="s">
        <v>111</v>
      </c>
      <c r="C18" s="113">
        <v>0.93272568419561264</v>
      </c>
      <c r="D18" s="115">
        <v>790</v>
      </c>
      <c r="E18" s="114">
        <v>798</v>
      </c>
      <c r="F18" s="114">
        <v>761</v>
      </c>
      <c r="G18" s="114">
        <v>723</v>
      </c>
      <c r="H18" s="140">
        <v>695</v>
      </c>
      <c r="I18" s="115">
        <v>95</v>
      </c>
      <c r="J18" s="116">
        <v>13.669064748201439</v>
      </c>
    </row>
    <row r="19" spans="1:10" s="110" customFormat="1" ht="12" customHeight="1" x14ac:dyDescent="0.2">
      <c r="A19" s="120"/>
      <c r="B19" s="121" t="s">
        <v>112</v>
      </c>
      <c r="C19" s="113">
        <v>0.27981770525868377</v>
      </c>
      <c r="D19" s="115">
        <v>237</v>
      </c>
      <c r="E19" s="114">
        <v>253</v>
      </c>
      <c r="F19" s="114">
        <v>257</v>
      </c>
      <c r="G19" s="114">
        <v>217</v>
      </c>
      <c r="H19" s="140">
        <v>195</v>
      </c>
      <c r="I19" s="115">
        <v>42</v>
      </c>
      <c r="J19" s="116">
        <v>21.53846153846154</v>
      </c>
    </row>
    <row r="20" spans="1:10" s="110" customFormat="1" ht="12" customHeight="1" x14ac:dyDescent="0.2">
      <c r="A20" s="118" t="s">
        <v>113</v>
      </c>
      <c r="B20" s="119" t="s">
        <v>181</v>
      </c>
      <c r="C20" s="113">
        <v>69.724196557179624</v>
      </c>
      <c r="D20" s="115">
        <v>59055</v>
      </c>
      <c r="E20" s="114">
        <v>59461</v>
      </c>
      <c r="F20" s="114">
        <v>60736</v>
      </c>
      <c r="G20" s="114">
        <v>60532</v>
      </c>
      <c r="H20" s="140">
        <v>60525</v>
      </c>
      <c r="I20" s="115">
        <v>-1470</v>
      </c>
      <c r="J20" s="116">
        <v>-2.4287484510532837</v>
      </c>
    </row>
    <row r="21" spans="1:10" s="110" customFormat="1" ht="12" customHeight="1" x14ac:dyDescent="0.2">
      <c r="A21" s="118"/>
      <c r="B21" s="119" t="s">
        <v>182</v>
      </c>
      <c r="C21" s="113">
        <v>30.275803442820372</v>
      </c>
      <c r="D21" s="115">
        <v>25643</v>
      </c>
      <c r="E21" s="114">
        <v>25675</v>
      </c>
      <c r="F21" s="114">
        <v>25733</v>
      </c>
      <c r="G21" s="114">
        <v>25597</v>
      </c>
      <c r="H21" s="140">
        <v>25231</v>
      </c>
      <c r="I21" s="115">
        <v>412</v>
      </c>
      <c r="J21" s="116">
        <v>1.6329118940985297</v>
      </c>
    </row>
    <row r="22" spans="1:10" s="110" customFormat="1" ht="12" customHeight="1" x14ac:dyDescent="0.2">
      <c r="A22" s="118" t="s">
        <v>113</v>
      </c>
      <c r="B22" s="119" t="s">
        <v>116</v>
      </c>
      <c r="C22" s="113">
        <v>95.385959526789293</v>
      </c>
      <c r="D22" s="115">
        <v>80790</v>
      </c>
      <c r="E22" s="114">
        <v>81301</v>
      </c>
      <c r="F22" s="114">
        <v>82542</v>
      </c>
      <c r="G22" s="114">
        <v>82311</v>
      </c>
      <c r="H22" s="140">
        <v>82140</v>
      </c>
      <c r="I22" s="115">
        <v>-1350</v>
      </c>
      <c r="J22" s="116">
        <v>-1.6435354273192111</v>
      </c>
    </row>
    <row r="23" spans="1:10" s="110" customFormat="1" ht="12" customHeight="1" x14ac:dyDescent="0.2">
      <c r="A23" s="118"/>
      <c r="B23" s="119" t="s">
        <v>117</v>
      </c>
      <c r="C23" s="113">
        <v>4.6081371460955394</v>
      </c>
      <c r="D23" s="115">
        <v>3903</v>
      </c>
      <c r="E23" s="114">
        <v>3828</v>
      </c>
      <c r="F23" s="114">
        <v>3920</v>
      </c>
      <c r="G23" s="114">
        <v>3813</v>
      </c>
      <c r="H23" s="140">
        <v>3610</v>
      </c>
      <c r="I23" s="115">
        <v>293</v>
      </c>
      <c r="J23" s="116">
        <v>8.1163434903047094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101513</v>
      </c>
      <c r="E64" s="236">
        <v>102087</v>
      </c>
      <c r="F64" s="236">
        <v>103622</v>
      </c>
      <c r="G64" s="236">
        <v>102794</v>
      </c>
      <c r="H64" s="140">
        <v>102291</v>
      </c>
      <c r="I64" s="115">
        <v>-778</v>
      </c>
      <c r="J64" s="116">
        <v>-0.76057522167150582</v>
      </c>
    </row>
    <row r="65" spans="1:12" s="110" customFormat="1" ht="12" customHeight="1" x14ac:dyDescent="0.2">
      <c r="A65" s="118" t="s">
        <v>105</v>
      </c>
      <c r="B65" s="119" t="s">
        <v>106</v>
      </c>
      <c r="C65" s="113">
        <v>53.177425551407211</v>
      </c>
      <c r="D65" s="235">
        <v>53982</v>
      </c>
      <c r="E65" s="236">
        <v>54243</v>
      </c>
      <c r="F65" s="236">
        <v>55421</v>
      </c>
      <c r="G65" s="236">
        <v>54961</v>
      </c>
      <c r="H65" s="140">
        <v>54629</v>
      </c>
      <c r="I65" s="115">
        <v>-647</v>
      </c>
      <c r="J65" s="116">
        <v>-1.1843526332167895</v>
      </c>
    </row>
    <row r="66" spans="1:12" s="110" customFormat="1" ht="12" customHeight="1" x14ac:dyDescent="0.2">
      <c r="A66" s="118"/>
      <c r="B66" s="119" t="s">
        <v>107</v>
      </c>
      <c r="C66" s="113">
        <v>46.822574448592789</v>
      </c>
      <c r="D66" s="235">
        <v>47531</v>
      </c>
      <c r="E66" s="236">
        <v>47844</v>
      </c>
      <c r="F66" s="236">
        <v>48201</v>
      </c>
      <c r="G66" s="236">
        <v>47833</v>
      </c>
      <c r="H66" s="140">
        <v>47662</v>
      </c>
      <c r="I66" s="115">
        <v>-131</v>
      </c>
      <c r="J66" s="116">
        <v>-0.27485208342075446</v>
      </c>
    </row>
    <row r="67" spans="1:12" s="110" customFormat="1" ht="12" customHeight="1" x14ac:dyDescent="0.2">
      <c r="A67" s="118" t="s">
        <v>105</v>
      </c>
      <c r="B67" s="121" t="s">
        <v>108</v>
      </c>
      <c r="C67" s="113">
        <v>8.0659619950154173</v>
      </c>
      <c r="D67" s="235">
        <v>8188</v>
      </c>
      <c r="E67" s="236">
        <v>8373</v>
      </c>
      <c r="F67" s="236">
        <v>8686</v>
      </c>
      <c r="G67" s="236">
        <v>7714</v>
      </c>
      <c r="H67" s="140">
        <v>7925</v>
      </c>
      <c r="I67" s="115">
        <v>263</v>
      </c>
      <c r="J67" s="116">
        <v>3.3186119873817033</v>
      </c>
    </row>
    <row r="68" spans="1:12" s="110" customFormat="1" ht="12" customHeight="1" x14ac:dyDescent="0.2">
      <c r="A68" s="118"/>
      <c r="B68" s="121" t="s">
        <v>109</v>
      </c>
      <c r="C68" s="113">
        <v>66.389526464590745</v>
      </c>
      <c r="D68" s="235">
        <v>67394</v>
      </c>
      <c r="E68" s="236">
        <v>67805</v>
      </c>
      <c r="F68" s="236">
        <v>68909</v>
      </c>
      <c r="G68" s="236">
        <v>69330</v>
      </c>
      <c r="H68" s="140">
        <v>69145</v>
      </c>
      <c r="I68" s="115">
        <v>-1751</v>
      </c>
      <c r="J68" s="116">
        <v>-2.5323595343119529</v>
      </c>
    </row>
    <row r="69" spans="1:12" s="110" customFormat="1" ht="12" customHeight="1" x14ac:dyDescent="0.2">
      <c r="A69" s="118"/>
      <c r="B69" s="121" t="s">
        <v>110</v>
      </c>
      <c r="C69" s="113">
        <v>24.711120743156048</v>
      </c>
      <c r="D69" s="235">
        <v>25085</v>
      </c>
      <c r="E69" s="236">
        <v>25051</v>
      </c>
      <c r="F69" s="236">
        <v>25214</v>
      </c>
      <c r="G69" s="236">
        <v>24968</v>
      </c>
      <c r="H69" s="140">
        <v>24491</v>
      </c>
      <c r="I69" s="115">
        <v>594</v>
      </c>
      <c r="J69" s="116">
        <v>2.4253807521130213</v>
      </c>
    </row>
    <row r="70" spans="1:12" s="110" customFormat="1" ht="12" customHeight="1" x14ac:dyDescent="0.2">
      <c r="A70" s="120"/>
      <c r="B70" s="121" t="s">
        <v>111</v>
      </c>
      <c r="C70" s="113">
        <v>0.83339079723779219</v>
      </c>
      <c r="D70" s="235">
        <v>846</v>
      </c>
      <c r="E70" s="236">
        <v>858</v>
      </c>
      <c r="F70" s="236">
        <v>813</v>
      </c>
      <c r="G70" s="236">
        <v>782</v>
      </c>
      <c r="H70" s="140">
        <v>730</v>
      </c>
      <c r="I70" s="115">
        <v>116</v>
      </c>
      <c r="J70" s="116">
        <v>15.890410958904109</v>
      </c>
    </row>
    <row r="71" spans="1:12" s="110" customFormat="1" ht="12" customHeight="1" x14ac:dyDescent="0.2">
      <c r="A71" s="120"/>
      <c r="B71" s="121" t="s">
        <v>112</v>
      </c>
      <c r="C71" s="113">
        <v>0.26597578635248686</v>
      </c>
      <c r="D71" s="235">
        <v>270</v>
      </c>
      <c r="E71" s="236">
        <v>278</v>
      </c>
      <c r="F71" s="236">
        <v>264</v>
      </c>
      <c r="G71" s="236">
        <v>231</v>
      </c>
      <c r="H71" s="140">
        <v>206</v>
      </c>
      <c r="I71" s="115">
        <v>64</v>
      </c>
      <c r="J71" s="116">
        <v>31.067961165048544</v>
      </c>
    </row>
    <row r="72" spans="1:12" s="110" customFormat="1" ht="12" customHeight="1" x14ac:dyDescent="0.2">
      <c r="A72" s="118" t="s">
        <v>113</v>
      </c>
      <c r="B72" s="119" t="s">
        <v>181</v>
      </c>
      <c r="C72" s="113">
        <v>70.535793445174505</v>
      </c>
      <c r="D72" s="235">
        <v>71603</v>
      </c>
      <c r="E72" s="236">
        <v>72066</v>
      </c>
      <c r="F72" s="236">
        <v>73566</v>
      </c>
      <c r="G72" s="236">
        <v>73033</v>
      </c>
      <c r="H72" s="140">
        <v>72953</v>
      </c>
      <c r="I72" s="115">
        <v>-1350</v>
      </c>
      <c r="J72" s="116">
        <v>-1.8505064904801722</v>
      </c>
    </row>
    <row r="73" spans="1:12" s="110" customFormat="1" ht="12" customHeight="1" x14ac:dyDescent="0.2">
      <c r="A73" s="118"/>
      <c r="B73" s="119" t="s">
        <v>182</v>
      </c>
      <c r="C73" s="113">
        <v>29.464206554825491</v>
      </c>
      <c r="D73" s="115">
        <v>29910</v>
      </c>
      <c r="E73" s="114">
        <v>30021</v>
      </c>
      <c r="F73" s="114">
        <v>30056</v>
      </c>
      <c r="G73" s="114">
        <v>29761</v>
      </c>
      <c r="H73" s="140">
        <v>29338</v>
      </c>
      <c r="I73" s="115">
        <v>572</v>
      </c>
      <c r="J73" s="116">
        <v>1.9496898220737611</v>
      </c>
    </row>
    <row r="74" spans="1:12" s="110" customFormat="1" ht="12" customHeight="1" x14ac:dyDescent="0.2">
      <c r="A74" s="118" t="s">
        <v>113</v>
      </c>
      <c r="B74" s="119" t="s">
        <v>116</v>
      </c>
      <c r="C74" s="113">
        <v>96.979697181641754</v>
      </c>
      <c r="D74" s="115">
        <v>98447</v>
      </c>
      <c r="E74" s="114">
        <v>99071</v>
      </c>
      <c r="F74" s="114">
        <v>100490</v>
      </c>
      <c r="G74" s="114">
        <v>99746</v>
      </c>
      <c r="H74" s="140">
        <v>99418</v>
      </c>
      <c r="I74" s="115">
        <v>-971</v>
      </c>
      <c r="J74" s="116">
        <v>-0.97668430264137274</v>
      </c>
    </row>
    <row r="75" spans="1:12" s="110" customFormat="1" ht="12" customHeight="1" x14ac:dyDescent="0.2">
      <c r="A75" s="142"/>
      <c r="B75" s="124" t="s">
        <v>117</v>
      </c>
      <c r="C75" s="125">
        <v>3.0124220543181663</v>
      </c>
      <c r="D75" s="143">
        <v>3058</v>
      </c>
      <c r="E75" s="144">
        <v>3010</v>
      </c>
      <c r="F75" s="144">
        <v>3125</v>
      </c>
      <c r="G75" s="144">
        <v>3041</v>
      </c>
      <c r="H75" s="145">
        <v>2865</v>
      </c>
      <c r="I75" s="143">
        <v>193</v>
      </c>
      <c r="J75" s="146">
        <v>6.7364746945898775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84698</v>
      </c>
      <c r="G11" s="114">
        <v>85136</v>
      </c>
      <c r="H11" s="114">
        <v>86469</v>
      </c>
      <c r="I11" s="114">
        <v>86129</v>
      </c>
      <c r="J11" s="140">
        <v>85756</v>
      </c>
      <c r="K11" s="114">
        <v>-1058</v>
      </c>
      <c r="L11" s="116">
        <v>-1.2337329166472317</v>
      </c>
    </row>
    <row r="12" spans="1:17" s="110" customFormat="1" ht="24.95" customHeight="1" x14ac:dyDescent="0.2">
      <c r="A12" s="604" t="s">
        <v>185</v>
      </c>
      <c r="B12" s="605"/>
      <c r="C12" s="605"/>
      <c r="D12" s="606"/>
      <c r="E12" s="113">
        <v>53.066188103615197</v>
      </c>
      <c r="F12" s="115">
        <v>44946</v>
      </c>
      <c r="G12" s="114">
        <v>45160</v>
      </c>
      <c r="H12" s="114">
        <v>46195</v>
      </c>
      <c r="I12" s="114">
        <v>45944</v>
      </c>
      <c r="J12" s="140">
        <v>45647</v>
      </c>
      <c r="K12" s="114">
        <v>-701</v>
      </c>
      <c r="L12" s="116">
        <v>-1.5356978552807414</v>
      </c>
    </row>
    <row r="13" spans="1:17" s="110" customFormat="1" ht="15" customHeight="1" x14ac:dyDescent="0.2">
      <c r="A13" s="120"/>
      <c r="B13" s="612" t="s">
        <v>107</v>
      </c>
      <c r="C13" s="612"/>
      <c r="E13" s="113">
        <v>46.933811896384803</v>
      </c>
      <c r="F13" s="115">
        <v>39752</v>
      </c>
      <c r="G13" s="114">
        <v>39976</v>
      </c>
      <c r="H13" s="114">
        <v>40274</v>
      </c>
      <c r="I13" s="114">
        <v>40185</v>
      </c>
      <c r="J13" s="140">
        <v>40109</v>
      </c>
      <c r="K13" s="114">
        <v>-357</v>
      </c>
      <c r="L13" s="116">
        <v>-0.89007454685980703</v>
      </c>
    </row>
    <row r="14" spans="1:17" s="110" customFormat="1" ht="24.95" customHeight="1" x14ac:dyDescent="0.2">
      <c r="A14" s="604" t="s">
        <v>186</v>
      </c>
      <c r="B14" s="605"/>
      <c r="C14" s="605"/>
      <c r="D14" s="606"/>
      <c r="E14" s="113">
        <v>8.2988972584948879</v>
      </c>
      <c r="F14" s="115">
        <v>7029</v>
      </c>
      <c r="G14" s="114">
        <v>7182</v>
      </c>
      <c r="H14" s="114">
        <v>7438</v>
      </c>
      <c r="I14" s="114">
        <v>6689</v>
      </c>
      <c r="J14" s="140">
        <v>6846</v>
      </c>
      <c r="K14" s="114">
        <v>183</v>
      </c>
      <c r="L14" s="116">
        <v>2.6730937773882557</v>
      </c>
    </row>
    <row r="15" spans="1:17" s="110" customFormat="1" ht="15" customHeight="1" x14ac:dyDescent="0.2">
      <c r="A15" s="120"/>
      <c r="B15" s="119"/>
      <c r="C15" s="258" t="s">
        <v>106</v>
      </c>
      <c r="E15" s="113">
        <v>64.162754303599371</v>
      </c>
      <c r="F15" s="115">
        <v>4510</v>
      </c>
      <c r="G15" s="114">
        <v>4607</v>
      </c>
      <c r="H15" s="114">
        <v>4820</v>
      </c>
      <c r="I15" s="114">
        <v>4323</v>
      </c>
      <c r="J15" s="140">
        <v>4395</v>
      </c>
      <c r="K15" s="114">
        <v>115</v>
      </c>
      <c r="L15" s="116">
        <v>2.6166097838452789</v>
      </c>
    </row>
    <row r="16" spans="1:17" s="110" customFormat="1" ht="15" customHeight="1" x14ac:dyDescent="0.2">
      <c r="A16" s="120"/>
      <c r="B16" s="119"/>
      <c r="C16" s="258" t="s">
        <v>107</v>
      </c>
      <c r="E16" s="113">
        <v>35.837245696400629</v>
      </c>
      <c r="F16" s="115">
        <v>2519</v>
      </c>
      <c r="G16" s="114">
        <v>2575</v>
      </c>
      <c r="H16" s="114">
        <v>2618</v>
      </c>
      <c r="I16" s="114">
        <v>2366</v>
      </c>
      <c r="J16" s="140">
        <v>2451</v>
      </c>
      <c r="K16" s="114">
        <v>68</v>
      </c>
      <c r="L16" s="116">
        <v>2.77437780497756</v>
      </c>
    </row>
    <row r="17" spans="1:12" s="110" customFormat="1" ht="15" customHeight="1" x14ac:dyDescent="0.2">
      <c r="A17" s="120"/>
      <c r="B17" s="121" t="s">
        <v>109</v>
      </c>
      <c r="C17" s="258"/>
      <c r="E17" s="113">
        <v>65.750076743252492</v>
      </c>
      <c r="F17" s="115">
        <v>55689</v>
      </c>
      <c r="G17" s="114">
        <v>55955</v>
      </c>
      <c r="H17" s="114">
        <v>56927</v>
      </c>
      <c r="I17" s="114">
        <v>57431</v>
      </c>
      <c r="J17" s="140">
        <v>57279</v>
      </c>
      <c r="K17" s="114">
        <v>-1590</v>
      </c>
      <c r="L17" s="116">
        <v>-2.7758864505316083</v>
      </c>
    </row>
    <row r="18" spans="1:12" s="110" customFormat="1" ht="15" customHeight="1" x14ac:dyDescent="0.2">
      <c r="A18" s="120"/>
      <c r="B18" s="119"/>
      <c r="C18" s="258" t="s">
        <v>106</v>
      </c>
      <c r="E18" s="113">
        <v>52.8470613586166</v>
      </c>
      <c r="F18" s="115">
        <v>29430</v>
      </c>
      <c r="G18" s="114">
        <v>29507</v>
      </c>
      <c r="H18" s="114">
        <v>30183</v>
      </c>
      <c r="I18" s="114">
        <v>30500</v>
      </c>
      <c r="J18" s="140">
        <v>30377</v>
      </c>
      <c r="K18" s="114">
        <v>-947</v>
      </c>
      <c r="L18" s="116">
        <v>-3.1174902064061625</v>
      </c>
    </row>
    <row r="19" spans="1:12" s="110" customFormat="1" ht="15" customHeight="1" x14ac:dyDescent="0.2">
      <c r="A19" s="120"/>
      <c r="B19" s="119"/>
      <c r="C19" s="258" t="s">
        <v>107</v>
      </c>
      <c r="E19" s="113">
        <v>47.1529386413834</v>
      </c>
      <c r="F19" s="115">
        <v>26259</v>
      </c>
      <c r="G19" s="114">
        <v>26448</v>
      </c>
      <c r="H19" s="114">
        <v>26744</v>
      </c>
      <c r="I19" s="114">
        <v>26931</v>
      </c>
      <c r="J19" s="140">
        <v>26902</v>
      </c>
      <c r="K19" s="114">
        <v>-643</v>
      </c>
      <c r="L19" s="116">
        <v>-2.3901568656605456</v>
      </c>
    </row>
    <row r="20" spans="1:12" s="110" customFormat="1" ht="15" customHeight="1" x14ac:dyDescent="0.2">
      <c r="A20" s="120"/>
      <c r="B20" s="121" t="s">
        <v>110</v>
      </c>
      <c r="C20" s="258"/>
      <c r="E20" s="113">
        <v>25.018300314057001</v>
      </c>
      <c r="F20" s="115">
        <v>21190</v>
      </c>
      <c r="G20" s="114">
        <v>21201</v>
      </c>
      <c r="H20" s="114">
        <v>21343</v>
      </c>
      <c r="I20" s="114">
        <v>21286</v>
      </c>
      <c r="J20" s="140">
        <v>20936</v>
      </c>
      <c r="K20" s="114">
        <v>254</v>
      </c>
      <c r="L20" s="116">
        <v>1.2132212457011846</v>
      </c>
    </row>
    <row r="21" spans="1:12" s="110" customFormat="1" ht="15" customHeight="1" x14ac:dyDescent="0.2">
      <c r="A21" s="120"/>
      <c r="B21" s="119"/>
      <c r="C21" s="258" t="s">
        <v>106</v>
      </c>
      <c r="E21" s="113">
        <v>49.49032562529495</v>
      </c>
      <c r="F21" s="115">
        <v>10487</v>
      </c>
      <c r="G21" s="114">
        <v>10497</v>
      </c>
      <c r="H21" s="114">
        <v>10661</v>
      </c>
      <c r="I21" s="114">
        <v>10628</v>
      </c>
      <c r="J21" s="140">
        <v>10403</v>
      </c>
      <c r="K21" s="114">
        <v>84</v>
      </c>
      <c r="L21" s="116">
        <v>0.80745938671537054</v>
      </c>
    </row>
    <row r="22" spans="1:12" s="110" customFormat="1" ht="15" customHeight="1" x14ac:dyDescent="0.2">
      <c r="A22" s="120"/>
      <c r="B22" s="119"/>
      <c r="C22" s="258" t="s">
        <v>107</v>
      </c>
      <c r="E22" s="113">
        <v>50.50967437470505</v>
      </c>
      <c r="F22" s="115">
        <v>10703</v>
      </c>
      <c r="G22" s="114">
        <v>10704</v>
      </c>
      <c r="H22" s="114">
        <v>10682</v>
      </c>
      <c r="I22" s="114">
        <v>10658</v>
      </c>
      <c r="J22" s="140">
        <v>10533</v>
      </c>
      <c r="K22" s="114">
        <v>170</v>
      </c>
      <c r="L22" s="116">
        <v>1.61397512579512</v>
      </c>
    </row>
    <row r="23" spans="1:12" s="110" customFormat="1" ht="15" customHeight="1" x14ac:dyDescent="0.2">
      <c r="A23" s="120"/>
      <c r="B23" s="121" t="s">
        <v>111</v>
      </c>
      <c r="C23" s="258"/>
      <c r="E23" s="113">
        <v>0.93272568419561264</v>
      </c>
      <c r="F23" s="115">
        <v>790</v>
      </c>
      <c r="G23" s="114">
        <v>798</v>
      </c>
      <c r="H23" s="114">
        <v>761</v>
      </c>
      <c r="I23" s="114">
        <v>723</v>
      </c>
      <c r="J23" s="140">
        <v>695</v>
      </c>
      <c r="K23" s="114">
        <v>95</v>
      </c>
      <c r="L23" s="116">
        <v>13.669064748201439</v>
      </c>
    </row>
    <row r="24" spans="1:12" s="110" customFormat="1" ht="15" customHeight="1" x14ac:dyDescent="0.2">
      <c r="A24" s="120"/>
      <c r="B24" s="119"/>
      <c r="C24" s="258" t="s">
        <v>106</v>
      </c>
      <c r="E24" s="113">
        <v>65.696202531645568</v>
      </c>
      <c r="F24" s="115">
        <v>519</v>
      </c>
      <c r="G24" s="114">
        <v>549</v>
      </c>
      <c r="H24" s="114">
        <v>531</v>
      </c>
      <c r="I24" s="114">
        <v>493</v>
      </c>
      <c r="J24" s="140">
        <v>472</v>
      </c>
      <c r="K24" s="114">
        <v>47</v>
      </c>
      <c r="L24" s="116">
        <v>9.9576271186440675</v>
      </c>
    </row>
    <row r="25" spans="1:12" s="110" customFormat="1" ht="15" customHeight="1" x14ac:dyDescent="0.2">
      <c r="A25" s="120"/>
      <c r="B25" s="119"/>
      <c r="C25" s="258" t="s">
        <v>107</v>
      </c>
      <c r="E25" s="113">
        <v>34.303797468354432</v>
      </c>
      <c r="F25" s="115">
        <v>271</v>
      </c>
      <c r="G25" s="114">
        <v>249</v>
      </c>
      <c r="H25" s="114">
        <v>230</v>
      </c>
      <c r="I25" s="114">
        <v>230</v>
      </c>
      <c r="J25" s="140">
        <v>223</v>
      </c>
      <c r="K25" s="114">
        <v>48</v>
      </c>
      <c r="L25" s="116">
        <v>21.524663677130047</v>
      </c>
    </row>
    <row r="26" spans="1:12" s="110" customFormat="1" ht="15" customHeight="1" x14ac:dyDescent="0.2">
      <c r="A26" s="120"/>
      <c r="C26" s="121" t="s">
        <v>187</v>
      </c>
      <c r="D26" s="110" t="s">
        <v>188</v>
      </c>
      <c r="E26" s="113">
        <v>0.27981770525868377</v>
      </c>
      <c r="F26" s="115">
        <v>237</v>
      </c>
      <c r="G26" s="114">
        <v>253</v>
      </c>
      <c r="H26" s="114">
        <v>257</v>
      </c>
      <c r="I26" s="114">
        <v>217</v>
      </c>
      <c r="J26" s="140">
        <v>195</v>
      </c>
      <c r="K26" s="114">
        <v>42</v>
      </c>
      <c r="L26" s="116">
        <v>21.53846153846154</v>
      </c>
    </row>
    <row r="27" spans="1:12" s="110" customFormat="1" ht="15" customHeight="1" x14ac:dyDescent="0.2">
      <c r="A27" s="120"/>
      <c r="B27" s="119"/>
      <c r="D27" s="259" t="s">
        <v>106</v>
      </c>
      <c r="E27" s="113">
        <v>55.274261603375528</v>
      </c>
      <c r="F27" s="115">
        <v>131</v>
      </c>
      <c r="G27" s="114">
        <v>161</v>
      </c>
      <c r="H27" s="114">
        <v>170</v>
      </c>
      <c r="I27" s="114">
        <v>133</v>
      </c>
      <c r="J27" s="140">
        <v>115</v>
      </c>
      <c r="K27" s="114">
        <v>16</v>
      </c>
      <c r="L27" s="116">
        <v>13.913043478260869</v>
      </c>
    </row>
    <row r="28" spans="1:12" s="110" customFormat="1" ht="15" customHeight="1" x14ac:dyDescent="0.2">
      <c r="A28" s="120"/>
      <c r="B28" s="119"/>
      <c r="D28" s="259" t="s">
        <v>107</v>
      </c>
      <c r="E28" s="113">
        <v>44.725738396624472</v>
      </c>
      <c r="F28" s="115">
        <v>106</v>
      </c>
      <c r="G28" s="114">
        <v>92</v>
      </c>
      <c r="H28" s="114">
        <v>87</v>
      </c>
      <c r="I28" s="114">
        <v>84</v>
      </c>
      <c r="J28" s="140">
        <v>80</v>
      </c>
      <c r="K28" s="114">
        <v>26</v>
      </c>
      <c r="L28" s="116">
        <v>32.5</v>
      </c>
    </row>
    <row r="29" spans="1:12" s="110" customFormat="1" ht="24.95" customHeight="1" x14ac:dyDescent="0.2">
      <c r="A29" s="604" t="s">
        <v>189</v>
      </c>
      <c r="B29" s="605"/>
      <c r="C29" s="605"/>
      <c r="D29" s="606"/>
      <c r="E29" s="113">
        <v>95.385959526789293</v>
      </c>
      <c r="F29" s="115">
        <v>80790</v>
      </c>
      <c r="G29" s="114">
        <v>81301</v>
      </c>
      <c r="H29" s="114">
        <v>82542</v>
      </c>
      <c r="I29" s="114">
        <v>82311</v>
      </c>
      <c r="J29" s="140">
        <v>82140</v>
      </c>
      <c r="K29" s="114">
        <v>-1350</v>
      </c>
      <c r="L29" s="116">
        <v>-1.6435354273192111</v>
      </c>
    </row>
    <row r="30" spans="1:12" s="110" customFormat="1" ht="15" customHeight="1" x14ac:dyDescent="0.2">
      <c r="A30" s="120"/>
      <c r="B30" s="119"/>
      <c r="C30" s="258" t="s">
        <v>106</v>
      </c>
      <c r="E30" s="113">
        <v>51.930932046045299</v>
      </c>
      <c r="F30" s="115">
        <v>41955</v>
      </c>
      <c r="G30" s="114">
        <v>42219</v>
      </c>
      <c r="H30" s="114">
        <v>43182</v>
      </c>
      <c r="I30" s="114">
        <v>43032</v>
      </c>
      <c r="J30" s="140">
        <v>42903</v>
      </c>
      <c r="K30" s="114">
        <v>-948</v>
      </c>
      <c r="L30" s="116">
        <v>-2.2096356898119014</v>
      </c>
    </row>
    <row r="31" spans="1:12" s="110" customFormat="1" ht="15" customHeight="1" x14ac:dyDescent="0.2">
      <c r="A31" s="120"/>
      <c r="B31" s="119"/>
      <c r="C31" s="258" t="s">
        <v>107</v>
      </c>
      <c r="E31" s="113">
        <v>48.069067953954701</v>
      </c>
      <c r="F31" s="115">
        <v>38835</v>
      </c>
      <c r="G31" s="114">
        <v>39082</v>
      </c>
      <c r="H31" s="114">
        <v>39360</v>
      </c>
      <c r="I31" s="114">
        <v>39279</v>
      </c>
      <c r="J31" s="140">
        <v>39237</v>
      </c>
      <c r="K31" s="114">
        <v>-402</v>
      </c>
      <c r="L31" s="116">
        <v>-1.0245431607921094</v>
      </c>
    </row>
    <row r="32" spans="1:12" s="110" customFormat="1" ht="15" customHeight="1" x14ac:dyDescent="0.2">
      <c r="A32" s="120"/>
      <c r="B32" s="119" t="s">
        <v>117</v>
      </c>
      <c r="C32" s="258"/>
      <c r="E32" s="113">
        <v>4.6081371460955394</v>
      </c>
      <c r="F32" s="115">
        <v>3903</v>
      </c>
      <c r="G32" s="114">
        <v>3828</v>
      </c>
      <c r="H32" s="114">
        <v>3920</v>
      </c>
      <c r="I32" s="114">
        <v>3813</v>
      </c>
      <c r="J32" s="140">
        <v>3610</v>
      </c>
      <c r="K32" s="114">
        <v>293</v>
      </c>
      <c r="L32" s="116">
        <v>8.1163434903047094</v>
      </c>
    </row>
    <row r="33" spans="1:12" s="110" customFormat="1" ht="15" customHeight="1" x14ac:dyDescent="0.2">
      <c r="A33" s="120"/>
      <c r="B33" s="119"/>
      <c r="C33" s="258" t="s">
        <v>106</v>
      </c>
      <c r="E33" s="113">
        <v>76.505252369971814</v>
      </c>
      <c r="F33" s="115">
        <v>2986</v>
      </c>
      <c r="G33" s="114">
        <v>2934</v>
      </c>
      <c r="H33" s="114">
        <v>3006</v>
      </c>
      <c r="I33" s="114">
        <v>2908</v>
      </c>
      <c r="J33" s="140">
        <v>2741</v>
      </c>
      <c r="K33" s="114">
        <v>245</v>
      </c>
      <c r="L33" s="116">
        <v>8.9383436701933601</v>
      </c>
    </row>
    <row r="34" spans="1:12" s="110" customFormat="1" ht="15" customHeight="1" x14ac:dyDescent="0.2">
      <c r="A34" s="120"/>
      <c r="B34" s="119"/>
      <c r="C34" s="258" t="s">
        <v>107</v>
      </c>
      <c r="E34" s="113">
        <v>23.494747630028183</v>
      </c>
      <c r="F34" s="115">
        <v>917</v>
      </c>
      <c r="G34" s="114">
        <v>894</v>
      </c>
      <c r="H34" s="114">
        <v>914</v>
      </c>
      <c r="I34" s="114">
        <v>905</v>
      </c>
      <c r="J34" s="140">
        <v>869</v>
      </c>
      <c r="K34" s="114">
        <v>48</v>
      </c>
      <c r="L34" s="116">
        <v>5.5235903337169159</v>
      </c>
    </row>
    <row r="35" spans="1:12" s="110" customFormat="1" ht="24.95" customHeight="1" x14ac:dyDescent="0.2">
      <c r="A35" s="604" t="s">
        <v>190</v>
      </c>
      <c r="B35" s="605"/>
      <c r="C35" s="605"/>
      <c r="D35" s="606"/>
      <c r="E35" s="113">
        <v>69.724196557179624</v>
      </c>
      <c r="F35" s="115">
        <v>59055</v>
      </c>
      <c r="G35" s="114">
        <v>59461</v>
      </c>
      <c r="H35" s="114">
        <v>60736</v>
      </c>
      <c r="I35" s="114">
        <v>60532</v>
      </c>
      <c r="J35" s="140">
        <v>60525</v>
      </c>
      <c r="K35" s="114">
        <v>-1470</v>
      </c>
      <c r="L35" s="116">
        <v>-2.4287484510532837</v>
      </c>
    </row>
    <row r="36" spans="1:12" s="110" customFormat="1" ht="15" customHeight="1" x14ac:dyDescent="0.2">
      <c r="A36" s="120"/>
      <c r="B36" s="119"/>
      <c r="C36" s="258" t="s">
        <v>106</v>
      </c>
      <c r="E36" s="113">
        <v>69.167725002116669</v>
      </c>
      <c r="F36" s="115">
        <v>40847</v>
      </c>
      <c r="G36" s="114">
        <v>41031</v>
      </c>
      <c r="H36" s="114">
        <v>42069</v>
      </c>
      <c r="I36" s="114">
        <v>41889</v>
      </c>
      <c r="J36" s="140">
        <v>41770</v>
      </c>
      <c r="K36" s="114">
        <v>-923</v>
      </c>
      <c r="L36" s="116">
        <v>-2.20971989466124</v>
      </c>
    </row>
    <row r="37" spans="1:12" s="110" customFormat="1" ht="15" customHeight="1" x14ac:dyDescent="0.2">
      <c r="A37" s="120"/>
      <c r="B37" s="119"/>
      <c r="C37" s="258" t="s">
        <v>107</v>
      </c>
      <c r="E37" s="113">
        <v>30.832274997883328</v>
      </c>
      <c r="F37" s="115">
        <v>18208</v>
      </c>
      <c r="G37" s="114">
        <v>18430</v>
      </c>
      <c r="H37" s="114">
        <v>18667</v>
      </c>
      <c r="I37" s="114">
        <v>18643</v>
      </c>
      <c r="J37" s="140">
        <v>18755</v>
      </c>
      <c r="K37" s="114">
        <v>-547</v>
      </c>
      <c r="L37" s="116">
        <v>-2.916555585177286</v>
      </c>
    </row>
    <row r="38" spans="1:12" s="110" customFormat="1" ht="15" customHeight="1" x14ac:dyDescent="0.2">
      <c r="A38" s="120"/>
      <c r="B38" s="119" t="s">
        <v>182</v>
      </c>
      <c r="C38" s="258"/>
      <c r="E38" s="113">
        <v>30.275803442820372</v>
      </c>
      <c r="F38" s="115">
        <v>25643</v>
      </c>
      <c r="G38" s="114">
        <v>25675</v>
      </c>
      <c r="H38" s="114">
        <v>25733</v>
      </c>
      <c r="I38" s="114">
        <v>25597</v>
      </c>
      <c r="J38" s="140">
        <v>25231</v>
      </c>
      <c r="K38" s="114">
        <v>412</v>
      </c>
      <c r="L38" s="116">
        <v>1.6329118940985297</v>
      </c>
    </row>
    <row r="39" spans="1:12" s="110" customFormat="1" ht="15" customHeight="1" x14ac:dyDescent="0.2">
      <c r="A39" s="120"/>
      <c r="B39" s="119"/>
      <c r="C39" s="258" t="s">
        <v>106</v>
      </c>
      <c r="E39" s="113">
        <v>15.98486916507429</v>
      </c>
      <c r="F39" s="115">
        <v>4099</v>
      </c>
      <c r="G39" s="114">
        <v>4129</v>
      </c>
      <c r="H39" s="114">
        <v>4126</v>
      </c>
      <c r="I39" s="114">
        <v>4055</v>
      </c>
      <c r="J39" s="140">
        <v>3877</v>
      </c>
      <c r="K39" s="114">
        <v>222</v>
      </c>
      <c r="L39" s="116">
        <v>5.7260768635542947</v>
      </c>
    </row>
    <row r="40" spans="1:12" s="110" customFormat="1" ht="15" customHeight="1" x14ac:dyDescent="0.2">
      <c r="A40" s="120"/>
      <c r="B40" s="119"/>
      <c r="C40" s="258" t="s">
        <v>107</v>
      </c>
      <c r="E40" s="113">
        <v>84.015130834925714</v>
      </c>
      <c r="F40" s="115">
        <v>21544</v>
      </c>
      <c r="G40" s="114">
        <v>21546</v>
      </c>
      <c r="H40" s="114">
        <v>21607</v>
      </c>
      <c r="I40" s="114">
        <v>21542</v>
      </c>
      <c r="J40" s="140">
        <v>21354</v>
      </c>
      <c r="K40" s="114">
        <v>190</v>
      </c>
      <c r="L40" s="116">
        <v>0.88976304205301116</v>
      </c>
    </row>
    <row r="41" spans="1:12" s="110" customFormat="1" ht="24.75" customHeight="1" x14ac:dyDescent="0.2">
      <c r="A41" s="604" t="s">
        <v>518</v>
      </c>
      <c r="B41" s="605"/>
      <c r="C41" s="605"/>
      <c r="D41" s="606"/>
      <c r="E41" s="113">
        <v>3.5502609270584902</v>
      </c>
      <c r="F41" s="115">
        <v>3007</v>
      </c>
      <c r="G41" s="114">
        <v>3325</v>
      </c>
      <c r="H41" s="114">
        <v>3381</v>
      </c>
      <c r="I41" s="114">
        <v>2741</v>
      </c>
      <c r="J41" s="140">
        <v>2986</v>
      </c>
      <c r="K41" s="114">
        <v>21</v>
      </c>
      <c r="L41" s="116">
        <v>0.70328198258539854</v>
      </c>
    </row>
    <row r="42" spans="1:12" s="110" customFormat="1" ht="15" customHeight="1" x14ac:dyDescent="0.2">
      <c r="A42" s="120"/>
      <c r="B42" s="119"/>
      <c r="C42" s="258" t="s">
        <v>106</v>
      </c>
      <c r="E42" s="113">
        <v>65.24775523777852</v>
      </c>
      <c r="F42" s="115">
        <v>1962</v>
      </c>
      <c r="G42" s="114">
        <v>2217</v>
      </c>
      <c r="H42" s="114">
        <v>2251</v>
      </c>
      <c r="I42" s="114">
        <v>1795</v>
      </c>
      <c r="J42" s="140">
        <v>1947</v>
      </c>
      <c r="K42" s="114">
        <v>15</v>
      </c>
      <c r="L42" s="116">
        <v>0.77041602465331283</v>
      </c>
    </row>
    <row r="43" spans="1:12" s="110" customFormat="1" ht="15" customHeight="1" x14ac:dyDescent="0.2">
      <c r="A43" s="123"/>
      <c r="B43" s="124"/>
      <c r="C43" s="260" t="s">
        <v>107</v>
      </c>
      <c r="D43" s="261"/>
      <c r="E43" s="125">
        <v>34.75224476222148</v>
      </c>
      <c r="F43" s="143">
        <v>1045</v>
      </c>
      <c r="G43" s="144">
        <v>1108</v>
      </c>
      <c r="H43" s="144">
        <v>1130</v>
      </c>
      <c r="I43" s="144">
        <v>946</v>
      </c>
      <c r="J43" s="145">
        <v>1039</v>
      </c>
      <c r="K43" s="144">
        <v>6</v>
      </c>
      <c r="L43" s="146">
        <v>0.57747834456207892</v>
      </c>
    </row>
    <row r="44" spans="1:12" s="110" customFormat="1" ht="45.75" customHeight="1" x14ac:dyDescent="0.2">
      <c r="A44" s="604" t="s">
        <v>191</v>
      </c>
      <c r="B44" s="605"/>
      <c r="C44" s="605"/>
      <c r="D44" s="606"/>
      <c r="E44" s="113">
        <v>2.0165765425393753</v>
      </c>
      <c r="F44" s="115">
        <v>1708</v>
      </c>
      <c r="G44" s="114">
        <v>1720</v>
      </c>
      <c r="H44" s="114">
        <v>1724</v>
      </c>
      <c r="I44" s="114">
        <v>1691</v>
      </c>
      <c r="J44" s="140">
        <v>1711</v>
      </c>
      <c r="K44" s="114">
        <v>-3</v>
      </c>
      <c r="L44" s="116">
        <v>-0.17533606078316774</v>
      </c>
    </row>
    <row r="45" spans="1:12" s="110" customFormat="1" ht="15" customHeight="1" x14ac:dyDescent="0.2">
      <c r="A45" s="120"/>
      <c r="B45" s="119"/>
      <c r="C45" s="258" t="s">
        <v>106</v>
      </c>
      <c r="E45" s="113">
        <v>61.241217798594846</v>
      </c>
      <c r="F45" s="115">
        <v>1046</v>
      </c>
      <c r="G45" s="114">
        <v>1047</v>
      </c>
      <c r="H45" s="114">
        <v>1051</v>
      </c>
      <c r="I45" s="114">
        <v>1018</v>
      </c>
      <c r="J45" s="140">
        <v>1030</v>
      </c>
      <c r="K45" s="114">
        <v>16</v>
      </c>
      <c r="L45" s="116">
        <v>1.5533980582524272</v>
      </c>
    </row>
    <row r="46" spans="1:12" s="110" customFormat="1" ht="15" customHeight="1" x14ac:dyDescent="0.2">
      <c r="A46" s="123"/>
      <c r="B46" s="124"/>
      <c r="C46" s="260" t="s">
        <v>107</v>
      </c>
      <c r="D46" s="261"/>
      <c r="E46" s="125">
        <v>38.758782201405154</v>
      </c>
      <c r="F46" s="143">
        <v>662</v>
      </c>
      <c r="G46" s="144">
        <v>673</v>
      </c>
      <c r="H46" s="144">
        <v>673</v>
      </c>
      <c r="I46" s="144">
        <v>673</v>
      </c>
      <c r="J46" s="145">
        <v>681</v>
      </c>
      <c r="K46" s="144">
        <v>-19</v>
      </c>
      <c r="L46" s="146">
        <v>-2.790014684287812</v>
      </c>
    </row>
    <row r="47" spans="1:12" s="110" customFormat="1" ht="39" customHeight="1" x14ac:dyDescent="0.2">
      <c r="A47" s="604" t="s">
        <v>519</v>
      </c>
      <c r="B47" s="607"/>
      <c r="C47" s="607"/>
      <c r="D47" s="608"/>
      <c r="E47" s="113">
        <v>0.31996032964178611</v>
      </c>
      <c r="F47" s="115">
        <v>271</v>
      </c>
      <c r="G47" s="114">
        <v>292</v>
      </c>
      <c r="H47" s="114">
        <v>264</v>
      </c>
      <c r="I47" s="114">
        <v>308</v>
      </c>
      <c r="J47" s="140">
        <v>321</v>
      </c>
      <c r="K47" s="114">
        <v>-50</v>
      </c>
      <c r="L47" s="116">
        <v>-15.576323987538942</v>
      </c>
    </row>
    <row r="48" spans="1:12" s="110" customFormat="1" ht="15" customHeight="1" x14ac:dyDescent="0.2">
      <c r="A48" s="120"/>
      <c r="B48" s="119"/>
      <c r="C48" s="258" t="s">
        <v>106</v>
      </c>
      <c r="E48" s="113">
        <v>45.756457564575648</v>
      </c>
      <c r="F48" s="115">
        <v>124</v>
      </c>
      <c r="G48" s="114">
        <v>134</v>
      </c>
      <c r="H48" s="114">
        <v>118</v>
      </c>
      <c r="I48" s="114">
        <v>140</v>
      </c>
      <c r="J48" s="140">
        <v>140</v>
      </c>
      <c r="K48" s="114">
        <v>-16</v>
      </c>
      <c r="L48" s="116">
        <v>-11.428571428571429</v>
      </c>
    </row>
    <row r="49" spans="1:12" s="110" customFormat="1" ht="15" customHeight="1" x14ac:dyDescent="0.2">
      <c r="A49" s="123"/>
      <c r="B49" s="124"/>
      <c r="C49" s="260" t="s">
        <v>107</v>
      </c>
      <c r="D49" s="261"/>
      <c r="E49" s="125">
        <v>54.243542435424352</v>
      </c>
      <c r="F49" s="143">
        <v>147</v>
      </c>
      <c r="G49" s="144">
        <v>158</v>
      </c>
      <c r="H49" s="144">
        <v>146</v>
      </c>
      <c r="I49" s="144">
        <v>168</v>
      </c>
      <c r="J49" s="145">
        <v>181</v>
      </c>
      <c r="K49" s="144">
        <v>-34</v>
      </c>
      <c r="L49" s="146">
        <v>-18.784530386740332</v>
      </c>
    </row>
    <row r="50" spans="1:12" s="110" customFormat="1" ht="24.95" customHeight="1" x14ac:dyDescent="0.2">
      <c r="A50" s="609" t="s">
        <v>192</v>
      </c>
      <c r="B50" s="610"/>
      <c r="C50" s="610"/>
      <c r="D50" s="611"/>
      <c r="E50" s="262">
        <v>7.2693570096106166</v>
      </c>
      <c r="F50" s="263">
        <v>6157</v>
      </c>
      <c r="G50" s="264">
        <v>6496</v>
      </c>
      <c r="H50" s="264">
        <v>6648</v>
      </c>
      <c r="I50" s="264">
        <v>6033</v>
      </c>
      <c r="J50" s="265">
        <v>6108</v>
      </c>
      <c r="K50" s="263">
        <v>49</v>
      </c>
      <c r="L50" s="266">
        <v>0.80222658808120495</v>
      </c>
    </row>
    <row r="51" spans="1:12" s="110" customFormat="1" ht="15" customHeight="1" x14ac:dyDescent="0.2">
      <c r="A51" s="120"/>
      <c r="B51" s="119"/>
      <c r="C51" s="258" t="s">
        <v>106</v>
      </c>
      <c r="E51" s="113">
        <v>64.284554165989931</v>
      </c>
      <c r="F51" s="115">
        <v>3958</v>
      </c>
      <c r="G51" s="114">
        <v>4161</v>
      </c>
      <c r="H51" s="114">
        <v>4298</v>
      </c>
      <c r="I51" s="114">
        <v>3865</v>
      </c>
      <c r="J51" s="140">
        <v>3889</v>
      </c>
      <c r="K51" s="114">
        <v>69</v>
      </c>
      <c r="L51" s="116">
        <v>1.7742350218565184</v>
      </c>
    </row>
    <row r="52" spans="1:12" s="110" customFormat="1" ht="15" customHeight="1" x14ac:dyDescent="0.2">
      <c r="A52" s="120"/>
      <c r="B52" s="119"/>
      <c r="C52" s="258" t="s">
        <v>107</v>
      </c>
      <c r="E52" s="113">
        <v>35.715445834010069</v>
      </c>
      <c r="F52" s="115">
        <v>2199</v>
      </c>
      <c r="G52" s="114">
        <v>2335</v>
      </c>
      <c r="H52" s="114">
        <v>2350</v>
      </c>
      <c r="I52" s="114">
        <v>2168</v>
      </c>
      <c r="J52" s="140">
        <v>2219</v>
      </c>
      <c r="K52" s="114">
        <v>-20</v>
      </c>
      <c r="L52" s="116">
        <v>-0.90130689499774674</v>
      </c>
    </row>
    <row r="53" spans="1:12" s="110" customFormat="1" ht="15" customHeight="1" x14ac:dyDescent="0.2">
      <c r="A53" s="120"/>
      <c r="B53" s="119"/>
      <c r="C53" s="258" t="s">
        <v>187</v>
      </c>
      <c r="D53" s="110" t="s">
        <v>193</v>
      </c>
      <c r="E53" s="113">
        <v>36.381354555790161</v>
      </c>
      <c r="F53" s="115">
        <v>2240</v>
      </c>
      <c r="G53" s="114">
        <v>2575</v>
      </c>
      <c r="H53" s="114">
        <v>2650</v>
      </c>
      <c r="I53" s="114">
        <v>2035</v>
      </c>
      <c r="J53" s="140">
        <v>2217</v>
      </c>
      <c r="K53" s="114">
        <v>23</v>
      </c>
      <c r="L53" s="116">
        <v>1.0374379792512405</v>
      </c>
    </row>
    <row r="54" spans="1:12" s="110" customFormat="1" ht="15" customHeight="1" x14ac:dyDescent="0.2">
      <c r="A54" s="120"/>
      <c r="B54" s="119"/>
      <c r="D54" s="267" t="s">
        <v>194</v>
      </c>
      <c r="E54" s="113">
        <v>68.75</v>
      </c>
      <c r="F54" s="115">
        <v>1540</v>
      </c>
      <c r="G54" s="114">
        <v>1744</v>
      </c>
      <c r="H54" s="114">
        <v>1813</v>
      </c>
      <c r="I54" s="114">
        <v>1397</v>
      </c>
      <c r="J54" s="140">
        <v>1516</v>
      </c>
      <c r="K54" s="114">
        <v>24</v>
      </c>
      <c r="L54" s="116">
        <v>1.5831134564643798</v>
      </c>
    </row>
    <row r="55" spans="1:12" s="110" customFormat="1" ht="15" customHeight="1" x14ac:dyDescent="0.2">
      <c r="A55" s="120"/>
      <c r="B55" s="119"/>
      <c r="D55" s="267" t="s">
        <v>195</v>
      </c>
      <c r="E55" s="113">
        <v>31.25</v>
      </c>
      <c r="F55" s="115">
        <v>700</v>
      </c>
      <c r="G55" s="114">
        <v>831</v>
      </c>
      <c r="H55" s="114">
        <v>837</v>
      </c>
      <c r="I55" s="114">
        <v>638</v>
      </c>
      <c r="J55" s="140">
        <v>701</v>
      </c>
      <c r="K55" s="114">
        <v>-1</v>
      </c>
      <c r="L55" s="116">
        <v>-0.14265335235378032</v>
      </c>
    </row>
    <row r="56" spans="1:12" s="110" customFormat="1" ht="15" customHeight="1" x14ac:dyDescent="0.2">
      <c r="A56" s="120"/>
      <c r="B56" s="119" t="s">
        <v>196</v>
      </c>
      <c r="C56" s="258"/>
      <c r="E56" s="113">
        <v>77.750360102954019</v>
      </c>
      <c r="F56" s="115">
        <v>65853</v>
      </c>
      <c r="G56" s="114">
        <v>65895</v>
      </c>
      <c r="H56" s="114">
        <v>66944</v>
      </c>
      <c r="I56" s="114">
        <v>67228</v>
      </c>
      <c r="J56" s="140">
        <v>66784</v>
      </c>
      <c r="K56" s="114">
        <v>-931</v>
      </c>
      <c r="L56" s="116">
        <v>-1.3940464781983708</v>
      </c>
    </row>
    <row r="57" spans="1:12" s="110" customFormat="1" ht="15" customHeight="1" x14ac:dyDescent="0.2">
      <c r="A57" s="120"/>
      <c r="B57" s="119"/>
      <c r="C57" s="258" t="s">
        <v>106</v>
      </c>
      <c r="E57" s="113">
        <v>52.598970434148789</v>
      </c>
      <c r="F57" s="115">
        <v>34638</v>
      </c>
      <c r="G57" s="114">
        <v>34600</v>
      </c>
      <c r="H57" s="114">
        <v>35392</v>
      </c>
      <c r="I57" s="114">
        <v>35632</v>
      </c>
      <c r="J57" s="140">
        <v>35316</v>
      </c>
      <c r="K57" s="114">
        <v>-678</v>
      </c>
      <c r="L57" s="116">
        <v>-1.9198097179748557</v>
      </c>
    </row>
    <row r="58" spans="1:12" s="110" customFormat="1" ht="15" customHeight="1" x14ac:dyDescent="0.2">
      <c r="A58" s="120"/>
      <c r="B58" s="119"/>
      <c r="C58" s="258" t="s">
        <v>107</v>
      </c>
      <c r="E58" s="113">
        <v>47.401029565851211</v>
      </c>
      <c r="F58" s="115">
        <v>31215</v>
      </c>
      <c r="G58" s="114">
        <v>31295</v>
      </c>
      <c r="H58" s="114">
        <v>31552</v>
      </c>
      <c r="I58" s="114">
        <v>31596</v>
      </c>
      <c r="J58" s="140">
        <v>31468</v>
      </c>
      <c r="K58" s="114">
        <v>-253</v>
      </c>
      <c r="L58" s="116">
        <v>-0.80399135629846197</v>
      </c>
    </row>
    <row r="59" spans="1:12" s="110" customFormat="1" ht="15" customHeight="1" x14ac:dyDescent="0.2">
      <c r="A59" s="120"/>
      <c r="B59" s="119"/>
      <c r="C59" s="258" t="s">
        <v>105</v>
      </c>
      <c r="D59" s="110" t="s">
        <v>197</v>
      </c>
      <c r="E59" s="113">
        <v>91.619212488421184</v>
      </c>
      <c r="F59" s="115">
        <v>60334</v>
      </c>
      <c r="G59" s="114">
        <v>60373</v>
      </c>
      <c r="H59" s="114">
        <v>61406</v>
      </c>
      <c r="I59" s="114">
        <v>61604</v>
      </c>
      <c r="J59" s="140">
        <v>61218</v>
      </c>
      <c r="K59" s="114">
        <v>-884</v>
      </c>
      <c r="L59" s="116">
        <v>-1.4440197327583391</v>
      </c>
    </row>
    <row r="60" spans="1:12" s="110" customFormat="1" ht="15" customHeight="1" x14ac:dyDescent="0.2">
      <c r="A60" s="120"/>
      <c r="B60" s="119"/>
      <c r="C60" s="258"/>
      <c r="D60" s="267" t="s">
        <v>198</v>
      </c>
      <c r="E60" s="113">
        <v>52.114893758080022</v>
      </c>
      <c r="F60" s="115">
        <v>31443</v>
      </c>
      <c r="G60" s="114">
        <v>31397</v>
      </c>
      <c r="H60" s="114">
        <v>32185</v>
      </c>
      <c r="I60" s="114">
        <v>32421</v>
      </c>
      <c r="J60" s="140">
        <v>32151</v>
      </c>
      <c r="K60" s="114">
        <v>-708</v>
      </c>
      <c r="L60" s="116">
        <v>-2.2021087991042267</v>
      </c>
    </row>
    <row r="61" spans="1:12" s="110" customFormat="1" ht="15" customHeight="1" x14ac:dyDescent="0.2">
      <c r="A61" s="120"/>
      <c r="B61" s="119"/>
      <c r="C61" s="258"/>
      <c r="D61" s="267" t="s">
        <v>199</v>
      </c>
      <c r="E61" s="113">
        <v>47.885106241919978</v>
      </c>
      <c r="F61" s="115">
        <v>28891</v>
      </c>
      <c r="G61" s="114">
        <v>28976</v>
      </c>
      <c r="H61" s="114">
        <v>29221</v>
      </c>
      <c r="I61" s="114">
        <v>29183</v>
      </c>
      <c r="J61" s="140">
        <v>29067</v>
      </c>
      <c r="K61" s="114">
        <v>-176</v>
      </c>
      <c r="L61" s="116">
        <v>-0.60549764337564937</v>
      </c>
    </row>
    <row r="62" spans="1:12" s="110" customFormat="1" ht="15" customHeight="1" x14ac:dyDescent="0.2">
      <c r="A62" s="120"/>
      <c r="B62" s="119"/>
      <c r="C62" s="258"/>
      <c r="D62" s="258" t="s">
        <v>200</v>
      </c>
      <c r="E62" s="113">
        <v>8.38078751157882</v>
      </c>
      <c r="F62" s="115">
        <v>5519</v>
      </c>
      <c r="G62" s="114">
        <v>5522</v>
      </c>
      <c r="H62" s="114">
        <v>5538</v>
      </c>
      <c r="I62" s="114">
        <v>5624</v>
      </c>
      <c r="J62" s="140">
        <v>5566</v>
      </c>
      <c r="K62" s="114">
        <v>-47</v>
      </c>
      <c r="L62" s="116">
        <v>-0.84441250449155592</v>
      </c>
    </row>
    <row r="63" spans="1:12" s="110" customFormat="1" ht="15" customHeight="1" x14ac:dyDescent="0.2">
      <c r="A63" s="120"/>
      <c r="B63" s="119"/>
      <c r="C63" s="258"/>
      <c r="D63" s="267" t="s">
        <v>198</v>
      </c>
      <c r="E63" s="113">
        <v>57.890922268526907</v>
      </c>
      <c r="F63" s="115">
        <v>3195</v>
      </c>
      <c r="G63" s="114">
        <v>3203</v>
      </c>
      <c r="H63" s="114">
        <v>3207</v>
      </c>
      <c r="I63" s="114">
        <v>3211</v>
      </c>
      <c r="J63" s="140">
        <v>3165</v>
      </c>
      <c r="K63" s="114">
        <v>30</v>
      </c>
      <c r="L63" s="116">
        <v>0.94786729857819907</v>
      </c>
    </row>
    <row r="64" spans="1:12" s="110" customFormat="1" ht="15" customHeight="1" x14ac:dyDescent="0.2">
      <c r="A64" s="120"/>
      <c r="B64" s="119"/>
      <c r="C64" s="258"/>
      <c r="D64" s="267" t="s">
        <v>199</v>
      </c>
      <c r="E64" s="113">
        <v>42.109077731473093</v>
      </c>
      <c r="F64" s="115">
        <v>2324</v>
      </c>
      <c r="G64" s="114">
        <v>2319</v>
      </c>
      <c r="H64" s="114">
        <v>2331</v>
      </c>
      <c r="I64" s="114">
        <v>2413</v>
      </c>
      <c r="J64" s="140">
        <v>2401</v>
      </c>
      <c r="K64" s="114">
        <v>-77</v>
      </c>
      <c r="L64" s="116">
        <v>-3.2069970845481048</v>
      </c>
    </row>
    <row r="65" spans="1:12" s="110" customFormat="1" ht="15" customHeight="1" x14ac:dyDescent="0.2">
      <c r="A65" s="120"/>
      <c r="B65" s="119" t="s">
        <v>201</v>
      </c>
      <c r="C65" s="258"/>
      <c r="E65" s="113">
        <v>9.1525183593473276</v>
      </c>
      <c r="F65" s="115">
        <v>7752</v>
      </c>
      <c r="G65" s="114">
        <v>7734</v>
      </c>
      <c r="H65" s="114">
        <v>7705</v>
      </c>
      <c r="I65" s="114">
        <v>7727</v>
      </c>
      <c r="J65" s="140">
        <v>7699</v>
      </c>
      <c r="K65" s="114">
        <v>53</v>
      </c>
      <c r="L65" s="116">
        <v>0.68840109105078584</v>
      </c>
    </row>
    <row r="66" spans="1:12" s="110" customFormat="1" ht="15" customHeight="1" x14ac:dyDescent="0.2">
      <c r="A66" s="120"/>
      <c r="B66" s="119"/>
      <c r="C66" s="258" t="s">
        <v>106</v>
      </c>
      <c r="E66" s="113">
        <v>47.045923632610936</v>
      </c>
      <c r="F66" s="115">
        <v>3647</v>
      </c>
      <c r="G66" s="114">
        <v>3658</v>
      </c>
      <c r="H66" s="114">
        <v>3655</v>
      </c>
      <c r="I66" s="114">
        <v>3645</v>
      </c>
      <c r="J66" s="140">
        <v>3641</v>
      </c>
      <c r="K66" s="114">
        <v>6</v>
      </c>
      <c r="L66" s="116">
        <v>0.16478989288656962</v>
      </c>
    </row>
    <row r="67" spans="1:12" s="110" customFormat="1" ht="15" customHeight="1" x14ac:dyDescent="0.2">
      <c r="A67" s="120"/>
      <c r="B67" s="119"/>
      <c r="C67" s="258" t="s">
        <v>107</v>
      </c>
      <c r="E67" s="113">
        <v>52.954076367389064</v>
      </c>
      <c r="F67" s="115">
        <v>4105</v>
      </c>
      <c r="G67" s="114">
        <v>4076</v>
      </c>
      <c r="H67" s="114">
        <v>4050</v>
      </c>
      <c r="I67" s="114">
        <v>4082</v>
      </c>
      <c r="J67" s="140">
        <v>4058</v>
      </c>
      <c r="K67" s="114">
        <v>47</v>
      </c>
      <c r="L67" s="116">
        <v>1.1582060128141942</v>
      </c>
    </row>
    <row r="68" spans="1:12" s="110" customFormat="1" ht="15" customHeight="1" x14ac:dyDescent="0.2">
      <c r="A68" s="120"/>
      <c r="B68" s="119"/>
      <c r="C68" s="258" t="s">
        <v>105</v>
      </c>
      <c r="D68" s="110" t="s">
        <v>202</v>
      </c>
      <c r="E68" s="113">
        <v>17.556759545923633</v>
      </c>
      <c r="F68" s="115">
        <v>1361</v>
      </c>
      <c r="G68" s="114">
        <v>1357</v>
      </c>
      <c r="H68" s="114">
        <v>1319</v>
      </c>
      <c r="I68" s="114">
        <v>1292</v>
      </c>
      <c r="J68" s="140">
        <v>1260</v>
      </c>
      <c r="K68" s="114">
        <v>101</v>
      </c>
      <c r="L68" s="116">
        <v>8.0158730158730158</v>
      </c>
    </row>
    <row r="69" spans="1:12" s="110" customFormat="1" ht="15" customHeight="1" x14ac:dyDescent="0.2">
      <c r="A69" s="120"/>
      <c r="B69" s="119"/>
      <c r="C69" s="258"/>
      <c r="D69" s="267" t="s">
        <v>198</v>
      </c>
      <c r="E69" s="113">
        <v>45.187362233651726</v>
      </c>
      <c r="F69" s="115">
        <v>615</v>
      </c>
      <c r="G69" s="114">
        <v>610</v>
      </c>
      <c r="H69" s="114">
        <v>596</v>
      </c>
      <c r="I69" s="114">
        <v>584</v>
      </c>
      <c r="J69" s="140">
        <v>563</v>
      </c>
      <c r="K69" s="114">
        <v>52</v>
      </c>
      <c r="L69" s="116">
        <v>9.2362344582593252</v>
      </c>
    </row>
    <row r="70" spans="1:12" s="110" customFormat="1" ht="15" customHeight="1" x14ac:dyDescent="0.2">
      <c r="A70" s="120"/>
      <c r="B70" s="119"/>
      <c r="C70" s="258"/>
      <c r="D70" s="267" t="s">
        <v>199</v>
      </c>
      <c r="E70" s="113">
        <v>54.812637766348274</v>
      </c>
      <c r="F70" s="115">
        <v>746</v>
      </c>
      <c r="G70" s="114">
        <v>747</v>
      </c>
      <c r="H70" s="114">
        <v>723</v>
      </c>
      <c r="I70" s="114">
        <v>708</v>
      </c>
      <c r="J70" s="140">
        <v>697</v>
      </c>
      <c r="K70" s="114">
        <v>49</v>
      </c>
      <c r="L70" s="116">
        <v>7.0301291248206601</v>
      </c>
    </row>
    <row r="71" spans="1:12" s="110" customFormat="1" ht="15" customHeight="1" x14ac:dyDescent="0.2">
      <c r="A71" s="120"/>
      <c r="B71" s="119"/>
      <c r="C71" s="258"/>
      <c r="D71" s="110" t="s">
        <v>203</v>
      </c>
      <c r="E71" s="113">
        <v>77.386480908152734</v>
      </c>
      <c r="F71" s="115">
        <v>5999</v>
      </c>
      <c r="G71" s="114">
        <v>5999</v>
      </c>
      <c r="H71" s="114">
        <v>5998</v>
      </c>
      <c r="I71" s="114">
        <v>6051</v>
      </c>
      <c r="J71" s="140">
        <v>6065</v>
      </c>
      <c r="K71" s="114">
        <v>-66</v>
      </c>
      <c r="L71" s="116">
        <v>-1.0882110469909316</v>
      </c>
    </row>
    <row r="72" spans="1:12" s="110" customFormat="1" ht="15" customHeight="1" x14ac:dyDescent="0.2">
      <c r="A72" s="120"/>
      <c r="B72" s="119"/>
      <c r="C72" s="258"/>
      <c r="D72" s="267" t="s">
        <v>198</v>
      </c>
      <c r="E72" s="113">
        <v>46.224370728454744</v>
      </c>
      <c r="F72" s="115">
        <v>2773</v>
      </c>
      <c r="G72" s="114">
        <v>2793</v>
      </c>
      <c r="H72" s="114">
        <v>2799</v>
      </c>
      <c r="I72" s="114">
        <v>2809</v>
      </c>
      <c r="J72" s="140">
        <v>2835</v>
      </c>
      <c r="K72" s="114">
        <v>-62</v>
      </c>
      <c r="L72" s="116">
        <v>-2.1869488536155202</v>
      </c>
    </row>
    <row r="73" spans="1:12" s="110" customFormat="1" ht="15" customHeight="1" x14ac:dyDescent="0.2">
      <c r="A73" s="120"/>
      <c r="B73" s="119"/>
      <c r="C73" s="258"/>
      <c r="D73" s="267" t="s">
        <v>199</v>
      </c>
      <c r="E73" s="113">
        <v>53.775629271545256</v>
      </c>
      <c r="F73" s="115">
        <v>3226</v>
      </c>
      <c r="G73" s="114">
        <v>3206</v>
      </c>
      <c r="H73" s="114">
        <v>3199</v>
      </c>
      <c r="I73" s="114">
        <v>3242</v>
      </c>
      <c r="J73" s="140">
        <v>3230</v>
      </c>
      <c r="K73" s="114">
        <v>-4</v>
      </c>
      <c r="L73" s="116">
        <v>-0.1238390092879257</v>
      </c>
    </row>
    <row r="74" spans="1:12" s="110" customFormat="1" ht="15" customHeight="1" x14ac:dyDescent="0.2">
      <c r="A74" s="120"/>
      <c r="B74" s="119"/>
      <c r="C74" s="258"/>
      <c r="D74" s="110" t="s">
        <v>204</v>
      </c>
      <c r="E74" s="113">
        <v>5.056759545923633</v>
      </c>
      <c r="F74" s="115">
        <v>392</v>
      </c>
      <c r="G74" s="114">
        <v>378</v>
      </c>
      <c r="H74" s="114">
        <v>388</v>
      </c>
      <c r="I74" s="114">
        <v>384</v>
      </c>
      <c r="J74" s="140">
        <v>374</v>
      </c>
      <c r="K74" s="114">
        <v>18</v>
      </c>
      <c r="L74" s="116">
        <v>4.8128342245989302</v>
      </c>
    </row>
    <row r="75" spans="1:12" s="110" customFormat="1" ht="15" customHeight="1" x14ac:dyDescent="0.2">
      <c r="A75" s="120"/>
      <c r="B75" s="119"/>
      <c r="C75" s="258"/>
      <c r="D75" s="267" t="s">
        <v>198</v>
      </c>
      <c r="E75" s="113">
        <v>66.071428571428569</v>
      </c>
      <c r="F75" s="115">
        <v>259</v>
      </c>
      <c r="G75" s="114">
        <v>255</v>
      </c>
      <c r="H75" s="114">
        <v>260</v>
      </c>
      <c r="I75" s="114">
        <v>252</v>
      </c>
      <c r="J75" s="140">
        <v>243</v>
      </c>
      <c r="K75" s="114">
        <v>16</v>
      </c>
      <c r="L75" s="116">
        <v>6.5843621399176957</v>
      </c>
    </row>
    <row r="76" spans="1:12" s="110" customFormat="1" ht="15" customHeight="1" x14ac:dyDescent="0.2">
      <c r="A76" s="120"/>
      <c r="B76" s="119"/>
      <c r="C76" s="258"/>
      <c r="D76" s="267" t="s">
        <v>199</v>
      </c>
      <c r="E76" s="113">
        <v>33.928571428571431</v>
      </c>
      <c r="F76" s="115">
        <v>133</v>
      </c>
      <c r="G76" s="114">
        <v>123</v>
      </c>
      <c r="H76" s="114">
        <v>128</v>
      </c>
      <c r="I76" s="114">
        <v>132</v>
      </c>
      <c r="J76" s="140">
        <v>131</v>
      </c>
      <c r="K76" s="114">
        <v>2</v>
      </c>
      <c r="L76" s="116">
        <v>1.5267175572519085</v>
      </c>
    </row>
    <row r="77" spans="1:12" s="110" customFormat="1" ht="15" customHeight="1" x14ac:dyDescent="0.2">
      <c r="A77" s="534"/>
      <c r="B77" s="119" t="s">
        <v>205</v>
      </c>
      <c r="C77" s="268"/>
      <c r="D77" s="182"/>
      <c r="E77" s="113">
        <v>5.8277645280880304</v>
      </c>
      <c r="F77" s="115">
        <v>4936</v>
      </c>
      <c r="G77" s="114">
        <v>5011</v>
      </c>
      <c r="H77" s="114">
        <v>5172</v>
      </c>
      <c r="I77" s="114">
        <v>5141</v>
      </c>
      <c r="J77" s="140">
        <v>5165</v>
      </c>
      <c r="K77" s="114">
        <v>-229</v>
      </c>
      <c r="L77" s="116">
        <v>-4.4336882865440463</v>
      </c>
    </row>
    <row r="78" spans="1:12" s="110" customFormat="1" ht="15" customHeight="1" x14ac:dyDescent="0.2">
      <c r="A78" s="120"/>
      <c r="B78" s="119"/>
      <c r="C78" s="268" t="s">
        <v>106</v>
      </c>
      <c r="D78" s="182"/>
      <c r="E78" s="113">
        <v>54.760940032414908</v>
      </c>
      <c r="F78" s="115">
        <v>2703</v>
      </c>
      <c r="G78" s="114">
        <v>2741</v>
      </c>
      <c r="H78" s="114">
        <v>2850</v>
      </c>
      <c r="I78" s="114">
        <v>2802</v>
      </c>
      <c r="J78" s="140">
        <v>2801</v>
      </c>
      <c r="K78" s="114">
        <v>-98</v>
      </c>
      <c r="L78" s="116">
        <v>-3.4987504462691894</v>
      </c>
    </row>
    <row r="79" spans="1:12" s="110" customFormat="1" ht="15" customHeight="1" x14ac:dyDescent="0.2">
      <c r="A79" s="123"/>
      <c r="B79" s="124"/>
      <c r="C79" s="260" t="s">
        <v>107</v>
      </c>
      <c r="D79" s="261"/>
      <c r="E79" s="125">
        <v>45.239059967585092</v>
      </c>
      <c r="F79" s="143">
        <v>2233</v>
      </c>
      <c r="G79" s="144">
        <v>2270</v>
      </c>
      <c r="H79" s="144">
        <v>2322</v>
      </c>
      <c r="I79" s="144">
        <v>2339</v>
      </c>
      <c r="J79" s="145">
        <v>2364</v>
      </c>
      <c r="K79" s="144">
        <v>-131</v>
      </c>
      <c r="L79" s="146">
        <v>-5.5414551607445013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84698</v>
      </c>
      <c r="E11" s="114">
        <v>85136</v>
      </c>
      <c r="F11" s="114">
        <v>86469</v>
      </c>
      <c r="G11" s="114">
        <v>86129</v>
      </c>
      <c r="H11" s="140">
        <v>85756</v>
      </c>
      <c r="I11" s="115">
        <v>-1058</v>
      </c>
      <c r="J11" s="116">
        <v>-1.2337329166472317</v>
      </c>
    </row>
    <row r="12" spans="1:15" s="110" customFormat="1" ht="24.95" customHeight="1" x14ac:dyDescent="0.2">
      <c r="A12" s="193" t="s">
        <v>132</v>
      </c>
      <c r="B12" s="194" t="s">
        <v>133</v>
      </c>
      <c r="C12" s="113">
        <v>1.8725353609294197</v>
      </c>
      <c r="D12" s="115">
        <v>1586</v>
      </c>
      <c r="E12" s="114">
        <v>1463</v>
      </c>
      <c r="F12" s="114">
        <v>1719</v>
      </c>
      <c r="G12" s="114">
        <v>1667</v>
      </c>
      <c r="H12" s="140">
        <v>1609</v>
      </c>
      <c r="I12" s="115">
        <v>-23</v>
      </c>
      <c r="J12" s="116">
        <v>-1.4294592914853947</v>
      </c>
    </row>
    <row r="13" spans="1:15" s="110" customFormat="1" ht="24.95" customHeight="1" x14ac:dyDescent="0.2">
      <c r="A13" s="193" t="s">
        <v>134</v>
      </c>
      <c r="B13" s="199" t="s">
        <v>214</v>
      </c>
      <c r="C13" s="113">
        <v>1.9658079293489812</v>
      </c>
      <c r="D13" s="115">
        <v>1665</v>
      </c>
      <c r="E13" s="114">
        <v>1650</v>
      </c>
      <c r="F13" s="114">
        <v>1664</v>
      </c>
      <c r="G13" s="114">
        <v>1654</v>
      </c>
      <c r="H13" s="140">
        <v>1664</v>
      </c>
      <c r="I13" s="115">
        <v>1</v>
      </c>
      <c r="J13" s="116">
        <v>6.0096153846153848E-2</v>
      </c>
    </row>
    <row r="14" spans="1:15" s="287" customFormat="1" ht="24" customHeight="1" x14ac:dyDescent="0.2">
      <c r="A14" s="193" t="s">
        <v>215</v>
      </c>
      <c r="B14" s="199" t="s">
        <v>137</v>
      </c>
      <c r="C14" s="113">
        <v>25.501192472077264</v>
      </c>
      <c r="D14" s="115">
        <v>21599</v>
      </c>
      <c r="E14" s="114">
        <v>21751</v>
      </c>
      <c r="F14" s="114">
        <v>21990</v>
      </c>
      <c r="G14" s="114">
        <v>22030</v>
      </c>
      <c r="H14" s="140">
        <v>22049</v>
      </c>
      <c r="I14" s="115">
        <v>-450</v>
      </c>
      <c r="J14" s="116">
        <v>-2.0409088847566781</v>
      </c>
      <c r="K14" s="110"/>
      <c r="L14" s="110"/>
      <c r="M14" s="110"/>
      <c r="N14" s="110"/>
      <c r="O14" s="110"/>
    </row>
    <row r="15" spans="1:15" s="110" customFormat="1" ht="24.75" customHeight="1" x14ac:dyDescent="0.2">
      <c r="A15" s="193" t="s">
        <v>216</v>
      </c>
      <c r="B15" s="199" t="s">
        <v>217</v>
      </c>
      <c r="C15" s="113">
        <v>5.3448723700677698</v>
      </c>
      <c r="D15" s="115">
        <v>4527</v>
      </c>
      <c r="E15" s="114">
        <v>4516</v>
      </c>
      <c r="F15" s="114">
        <v>4534</v>
      </c>
      <c r="G15" s="114">
        <v>4339</v>
      </c>
      <c r="H15" s="140">
        <v>4287</v>
      </c>
      <c r="I15" s="115">
        <v>240</v>
      </c>
      <c r="J15" s="116">
        <v>5.5983205038488455</v>
      </c>
    </row>
    <row r="16" spans="1:15" s="287" customFormat="1" ht="24.95" customHeight="1" x14ac:dyDescent="0.2">
      <c r="A16" s="193" t="s">
        <v>218</v>
      </c>
      <c r="B16" s="199" t="s">
        <v>141</v>
      </c>
      <c r="C16" s="113">
        <v>15.309688540461405</v>
      </c>
      <c r="D16" s="115">
        <v>12967</v>
      </c>
      <c r="E16" s="114">
        <v>13132</v>
      </c>
      <c r="F16" s="114">
        <v>13291</v>
      </c>
      <c r="G16" s="114">
        <v>13482</v>
      </c>
      <c r="H16" s="140">
        <v>13562</v>
      </c>
      <c r="I16" s="115">
        <v>-595</v>
      </c>
      <c r="J16" s="116">
        <v>-4.3872585164430022</v>
      </c>
      <c r="K16" s="110"/>
      <c r="L16" s="110"/>
      <c r="M16" s="110"/>
      <c r="N16" s="110"/>
      <c r="O16" s="110"/>
    </row>
    <row r="17" spans="1:15" s="110" customFormat="1" ht="24.95" customHeight="1" x14ac:dyDescent="0.2">
      <c r="A17" s="193" t="s">
        <v>219</v>
      </c>
      <c r="B17" s="199" t="s">
        <v>220</v>
      </c>
      <c r="C17" s="113">
        <v>4.8466315615480884</v>
      </c>
      <c r="D17" s="115">
        <v>4105</v>
      </c>
      <c r="E17" s="114">
        <v>4103</v>
      </c>
      <c r="F17" s="114">
        <v>4165</v>
      </c>
      <c r="G17" s="114">
        <v>4209</v>
      </c>
      <c r="H17" s="140">
        <v>4200</v>
      </c>
      <c r="I17" s="115">
        <v>-95</v>
      </c>
      <c r="J17" s="116">
        <v>-2.2619047619047619</v>
      </c>
    </row>
    <row r="18" spans="1:15" s="287" customFormat="1" ht="24.95" customHeight="1" x14ac:dyDescent="0.2">
      <c r="A18" s="201" t="s">
        <v>144</v>
      </c>
      <c r="B18" s="202" t="s">
        <v>145</v>
      </c>
      <c r="C18" s="113">
        <v>9.0344518170440864</v>
      </c>
      <c r="D18" s="115">
        <v>7652</v>
      </c>
      <c r="E18" s="114">
        <v>7616</v>
      </c>
      <c r="F18" s="114">
        <v>7819</v>
      </c>
      <c r="G18" s="114">
        <v>7689</v>
      </c>
      <c r="H18" s="140">
        <v>7565</v>
      </c>
      <c r="I18" s="115">
        <v>87</v>
      </c>
      <c r="J18" s="116">
        <v>1.1500330469266358</v>
      </c>
      <c r="K18" s="110"/>
      <c r="L18" s="110"/>
      <c r="M18" s="110"/>
      <c r="N18" s="110"/>
      <c r="O18" s="110"/>
    </row>
    <row r="19" spans="1:15" s="110" customFormat="1" ht="24.95" customHeight="1" x14ac:dyDescent="0.2">
      <c r="A19" s="193" t="s">
        <v>146</v>
      </c>
      <c r="B19" s="199" t="s">
        <v>147</v>
      </c>
      <c r="C19" s="113">
        <v>12.427684242839264</v>
      </c>
      <c r="D19" s="115">
        <v>10526</v>
      </c>
      <c r="E19" s="114">
        <v>10598</v>
      </c>
      <c r="F19" s="114">
        <v>10694</v>
      </c>
      <c r="G19" s="114">
        <v>10547</v>
      </c>
      <c r="H19" s="140">
        <v>10528</v>
      </c>
      <c r="I19" s="115">
        <v>-2</v>
      </c>
      <c r="J19" s="116">
        <v>-1.8996960486322188E-2</v>
      </c>
    </row>
    <row r="20" spans="1:15" s="287" customFormat="1" ht="24.95" customHeight="1" x14ac:dyDescent="0.2">
      <c r="A20" s="193" t="s">
        <v>148</v>
      </c>
      <c r="B20" s="199" t="s">
        <v>149</v>
      </c>
      <c r="C20" s="113">
        <v>4.3306807716829203</v>
      </c>
      <c r="D20" s="115">
        <v>3668</v>
      </c>
      <c r="E20" s="114">
        <v>3651</v>
      </c>
      <c r="F20" s="114">
        <v>3715</v>
      </c>
      <c r="G20" s="114">
        <v>3762</v>
      </c>
      <c r="H20" s="140">
        <v>3788</v>
      </c>
      <c r="I20" s="115">
        <v>-120</v>
      </c>
      <c r="J20" s="116">
        <v>-3.167898627243928</v>
      </c>
      <c r="K20" s="110"/>
      <c r="L20" s="110"/>
      <c r="M20" s="110"/>
      <c r="N20" s="110"/>
      <c r="O20" s="110"/>
    </row>
    <row r="21" spans="1:15" s="110" customFormat="1" ht="24.95" customHeight="1" x14ac:dyDescent="0.2">
      <c r="A21" s="201" t="s">
        <v>150</v>
      </c>
      <c r="B21" s="202" t="s">
        <v>151</v>
      </c>
      <c r="C21" s="113">
        <v>2.1346430848426174</v>
      </c>
      <c r="D21" s="115">
        <v>1808</v>
      </c>
      <c r="E21" s="114">
        <v>1906</v>
      </c>
      <c r="F21" s="114">
        <v>1924</v>
      </c>
      <c r="G21" s="114">
        <v>1906</v>
      </c>
      <c r="H21" s="140">
        <v>1827</v>
      </c>
      <c r="I21" s="115">
        <v>-19</v>
      </c>
      <c r="J21" s="116">
        <v>-1.0399562123700055</v>
      </c>
    </row>
    <row r="22" spans="1:15" s="110" customFormat="1" ht="24.95" customHeight="1" x14ac:dyDescent="0.2">
      <c r="A22" s="201" t="s">
        <v>152</v>
      </c>
      <c r="B22" s="199" t="s">
        <v>153</v>
      </c>
      <c r="C22" s="113">
        <v>0.35301896148669393</v>
      </c>
      <c r="D22" s="115">
        <v>299</v>
      </c>
      <c r="E22" s="114">
        <v>306</v>
      </c>
      <c r="F22" s="114">
        <v>308</v>
      </c>
      <c r="G22" s="114">
        <v>311</v>
      </c>
      <c r="H22" s="140">
        <v>302</v>
      </c>
      <c r="I22" s="115">
        <v>-3</v>
      </c>
      <c r="J22" s="116">
        <v>-0.99337748344370858</v>
      </c>
    </row>
    <row r="23" spans="1:15" s="110" customFormat="1" ht="24.95" customHeight="1" x14ac:dyDescent="0.2">
      <c r="A23" s="193" t="s">
        <v>154</v>
      </c>
      <c r="B23" s="199" t="s">
        <v>155</v>
      </c>
      <c r="C23" s="113">
        <v>1.3920045337552245</v>
      </c>
      <c r="D23" s="115">
        <v>1179</v>
      </c>
      <c r="E23" s="114">
        <v>1192</v>
      </c>
      <c r="F23" s="114">
        <v>1205</v>
      </c>
      <c r="G23" s="114">
        <v>1199</v>
      </c>
      <c r="H23" s="140">
        <v>1203</v>
      </c>
      <c r="I23" s="115">
        <v>-24</v>
      </c>
      <c r="J23" s="116">
        <v>-1.9950124688279303</v>
      </c>
    </row>
    <row r="24" spans="1:15" s="110" customFormat="1" ht="24.95" customHeight="1" x14ac:dyDescent="0.2">
      <c r="A24" s="193" t="s">
        <v>156</v>
      </c>
      <c r="B24" s="199" t="s">
        <v>221</v>
      </c>
      <c r="C24" s="113">
        <v>3.3330184892205246</v>
      </c>
      <c r="D24" s="115">
        <v>2823</v>
      </c>
      <c r="E24" s="114">
        <v>2829</v>
      </c>
      <c r="F24" s="114">
        <v>2853</v>
      </c>
      <c r="G24" s="114">
        <v>2824</v>
      </c>
      <c r="H24" s="140">
        <v>2819</v>
      </c>
      <c r="I24" s="115">
        <v>4</v>
      </c>
      <c r="J24" s="116">
        <v>0.14189428875487761</v>
      </c>
    </row>
    <row r="25" spans="1:15" s="110" customFormat="1" ht="24.95" customHeight="1" x14ac:dyDescent="0.2">
      <c r="A25" s="193" t="s">
        <v>222</v>
      </c>
      <c r="B25" s="204" t="s">
        <v>159</v>
      </c>
      <c r="C25" s="113">
        <v>3.061465441923068</v>
      </c>
      <c r="D25" s="115">
        <v>2593</v>
      </c>
      <c r="E25" s="114">
        <v>2595</v>
      </c>
      <c r="F25" s="114">
        <v>2731</v>
      </c>
      <c r="G25" s="114">
        <v>2704</v>
      </c>
      <c r="H25" s="140">
        <v>2617</v>
      </c>
      <c r="I25" s="115">
        <v>-24</v>
      </c>
      <c r="J25" s="116">
        <v>-0.9170806266717616</v>
      </c>
    </row>
    <row r="26" spans="1:15" s="110" customFormat="1" ht="24.95" customHeight="1" x14ac:dyDescent="0.2">
      <c r="A26" s="201">
        <v>782.78300000000002</v>
      </c>
      <c r="B26" s="203" t="s">
        <v>160</v>
      </c>
      <c r="C26" s="113">
        <v>3.3967744220642753</v>
      </c>
      <c r="D26" s="115">
        <v>2877</v>
      </c>
      <c r="E26" s="114">
        <v>2957</v>
      </c>
      <c r="F26" s="114">
        <v>3240</v>
      </c>
      <c r="G26" s="114">
        <v>3289</v>
      </c>
      <c r="H26" s="140">
        <v>3226</v>
      </c>
      <c r="I26" s="115">
        <v>-349</v>
      </c>
      <c r="J26" s="116">
        <v>-10.818350898946063</v>
      </c>
    </row>
    <row r="27" spans="1:15" s="110" customFormat="1" ht="24.95" customHeight="1" x14ac:dyDescent="0.2">
      <c r="A27" s="193" t="s">
        <v>161</v>
      </c>
      <c r="B27" s="199" t="s">
        <v>223</v>
      </c>
      <c r="C27" s="113">
        <v>6.5373444473305158</v>
      </c>
      <c r="D27" s="115">
        <v>5537</v>
      </c>
      <c r="E27" s="114">
        <v>5522</v>
      </c>
      <c r="F27" s="114">
        <v>5495</v>
      </c>
      <c r="G27" s="114">
        <v>5466</v>
      </c>
      <c r="H27" s="140">
        <v>5437</v>
      </c>
      <c r="I27" s="115">
        <v>100</v>
      </c>
      <c r="J27" s="116">
        <v>1.8392495861688432</v>
      </c>
    </row>
    <row r="28" spans="1:15" s="110" customFormat="1" ht="24.95" customHeight="1" x14ac:dyDescent="0.2">
      <c r="A28" s="193" t="s">
        <v>163</v>
      </c>
      <c r="B28" s="199" t="s">
        <v>164</v>
      </c>
      <c r="C28" s="113">
        <v>4.3944367045266715</v>
      </c>
      <c r="D28" s="115">
        <v>3722</v>
      </c>
      <c r="E28" s="114">
        <v>3661</v>
      </c>
      <c r="F28" s="114">
        <v>3628</v>
      </c>
      <c r="G28" s="114">
        <v>3757</v>
      </c>
      <c r="H28" s="140">
        <v>3804</v>
      </c>
      <c r="I28" s="115">
        <v>-82</v>
      </c>
      <c r="J28" s="116">
        <v>-2.1556256572029442</v>
      </c>
    </row>
    <row r="29" spans="1:15" s="110" customFormat="1" ht="24.95" customHeight="1" x14ac:dyDescent="0.2">
      <c r="A29" s="193">
        <v>86</v>
      </c>
      <c r="B29" s="199" t="s">
        <v>165</v>
      </c>
      <c r="C29" s="113">
        <v>8.1985406975371315</v>
      </c>
      <c r="D29" s="115">
        <v>6944</v>
      </c>
      <c r="E29" s="114">
        <v>7068</v>
      </c>
      <c r="F29" s="114">
        <v>7116</v>
      </c>
      <c r="G29" s="114">
        <v>7009</v>
      </c>
      <c r="H29" s="140">
        <v>7075</v>
      </c>
      <c r="I29" s="115">
        <v>-131</v>
      </c>
      <c r="J29" s="116">
        <v>-1.8515901060070672</v>
      </c>
    </row>
    <row r="30" spans="1:15" s="110" customFormat="1" ht="24.95" customHeight="1" x14ac:dyDescent="0.2">
      <c r="A30" s="193">
        <v>87.88</v>
      </c>
      <c r="B30" s="204" t="s">
        <v>166</v>
      </c>
      <c r="C30" s="113">
        <v>8.8195707100521847</v>
      </c>
      <c r="D30" s="115">
        <v>7470</v>
      </c>
      <c r="E30" s="114">
        <v>7472</v>
      </c>
      <c r="F30" s="114">
        <v>7447</v>
      </c>
      <c r="G30" s="114">
        <v>7406</v>
      </c>
      <c r="H30" s="140">
        <v>7373</v>
      </c>
      <c r="I30" s="115">
        <v>97</v>
      </c>
      <c r="J30" s="116">
        <v>1.3156110131561101</v>
      </c>
    </row>
    <row r="31" spans="1:15" s="110" customFormat="1" ht="24.95" customHeight="1" x14ac:dyDescent="0.2">
      <c r="A31" s="193" t="s">
        <v>167</v>
      </c>
      <c r="B31" s="199" t="s">
        <v>168</v>
      </c>
      <c r="C31" s="113">
        <v>3.246829913339158</v>
      </c>
      <c r="D31" s="115">
        <v>2750</v>
      </c>
      <c r="E31" s="114">
        <v>2899</v>
      </c>
      <c r="F31" s="114">
        <v>2921</v>
      </c>
      <c r="G31" s="114">
        <v>2909</v>
      </c>
      <c r="H31" s="140">
        <v>2870</v>
      </c>
      <c r="I31" s="115">
        <v>-120</v>
      </c>
      <c r="J31" s="116">
        <v>-4.1811846689895473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1.8725353609294197</v>
      </c>
      <c r="D34" s="115">
        <v>1586</v>
      </c>
      <c r="E34" s="114">
        <v>1463</v>
      </c>
      <c r="F34" s="114">
        <v>1719</v>
      </c>
      <c r="G34" s="114">
        <v>1667</v>
      </c>
      <c r="H34" s="140">
        <v>1609</v>
      </c>
      <c r="I34" s="115">
        <v>-23</v>
      </c>
      <c r="J34" s="116">
        <v>-1.4294592914853947</v>
      </c>
    </row>
    <row r="35" spans="1:10" s="110" customFormat="1" ht="24.95" customHeight="1" x14ac:dyDescent="0.2">
      <c r="A35" s="292" t="s">
        <v>171</v>
      </c>
      <c r="B35" s="293" t="s">
        <v>172</v>
      </c>
      <c r="C35" s="113">
        <v>36.501452218470327</v>
      </c>
      <c r="D35" s="115">
        <v>30916</v>
      </c>
      <c r="E35" s="114">
        <v>31017</v>
      </c>
      <c r="F35" s="114">
        <v>31473</v>
      </c>
      <c r="G35" s="114">
        <v>31373</v>
      </c>
      <c r="H35" s="140">
        <v>31278</v>
      </c>
      <c r="I35" s="115">
        <v>-362</v>
      </c>
      <c r="J35" s="116">
        <v>-1.1573630027495365</v>
      </c>
    </row>
    <row r="36" spans="1:10" s="110" customFormat="1" ht="24.95" customHeight="1" x14ac:dyDescent="0.2">
      <c r="A36" s="294" t="s">
        <v>173</v>
      </c>
      <c r="B36" s="295" t="s">
        <v>174</v>
      </c>
      <c r="C36" s="125">
        <v>61.626012420600247</v>
      </c>
      <c r="D36" s="143">
        <v>52196</v>
      </c>
      <c r="E36" s="144">
        <v>52656</v>
      </c>
      <c r="F36" s="144">
        <v>53277</v>
      </c>
      <c r="G36" s="144">
        <v>53089</v>
      </c>
      <c r="H36" s="145">
        <v>52869</v>
      </c>
      <c r="I36" s="143">
        <v>-673</v>
      </c>
      <c r="J36" s="146">
        <v>-1.2729576878700184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2020-09-28T06:57:17Z</dcterms:created>
  <dcterms:modified xsi:type="dcterms:W3CDTF">2020-09-28T10:32:18Z</dcterms:modified>
</cp:coreProperties>
</file>