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s="1"/>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G53" i="24"/>
  <c r="F53" i="24"/>
  <c r="E53" i="24"/>
  <c r="L52" i="24"/>
  <c r="H52" i="24" s="1"/>
  <c r="I52" i="24"/>
  <c r="G52" i="24"/>
  <c r="F52" i="24"/>
  <c r="E52" i="24"/>
  <c r="L51" i="24"/>
  <c r="H51" i="24" s="1"/>
  <c r="I51" i="24" s="1"/>
  <c r="G51" i="24"/>
  <c r="F51" i="24"/>
  <c r="E51" i="24"/>
  <c r="K44" i="24"/>
  <c r="I44" i="24"/>
  <c r="H44" i="24"/>
  <c r="F44" i="24"/>
  <c r="D44" i="24"/>
  <c r="C44" i="24"/>
  <c r="M44" i="24" s="1"/>
  <c r="B44" i="24"/>
  <c r="J44" i="24" s="1"/>
  <c r="M43" i="24"/>
  <c r="L43" i="24"/>
  <c r="G43" i="24"/>
  <c r="E43" i="24"/>
  <c r="C43" i="24"/>
  <c r="I43" i="24" s="1"/>
  <c r="B43" i="24"/>
  <c r="K42" i="24"/>
  <c r="I42" i="24"/>
  <c r="H42" i="24"/>
  <c r="F42" i="24"/>
  <c r="D42" i="24"/>
  <c r="C42" i="24"/>
  <c r="M42" i="24" s="1"/>
  <c r="B42" i="24"/>
  <c r="J42" i="24" s="1"/>
  <c r="M41" i="24"/>
  <c r="L41" i="24"/>
  <c r="J41" i="24"/>
  <c r="G41" i="24"/>
  <c r="E41" i="24"/>
  <c r="C41" i="24"/>
  <c r="I41" i="24" s="1"/>
  <c r="B41" i="24"/>
  <c r="K40" i="24"/>
  <c r="I40" i="24"/>
  <c r="H40" i="24"/>
  <c r="F40" i="24"/>
  <c r="D40" i="24"/>
  <c r="C40" i="24"/>
  <c r="M40" i="24" s="1"/>
  <c r="B40" i="24"/>
  <c r="J40" i="24" s="1"/>
  <c r="M36" i="24"/>
  <c r="L36" i="24"/>
  <c r="K36" i="24"/>
  <c r="J36" i="24"/>
  <c r="I36" i="24"/>
  <c r="H36" i="24"/>
  <c r="G36" i="24"/>
  <c r="F36" i="24"/>
  <c r="E36" i="24"/>
  <c r="D36" i="24"/>
  <c r="B29" i="24"/>
  <c r="C27" i="24"/>
  <c r="K57" i="15"/>
  <c r="L57" i="15" s="1"/>
  <c r="C38" i="24"/>
  <c r="C37" i="24"/>
  <c r="C35" i="24"/>
  <c r="C34" i="24"/>
  <c r="C33" i="24"/>
  <c r="C32" i="24"/>
  <c r="C31" i="24"/>
  <c r="C30" i="24"/>
  <c r="L30" i="24" s="1"/>
  <c r="C29" i="24"/>
  <c r="C28" i="24"/>
  <c r="C26" i="24"/>
  <c r="C25" i="24"/>
  <c r="C24" i="24"/>
  <c r="C23" i="24"/>
  <c r="C22" i="24"/>
  <c r="C21" i="24"/>
  <c r="C20" i="24"/>
  <c r="C19" i="24"/>
  <c r="C18" i="24"/>
  <c r="L18" i="24" s="1"/>
  <c r="C17" i="24"/>
  <c r="C16" i="24"/>
  <c r="C15" i="24"/>
  <c r="C9" i="24"/>
  <c r="C8" i="24"/>
  <c r="G8" i="24" s="1"/>
  <c r="C7" i="24"/>
  <c r="B39" i="24"/>
  <c r="B38" i="24"/>
  <c r="B37" i="24"/>
  <c r="B35" i="24"/>
  <c r="B34" i="24"/>
  <c r="B33" i="24"/>
  <c r="B32" i="24"/>
  <c r="B31" i="24"/>
  <c r="B30" i="24"/>
  <c r="B28" i="24"/>
  <c r="B27" i="24"/>
  <c r="B26" i="24"/>
  <c r="B25" i="24"/>
  <c r="B24" i="24"/>
  <c r="B23" i="24"/>
  <c r="B22" i="24"/>
  <c r="B21" i="24"/>
  <c r="B20" i="24"/>
  <c r="D20" i="24" s="1"/>
  <c r="B19" i="24"/>
  <c r="B18" i="24"/>
  <c r="B17" i="24"/>
  <c r="B16" i="24"/>
  <c r="B15" i="24"/>
  <c r="B9" i="24"/>
  <c r="B8" i="24"/>
  <c r="B7" i="24"/>
  <c r="D15" i="24" l="1"/>
  <c r="H15" i="24"/>
  <c r="F15" i="24"/>
  <c r="K15" i="24"/>
  <c r="J15" i="24"/>
  <c r="K16" i="24"/>
  <c r="H16" i="24"/>
  <c r="F16" i="24"/>
  <c r="D16" i="24"/>
  <c r="J16" i="24"/>
  <c r="K22" i="24"/>
  <c r="J22" i="24"/>
  <c r="H22" i="24"/>
  <c r="F22" i="24"/>
  <c r="D22" i="24"/>
  <c r="F35" i="24"/>
  <c r="D35" i="24"/>
  <c r="J35" i="24"/>
  <c r="K35" i="24"/>
  <c r="H35" i="24"/>
  <c r="K26" i="24"/>
  <c r="J26" i="24"/>
  <c r="H26" i="24"/>
  <c r="F26" i="24"/>
  <c r="D26" i="24"/>
  <c r="D9" i="24"/>
  <c r="F9" i="24"/>
  <c r="K9" i="24"/>
  <c r="J9" i="24"/>
  <c r="H9" i="24"/>
  <c r="D7" i="24"/>
  <c r="K7" i="24"/>
  <c r="J7" i="24"/>
  <c r="H7" i="24"/>
  <c r="F7" i="24"/>
  <c r="F23" i="24"/>
  <c r="D23" i="24"/>
  <c r="H23" i="24"/>
  <c r="K23" i="24"/>
  <c r="J23" i="24"/>
  <c r="H37" i="24"/>
  <c r="F37" i="24"/>
  <c r="D37" i="24"/>
  <c r="K37" i="24"/>
  <c r="J37" i="24"/>
  <c r="K18" i="24"/>
  <c r="H18" i="24"/>
  <c r="J18" i="24"/>
  <c r="F18" i="24"/>
  <c r="D18" i="24"/>
  <c r="B6" i="24"/>
  <c r="B14" i="24"/>
  <c r="K24" i="24"/>
  <c r="J24" i="24"/>
  <c r="H24" i="24"/>
  <c r="F24" i="24"/>
  <c r="D24" i="24"/>
  <c r="H39" i="24"/>
  <c r="F39" i="24"/>
  <c r="D39" i="24"/>
  <c r="K39" i="24"/>
  <c r="J39" i="24"/>
  <c r="K8" i="24"/>
  <c r="H8" i="24"/>
  <c r="F8" i="24"/>
  <c r="D8" i="24"/>
  <c r="J8" i="24"/>
  <c r="D17" i="24"/>
  <c r="J17" i="24"/>
  <c r="H17" i="24"/>
  <c r="F17" i="24"/>
  <c r="F25" i="24"/>
  <c r="D25" i="24"/>
  <c r="K25" i="24"/>
  <c r="J25" i="24"/>
  <c r="K28" i="24"/>
  <c r="J28" i="24"/>
  <c r="H28" i="24"/>
  <c r="F28" i="24"/>
  <c r="D28" i="24"/>
  <c r="K34" i="24"/>
  <c r="J34" i="24"/>
  <c r="H34" i="24"/>
  <c r="D34" i="24"/>
  <c r="M16" i="24"/>
  <c r="E16" i="24"/>
  <c r="I16" i="24"/>
  <c r="G16" i="24"/>
  <c r="L16" i="24"/>
  <c r="I22" i="24"/>
  <c r="M22" i="24"/>
  <c r="E22" i="24"/>
  <c r="L22" i="24"/>
  <c r="G22" i="24"/>
  <c r="I26" i="24"/>
  <c r="M26" i="24"/>
  <c r="E26" i="24"/>
  <c r="L26" i="24"/>
  <c r="G26" i="24"/>
  <c r="I32" i="24"/>
  <c r="M32" i="24"/>
  <c r="E32" i="24"/>
  <c r="L32" i="24"/>
  <c r="C45" i="24"/>
  <c r="C39" i="24"/>
  <c r="G27" i="24"/>
  <c r="M27" i="24"/>
  <c r="E27" i="24"/>
  <c r="L27" i="24"/>
  <c r="I27" i="24"/>
  <c r="G23" i="24"/>
  <c r="M23" i="24"/>
  <c r="E23" i="24"/>
  <c r="L23" i="24"/>
  <c r="I23" i="24"/>
  <c r="I37" i="24"/>
  <c r="G37" i="24"/>
  <c r="M37" i="24"/>
  <c r="E37" i="24"/>
  <c r="L37" i="24"/>
  <c r="K17" i="24"/>
  <c r="B45" i="24"/>
  <c r="K61" i="24"/>
  <c r="J61" i="24"/>
  <c r="I61" i="24"/>
  <c r="K32" i="24"/>
  <c r="J32" i="24"/>
  <c r="H32" i="24"/>
  <c r="F32" i="24"/>
  <c r="D32" i="24"/>
  <c r="G17" i="24"/>
  <c r="L17" i="24"/>
  <c r="I17" i="24"/>
  <c r="E17" i="24"/>
  <c r="M17" i="24"/>
  <c r="I20" i="24"/>
  <c r="M20" i="24"/>
  <c r="E20" i="24"/>
  <c r="L20" i="24"/>
  <c r="G20" i="24"/>
  <c r="G33" i="24"/>
  <c r="M33" i="24"/>
  <c r="E33" i="24"/>
  <c r="L33" i="24"/>
  <c r="I33" i="24"/>
  <c r="G32" i="24"/>
  <c r="F21" i="24"/>
  <c r="D21" i="24"/>
  <c r="J21" i="24"/>
  <c r="H21" i="24"/>
  <c r="C14" i="24"/>
  <c r="C6" i="24"/>
  <c r="M18" i="24"/>
  <c r="E18" i="24"/>
  <c r="I18" i="24"/>
  <c r="G18" i="24"/>
  <c r="I24" i="24"/>
  <c r="M24" i="24"/>
  <c r="E24" i="24"/>
  <c r="L24" i="24"/>
  <c r="G24" i="24"/>
  <c r="I30" i="24"/>
  <c r="M30" i="24"/>
  <c r="E30" i="24"/>
  <c r="G30" i="24"/>
  <c r="I34" i="24"/>
  <c r="M34" i="24"/>
  <c r="E34" i="24"/>
  <c r="L34" i="24"/>
  <c r="G34" i="24"/>
  <c r="F34" i="24"/>
  <c r="K20" i="24"/>
  <c r="J20" i="24"/>
  <c r="H20" i="24"/>
  <c r="F20" i="24"/>
  <c r="G29" i="24"/>
  <c r="M29" i="24"/>
  <c r="E29" i="24"/>
  <c r="L29" i="24"/>
  <c r="I29" i="24"/>
  <c r="K30" i="24"/>
  <c r="J30" i="24"/>
  <c r="H30" i="24"/>
  <c r="F30" i="24"/>
  <c r="D30" i="24"/>
  <c r="F33" i="24"/>
  <c r="D33" i="24"/>
  <c r="K33" i="24"/>
  <c r="J33" i="24"/>
  <c r="H33" i="24"/>
  <c r="G21" i="24"/>
  <c r="M21" i="24"/>
  <c r="E21" i="24"/>
  <c r="L21" i="24"/>
  <c r="I21" i="24"/>
  <c r="K21" i="24"/>
  <c r="K69" i="24"/>
  <c r="J69" i="24"/>
  <c r="I69" i="24"/>
  <c r="F29" i="24"/>
  <c r="D29" i="24"/>
  <c r="K29" i="24"/>
  <c r="J29" i="24"/>
  <c r="H29" i="24"/>
  <c r="G7" i="24"/>
  <c r="L7" i="24"/>
  <c r="I7" i="24"/>
  <c r="E7" i="24"/>
  <c r="M7" i="24"/>
  <c r="M8" i="24"/>
  <c r="E8" i="24"/>
  <c r="L8" i="24"/>
  <c r="I8" i="24"/>
  <c r="G9" i="24"/>
  <c r="L9" i="24"/>
  <c r="I9" i="24"/>
  <c r="E9" i="24"/>
  <c r="M9" i="24"/>
  <c r="G15" i="24"/>
  <c r="L15" i="24"/>
  <c r="I15" i="24"/>
  <c r="E15" i="24"/>
  <c r="M15" i="24"/>
  <c r="G25" i="24"/>
  <c r="M25" i="24"/>
  <c r="E25" i="24"/>
  <c r="L25" i="24"/>
  <c r="I25" i="24"/>
  <c r="I28" i="24"/>
  <c r="M28" i="24"/>
  <c r="E28" i="24"/>
  <c r="L28" i="24"/>
  <c r="G28" i="24"/>
  <c r="G31" i="24"/>
  <c r="M31" i="24"/>
  <c r="E31" i="24"/>
  <c r="L31" i="24"/>
  <c r="I31" i="24"/>
  <c r="D19" i="24"/>
  <c r="K19" i="24"/>
  <c r="J19" i="24"/>
  <c r="H19" i="24"/>
  <c r="F19" i="24"/>
  <c r="F27" i="24"/>
  <c r="D27" i="24"/>
  <c r="K27" i="24"/>
  <c r="J27" i="24"/>
  <c r="H27" i="24"/>
  <c r="F31" i="24"/>
  <c r="D31" i="24"/>
  <c r="K31" i="24"/>
  <c r="J31" i="24"/>
  <c r="H31" i="24"/>
  <c r="D38" i="24"/>
  <c r="K38" i="24"/>
  <c r="J38" i="24"/>
  <c r="H38" i="24"/>
  <c r="F38" i="24"/>
  <c r="G19" i="24"/>
  <c r="M19" i="24"/>
  <c r="L19" i="24"/>
  <c r="I19" i="24"/>
  <c r="E19" i="24"/>
  <c r="G35" i="24"/>
  <c r="M35" i="24"/>
  <c r="E35" i="24"/>
  <c r="L35" i="24"/>
  <c r="I35" i="24"/>
  <c r="H25" i="24"/>
  <c r="K53" i="24"/>
  <c r="J53" i="24"/>
  <c r="I53" i="24"/>
  <c r="I77" i="24"/>
  <c r="K58" i="24"/>
  <c r="J58" i="24"/>
  <c r="K66" i="24"/>
  <c r="J66" i="24"/>
  <c r="K74" i="24"/>
  <c r="J74" i="24"/>
  <c r="H43" i="24"/>
  <c r="F43" i="24"/>
  <c r="D43" i="24"/>
  <c r="K43" i="24"/>
  <c r="K55" i="24"/>
  <c r="J55" i="24"/>
  <c r="K63" i="24"/>
  <c r="J63" i="24"/>
  <c r="K71" i="24"/>
  <c r="J71" i="24"/>
  <c r="K52" i="24"/>
  <c r="J52" i="24"/>
  <c r="K60" i="24"/>
  <c r="J60" i="24"/>
  <c r="K68" i="24"/>
  <c r="J68" i="24"/>
  <c r="H41" i="24"/>
  <c r="F41" i="24"/>
  <c r="D41" i="24"/>
  <c r="K41" i="24"/>
  <c r="K57" i="24"/>
  <c r="J57" i="24"/>
  <c r="K65" i="24"/>
  <c r="J65" i="24"/>
  <c r="K73" i="24"/>
  <c r="J73" i="24"/>
  <c r="M38" i="24"/>
  <c r="E38" i="24"/>
  <c r="L38" i="24"/>
  <c r="I38" i="24"/>
  <c r="G38" i="24"/>
  <c r="K54" i="24"/>
  <c r="J54" i="24"/>
  <c r="K62" i="24"/>
  <c r="J62" i="24"/>
  <c r="K70" i="24"/>
  <c r="J70" i="24"/>
  <c r="J43" i="24"/>
  <c r="K51" i="24"/>
  <c r="J51" i="24"/>
  <c r="K59" i="24"/>
  <c r="J59" i="24"/>
  <c r="K67" i="24"/>
  <c r="J67" i="24"/>
  <c r="K75" i="24"/>
  <c r="J75" i="24"/>
  <c r="K56" i="24"/>
  <c r="J56" i="24"/>
  <c r="K64" i="24"/>
  <c r="J64" i="24"/>
  <c r="K72" i="24"/>
  <c r="J72" i="24"/>
  <c r="G40" i="24"/>
  <c r="G42" i="24"/>
  <c r="G44" i="24"/>
  <c r="L40" i="24"/>
  <c r="L42" i="24"/>
  <c r="L44" i="24"/>
  <c r="E40" i="24"/>
  <c r="E42" i="24"/>
  <c r="E44" i="24"/>
  <c r="M6" i="24" l="1"/>
  <c r="E6" i="24"/>
  <c r="L6" i="24"/>
  <c r="I6" i="24"/>
  <c r="G6" i="24"/>
  <c r="I45" i="24"/>
  <c r="G45" i="24"/>
  <c r="M45" i="24"/>
  <c r="E45" i="24"/>
  <c r="L45" i="24"/>
  <c r="J77" i="24"/>
  <c r="K77" i="24"/>
  <c r="K14" i="24"/>
  <c r="H14" i="24"/>
  <c r="F14" i="24"/>
  <c r="D14" i="24"/>
  <c r="J14" i="24"/>
  <c r="M14" i="24"/>
  <c r="E14" i="24"/>
  <c r="G14" i="24"/>
  <c r="L14" i="24"/>
  <c r="I14" i="24"/>
  <c r="K6" i="24"/>
  <c r="H6" i="24"/>
  <c r="D6" i="24"/>
  <c r="J6" i="24"/>
  <c r="F6" i="24"/>
  <c r="H45" i="24"/>
  <c r="F45" i="24"/>
  <c r="D45" i="24"/>
  <c r="K45" i="24"/>
  <c r="J45" i="24"/>
  <c r="I79" i="24"/>
  <c r="I39" i="24"/>
  <c r="G39" i="24"/>
  <c r="M39" i="24"/>
  <c r="E39" i="24"/>
  <c r="L39" i="24"/>
  <c r="K79" i="24" l="1"/>
  <c r="K78" i="24"/>
  <c r="J79" i="24"/>
  <c r="J78" i="24"/>
  <c r="I78" i="24"/>
  <c r="I83" i="24" l="1"/>
  <c r="I82" i="24"/>
  <c r="I81" i="24"/>
</calcChain>
</file>

<file path=xl/sharedStrings.xml><?xml version="1.0" encoding="utf-8"?>
<sst xmlns="http://schemas.openxmlformats.org/spreadsheetml/2006/main" count="1663" uniqueCount="520">
  <si>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</si>
  <si>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</si>
  <si>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</si>
  <si>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</si>
  <si>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</si>
  <si>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</si>
  <si>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</si>
  <si>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</si>
  <si>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</si>
  <si>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</si>
  <si>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</si>
  <si>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</si>
  <si>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</si>
  <si>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Augsburg, Stadt (09761)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</si>
  <si>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</si>
  <si>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</si>
  <si>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</si>
  <si>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</si>
  <si>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</si>
  <si>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</si>
  <si>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</si>
  <si>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</si>
  <si>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</si>
  <si>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</si>
  <si>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</si>
  <si>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</si>
  <si>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</si>
  <si>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</si>
  <si>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</si>
  <si>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</si>
  <si>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</si>
  <si>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</si>
  <si>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</si>
  <si>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</si>
  <si>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</si>
  <si>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</si>
  <si>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</si>
  <si>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</si>
  <si>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</si>
  <si>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</si>
  <si>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</si>
  <si>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</si>
  <si>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</si>
  <si>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</si>
  <si>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</si>
  <si>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</si>
  <si>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</si>
  <si>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</si>
  <si>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</si>
  <si>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</si>
  <si>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</si>
  <si>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</si>
  <si>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</si>
  <si>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</si>
  <si>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</si>
  <si>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</si>
  <si>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</si>
  <si>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</si>
  <si>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</si>
  <si>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</si>
  <si>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</si>
  <si>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</si>
  <si>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</si>
  <si>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</si>
  <si>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</si>
  <si>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</si>
  <si>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</si>
  <si>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</si>
  <si>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</si>
  <si>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</si>
  <si>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</si>
  <si>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</si>
  <si>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</si>
  <si>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</si>
  <si>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</si>
  <si>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</si>
  <si>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</si>
  <si>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</si>
  <si>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</si>
  <si>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</si>
  <si>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</si>
  <si>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</si>
  <si>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</si>
  <si>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</si>
  <si>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</si>
  <si>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</si>
  <si>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</si>
  <si>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</si>
  <si>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</si>
  <si>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</si>
  <si>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</si>
  <si>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</si>
  <si>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Augsburg, Stadt (09761);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</si>
  <si>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</si>
  <si>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</si>
  <si>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</si>
  <si>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</si>
  <si>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</si>
  <si>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</si>
  <si>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</si>
  <si>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</si>
  <si>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</si>
  <si>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</si>
  <si>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</si>
  <si>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</si>
  <si>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</si>
  <si>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</si>
  <si>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</si>
  <si>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</si>
  <si>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</si>
  <si>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</si>
  <si>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</si>
  <si>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</si>
  <si>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</si>
  <si>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</si>
  <si>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</si>
  <si>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</si>
  <si>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</si>
  <si>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</si>
  <si>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</si>
  <si>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</si>
  <si>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</si>
  <si>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</si>
  <si>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</si>
  <si>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</si>
  <si>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</si>
  <si>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</si>
  <si>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</si>
  <si>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</si>
  <si>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</si>
  <si>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</si>
  <si>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</si>
  <si>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</si>
  <si>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</si>
  <si>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</si>
  <si>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</si>
  <si>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</si>
  <si>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</si>
  <si>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</si>
  <si>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</si>
  <si>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</si>
  <si>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</si>
  <si>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</si>
  <si>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</si>
  <si>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</si>
  <si>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</si>
  <si>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</si>
  <si>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</si>
  <si>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</si>
  <si>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</si>
  <si>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</si>
  <si>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</si>
  <si>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</si>
  <si>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</si>
  <si>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</si>
  <si>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</si>
  <si>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</si>
  <si>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</si>
  <si>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</si>
  <si>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</si>
  <si>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</si>
  <si>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</si>
  <si>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</si>
  <si>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</si>
  <si>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</si>
  <si>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</si>
  <si>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</si>
  <si>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</si>
  <si>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</si>
  <si>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</si>
  <si>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</si>
  <si>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</si>
  <si>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</si>
  <si>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</si>
  <si>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</si>
  <si>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</si>
  <si>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</si>
  <si>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</si>
  <si>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</si>
  <si>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</si>
  <si>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</si>
  <si>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</si>
  <si>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</si>
  <si>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Augsburg, Stadt (09761)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</si>
  <si>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</si>
  <si>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</si>
  <si>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</si>
  <si>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</si>
  <si>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</si>
  <si>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</si>
  <si>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</si>
  <si>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</si>
  <si>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</si>
  <si>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</si>
  <si>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</si>
  <si>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</si>
  <si>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</si>
  <si>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</si>
  <si>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</si>
  <si>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</si>
  <si>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</si>
  <si>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</si>
  <si>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</si>
  <si>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</si>
  <si>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</si>
  <si>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</si>
  <si>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</si>
  <si>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</si>
  <si>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</si>
  <si>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</si>
  <si>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</si>
  <si>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</si>
  <si>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</si>
  <si>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</si>
  <si>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</si>
  <si>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</si>
  <si>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</si>
  <si>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</si>
  <si>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</si>
  <si>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</si>
  <si>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</si>
  <si>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</si>
  <si>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</si>
  <si>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</si>
  <si>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</si>
  <si>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</si>
  <si>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</si>
  <si>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</si>
  <si>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</si>
  <si>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</si>
  <si>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</si>
  <si>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</si>
  <si>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</si>
  <si>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</si>
  <si>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</si>
  <si>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</si>
  <si>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</si>
  <si>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</si>
  <si>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</si>
  <si>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</si>
  <si>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</si>
  <si>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</si>
  <si>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</si>
  <si>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</si>
  <si>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</si>
  <si>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</si>
  <si>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</si>
  <si>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</si>
  <si>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</si>
  <si>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</si>
  <si>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</si>
  <si>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</si>
  <si>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</si>
  <si>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</si>
  <si>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</si>
  <si>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</si>
  <si>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</si>
  <si>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</si>
  <si>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</si>
  <si>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</si>
  <si>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</si>
  <si>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</si>
  <si>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</si>
  <si>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</si>
  <si>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</si>
  <si>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</si>
  <si>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</si>
  <si>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</si>
  <si>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</si>
  <si>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</si>
  <si>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</si>
  <si>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</si>
  <si>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</si>
  <si>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</si>
  <si>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</si>
  <si>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</si>
  <si>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</si>
  <si>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</si>
  <si>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</si>
  <si>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</si>
  <si>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</si>
  <si>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</si>
  <si>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</si>
  <si>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</si>
  <si>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</si>
  <si>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</si>
  <si>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</si>
  <si>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</si>
  <si>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</si>
  <si>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</si>
  <si>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</si>
  <si>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</si>
  <si>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</si>
  <si>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</si>
  <si>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</si>
  <si>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</si>
  <si>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</si>
  <si>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</si>
  <si>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</si>
  <si>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</si>
  <si>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</si>
  <si>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</si>
  <si>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</si>
  <si>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</si>
  <si>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</si>
  <si>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</si>
  <si>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</si>
  <si>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</si>
  <si>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</si>
  <si>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</si>
  <si>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</si>
  <si>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</si>
  <si>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</si>
  <si>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</si>
  <si>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</si>
  <si>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</si>
  <si>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</si>
  <si>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</si>
  <si>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</si>
  <si>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</si>
  <si>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</si>
  <si>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</si>
  <si>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</si>
  <si>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</si>
  <si>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</si>
  <si>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</si>
  <si>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</si>
  <si>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</si>
  <si>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</si>
  <si>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</si>
  <si>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</si>
  <si>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</si>
  <si>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</si>
  <si>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</si>
  <si>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</si>
  <si>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</si>
  <si>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</si>
  <si>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</si>
  <si>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</si>
  <si>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</si>
  <si>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</si>
  <si>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</si>
  <si>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</si>
  <si>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</si>
  <si>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</si>
  <si>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</si>
  <si>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</si>
  <si>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</si>
  <si>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</si>
  <si>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</si>
  <si>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</si>
  <si>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</si>
  <si>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</si>
  <si>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</si>
  <si>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</si>
  <si>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</si>
  <si>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</si>
  <si>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</si>
  <si>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</si>
  <si>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</si>
  <si>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</si>
  <si>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</si>
  <si>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</si>
  <si>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</si>
  <si>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</si>
  <si>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</si>
  <si>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</si>
  <si>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</si>
  <si>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</si>
  <si>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</si>
  <si>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</si>
  <si>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</si>
  <si>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</si>
  <si>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Augsburg, Stadt (09761);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</si>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</sst>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{1F13DB07-86D6-4113-AC2B-CF9C648E064F}</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7516-4355-B9AA-60B28BB76A32}"/>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{CE4E1708-9E2B-477A-B0DB-CF46CAEA30E9}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7516-4355-B9AA-60B28BB76A3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{5DE058F4-9F0C-4915-9A27-05FB75E73DE8}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516-4355-B9AA-60B28BB76A3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{65C5488B-8DB5-45B8-BBED-6EC349D58DFA}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516-4355-B9AA-60B28BB76A3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0.50661182911383784</c:v>
                </c:pt>
                <c:pt idx="1">
                  <c:v>1.0013227114154917</c:v>
                </c:pt>
                <c:pt idx="2">
                  <c:v>1.1186464311118853</c:v>
                </c:pt>
                <c:pt idx="3">
                  <c:v>1.0875687030768</c:v>
                </c:pt>
              </c:numCache>
            </c:numRef>
          </c:val>
          <c:extLst>
            <c:ext xmlns:c16="http://schemas.microsoft.com/office/drawing/2014/chart" uri="{C3380CC4-5D6E-409C-BE32-E72D297353CC}">
              <c16:uniqueId val="{00000004-7516-4355-B9AA-60B28BB76A3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{1CC640C9-38BD-4310-9200-99097E46445E}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516-4355-B9AA-60B28BB76A3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{C74161B7-6AC9-4802-8F46-DF2BD3228F8C}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516-4355-B9AA-60B28BB76A3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{D282FFF8-E3D7-4235-BA54-A712826F929A}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516-4355-B9AA-60B28BB76A3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{24EA7F60-FEBD-44B7-870B-F1CB6F56A33E}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516-4355-B9AA-60B28BB76A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516-4355-B9AA-60B28BB76A3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516-4355-B9AA-60B28BB76A3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{9716DEA7-0B8E-4925-877F-F3E3D5EA8FA0}</c15:txfldGUID>
                      <c15:f>Daten_Diagramme!$E$6</c15:f>
                      <c15:dlblFieldTableCache>
                        <c:ptCount val="1"/>
                        <c:pt idx="0">
                          <c:v>-0.3</c:v>
                        </c:pt>
                      </c15:dlblFieldTableCache>
                    </c15:dlblFTEntry>
                  </c15:dlblFieldTable>
                  <c15:showDataLabelsRange val="0"/>
                </c:ext>
                <c:ext xmlns:c16="http://schemas.microsoft.com/office/drawing/2014/chart" uri="{C3380CC4-5D6E-409C-BE32-E72D297353CC}">
                  <c16:uniqueId val="{00000000-A1CB-4064-9F82-C7AA48015DF9}"/>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{A08B6201-EDF2-4A20-82F1-4108E84F0CA1}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A1CB-4064-9F82-C7AA48015DF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{7A6DC855-8E84-4660-90D7-BB2A4452EEBC}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1CB-4064-9F82-C7AA48015DF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{FB2C6745-34DF-42CD-AC17-14EB142D73E0}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1CB-4064-9F82-C7AA48015D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-0.26553220648698034</c:v>
                </c:pt>
                <c:pt idx="1">
                  <c:v>-1.8915068707011207</c:v>
                </c:pt>
                <c:pt idx="2">
                  <c:v>-2.7637010795899166</c:v>
                </c:pt>
                <c:pt idx="3">
                  <c:v>-2.8655893304673015</c:v>
                </c:pt>
              </c:numCache>
            </c:numRef>
          </c:val>
          <c:extLst>
            <c:ext xmlns:c16="http://schemas.microsoft.com/office/drawing/2014/chart" uri="{C3380CC4-5D6E-409C-BE32-E72D297353CC}">
              <c16:uniqueId val="{00000004-A1CB-4064-9F82-C7AA48015DF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{10F04B8C-171D-4265-9E21-9400DA69C5AD}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1CB-4064-9F82-C7AA48015DF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{6D248C3F-3AF3-4C9B-99A7-1ACBE69C5172}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1CB-4064-9F82-C7AA48015DF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{858D271D-1E1D-4D8B-A3BD-C1D5D97A113F}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1CB-4064-9F82-C7AA48015DF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{3442B324-EF37-4D61-8FDE-DC0B9653D1C9}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1CB-4064-9F82-C7AA48015D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1CB-4064-9F82-C7AA48015DF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1CB-4064-9F82-C7AA48015DF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{512AE53F-5611-430D-8BB7-573050F3EC28}</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1E9D-49BD-B371-97B0A70DC8B0}"/>
                </c:ext>
              </c:extLst>
            </c:dLbl>
            <c:dLbl>
              <c:idx val="1"/>
              <c:tx>
                <c:strRef>
                  <c:f>Daten_Diagramme!$D$15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{284C4EA8-B323-410F-9032-94F39F8E867B}</c15:txfldGUID>
                      <c15:f>Daten_Diagramme!$D$15</c15:f>
                      <c15:dlblFieldTableCache>
                        <c:ptCount val="1"/>
                        <c:pt idx="0">
                          <c:v>8.5</c:v>
                        </c:pt>
                      </c15:dlblFieldTableCache>
                    </c15:dlblFTEntry>
                  </c15:dlblFieldTable>
                  <c15:showDataLabelsRange val="0"/>
                </c:ext>
                <c:ext xmlns:c16="http://schemas.microsoft.com/office/drawing/2014/chart" uri="{C3380CC4-5D6E-409C-BE32-E72D297353CC}">
                  <c16:uniqueId val="{00000001-1E9D-49BD-B371-97B0A70DC8B0}"/>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{63A6D91C-83FA-42B0-A899-3E8F79BF7400}</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1E9D-49BD-B371-97B0A70DC8B0}"/>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{35372350-830F-4798-8CEA-8BBB8088FD16}</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1E9D-49BD-B371-97B0A70DC8B0}"/>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{F29CB947-ADFE-4ED4-9DA2-207B4A6B7B36}</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1E9D-49BD-B371-97B0A70DC8B0}"/>
                </c:ext>
              </c:extLst>
            </c:dLbl>
            <c:dLbl>
              <c:idx val="5"/>
              <c:tx>
                <c:strRef>
                  <c:f>Daten_Diagramme!$D$19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{27CE66CD-F569-448C-B06E-BC7497D88B39}</c15:txfldGUID>
                      <c15:f>Daten_Diagramme!$D$19</c15:f>
                      <c15:dlblFieldTableCache>
                        <c:ptCount val="1"/>
                        <c:pt idx="0">
                          <c:v>-2.2</c:v>
                        </c:pt>
                      </c15:dlblFieldTableCache>
                    </c15:dlblFTEntry>
                  </c15:dlblFieldTable>
                  <c15:showDataLabelsRange val="0"/>
                </c:ext>
                <c:ext xmlns:c16="http://schemas.microsoft.com/office/drawing/2014/chart" uri="{C3380CC4-5D6E-409C-BE32-E72D297353CC}">
                  <c16:uniqueId val="{00000005-1E9D-49BD-B371-97B0A70DC8B0}"/>
                </c:ext>
              </c:extLst>
            </c:dLbl>
            <c:dLbl>
              <c:idx val="6"/>
              <c:tx>
                <c:strRef>
                  <c:f>Daten_Diagramme!$D$20</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{16B14E37-D5A7-4DEB-8A35-61A96888A265}</c15:txfldGUID>
                      <c15:f>Daten_Diagramme!$D$20</c15:f>
                      <c15:dlblFieldTableCache>
                        <c:ptCount val="1"/>
                        <c:pt idx="0">
                          <c:v>-10.5</c:v>
                        </c:pt>
                      </c15:dlblFieldTableCache>
                    </c15:dlblFTEntry>
                  </c15:dlblFieldTable>
                  <c15:showDataLabelsRange val="0"/>
                </c:ext>
                <c:ext xmlns:c16="http://schemas.microsoft.com/office/drawing/2014/chart" uri="{C3380CC4-5D6E-409C-BE32-E72D297353CC}">
                  <c16:uniqueId val="{00000006-1E9D-49BD-B371-97B0A70DC8B0}"/>
                </c:ext>
              </c:extLst>
            </c:dLbl>
            <c:dLbl>
              <c:idx val="7"/>
              <c:tx>
                <c:strRef>
                  <c:f>Daten_Diagramme!$D$21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{957887FC-64F0-4617-8094-77402D77CA1E}</c15:txfldGUID>
                      <c15:f>Daten_Diagramme!$D$21</c15:f>
                      <c15:dlblFieldTableCache>
                        <c:ptCount val="1"/>
                        <c:pt idx="0">
                          <c:v>5.7</c:v>
                        </c:pt>
                      </c15:dlblFieldTableCache>
                    </c15:dlblFTEntry>
                  </c15:dlblFieldTable>
                  <c15:showDataLabelsRange val="0"/>
                </c:ext>
                <c:ext xmlns:c16="http://schemas.microsoft.com/office/drawing/2014/chart" uri="{C3380CC4-5D6E-409C-BE32-E72D297353CC}">
                  <c16:uniqueId val="{00000007-1E9D-49BD-B371-97B0A70DC8B0}"/>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{2A873BD4-AA6D-461D-81B6-C0719D66ABDD}</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1E9D-49BD-B371-97B0A70DC8B0}"/>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{DB3466E0-7682-45A7-891C-F32B1137F079}</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1E9D-49BD-B371-97B0A70DC8B0}"/>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{B9A79234-118D-40C8-9703-C6589FCF23FE}</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1E9D-49BD-B371-97B0A70DC8B0}"/>
                </c:ext>
              </c:extLst>
            </c:dLbl>
            <c:dLbl>
              <c:idx val="11"/>
              <c:tx>
                <c:strRef>
                  <c:f>Daten_Diagramme!$D$25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{8370864F-F376-4CE9-99A1-37A5FCAB4DD8}</c15:txfldGUID>
                      <c15:f>Daten_Diagramme!$D$25</c15:f>
                      <c15:dlblFieldTableCache>
                        <c:ptCount val="1"/>
                        <c:pt idx="0">
                          <c:v>3.8</c:v>
                        </c:pt>
                      </c15:dlblFieldTableCache>
                    </c15:dlblFTEntry>
                  </c15:dlblFieldTable>
                  <c15:showDataLabelsRange val="0"/>
                </c:ext>
                <c:ext xmlns:c16="http://schemas.microsoft.com/office/drawing/2014/chart" uri="{C3380CC4-5D6E-409C-BE32-E72D297353CC}">
                  <c16:uniqueId val="{0000000B-1E9D-49BD-B371-97B0A70DC8B0}"/>
                </c:ext>
              </c:extLst>
            </c:dLbl>
            <c:dLbl>
              <c:idx val="12"/>
              <c:tx>
                <c:strRef>
                  <c:f>Daten_Diagramme!$D$26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{CE123F3D-821F-4770-BF2D-03A5B3381164}</c15:txfldGUID>
                      <c15:f>Daten_Diagramme!$D$26</c15:f>
                      <c15:dlblFieldTableCache>
                        <c:ptCount val="1"/>
                        <c:pt idx="0">
                          <c:v>-4.4</c:v>
                        </c:pt>
                      </c15:dlblFieldTableCache>
                    </c15:dlblFTEntry>
                  </c15:dlblFieldTable>
                  <c15:showDataLabelsRange val="0"/>
                </c:ext>
                <c:ext xmlns:c16="http://schemas.microsoft.com/office/drawing/2014/chart" uri="{C3380CC4-5D6E-409C-BE32-E72D297353CC}">
                  <c16:uniqueId val="{0000000C-1E9D-49BD-B371-97B0A70DC8B0}"/>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{DA501C00-50EE-4541-A15B-AB301C39E433}</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1E9D-49BD-B371-97B0A70DC8B0}"/>
                </c:ext>
              </c:extLst>
            </c:dLbl>
            <c:dLbl>
              <c:idx val="14"/>
              <c:tx>
                <c:strRef>
                  <c:f>Daten_Diagramme!$D$28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{E6DC832E-D9D6-4E25-B4AF-92BA010F239C}</c15:txfldGUID>
                      <c15:f>Daten_Diagramme!$D$28</c15:f>
                      <c15:dlblFieldTableCache>
                        <c:ptCount val="1"/>
                        <c:pt idx="0">
                          <c:v>1.4</c:v>
                        </c:pt>
                      </c15:dlblFieldTableCache>
                    </c15:dlblFTEntry>
                  </c15:dlblFieldTable>
                  <c15:showDataLabelsRange val="0"/>
                </c:ext>
                <c:ext xmlns:c16="http://schemas.microsoft.com/office/drawing/2014/chart" uri="{C3380CC4-5D6E-409C-BE32-E72D297353CC}">
                  <c16:uniqueId val="{0000000E-1E9D-49BD-B371-97B0A70DC8B0}"/>
                </c:ext>
              </c:extLst>
            </c:dLbl>
            <c:dLbl>
              <c:idx val="15"/>
              <c:tx>
                <c:strRef>
                  <c:f>Daten_Diagramme!$D$29</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{8CD0916A-56EF-413F-8DD0-AE0995CEAD2C}</c15:txfldGUID>
                      <c15:f>Daten_Diagramme!$D$29</c15:f>
                      <c15:dlblFieldTableCache>
                        <c:ptCount val="1"/>
                        <c:pt idx="0">
                          <c:v>-13.1</c:v>
                        </c:pt>
                      </c15:dlblFieldTableCache>
                    </c15:dlblFTEntry>
                  </c15:dlblFieldTable>
                  <c15:showDataLabelsRange val="0"/>
                </c:ext>
                <c:ext xmlns:c16="http://schemas.microsoft.com/office/drawing/2014/chart" uri="{C3380CC4-5D6E-409C-BE32-E72D297353CC}">
                  <c16:uniqueId val="{0000000F-1E9D-49BD-B371-97B0A70DC8B0}"/>
                </c:ext>
              </c:extLst>
            </c:dLbl>
            <c:dLbl>
              <c:idx val="16"/>
              <c:tx>
                <c:strRef>
                  <c:f>Daten_Diagramme!$D$30</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{85889E3D-7022-462D-819A-D86333722BED}</c15:txfldGUID>
                      <c15:f>Daten_Diagramme!$D$30</c15:f>
                      <c15:dlblFieldTableCache>
                        <c:ptCount val="1"/>
                        <c:pt idx="0">
                          <c:v>4.7</c:v>
                        </c:pt>
                      </c15:dlblFieldTableCache>
                    </c15:dlblFTEntry>
                  </c15:dlblFieldTable>
                  <c15:showDataLabelsRange val="0"/>
                </c:ext>
                <c:ext xmlns:c16="http://schemas.microsoft.com/office/drawing/2014/chart" uri="{C3380CC4-5D6E-409C-BE32-E72D297353CC}">
                  <c16:uniqueId val="{00000010-1E9D-49BD-B371-97B0A70DC8B0}"/>
                </c:ext>
              </c:extLst>
            </c:dLbl>
            <c:dLbl>
              <c:idx val="17"/>
              <c:tx>
                <c:strRef>
                  <c:f>Daten_Diagramme!$D$31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{B76EE326-16CE-40E6-84E5-C93851810C9B}</c15:txfldGUID>
                      <c15:f>Daten_Diagramme!$D$31</c15:f>
                      <c15:dlblFieldTableCache>
                        <c:ptCount val="1"/>
                        <c:pt idx="0">
                          <c:v>2.4</c:v>
                        </c:pt>
                      </c15:dlblFieldTableCache>
                    </c15:dlblFTEntry>
                  </c15:dlblFieldTable>
                  <c15:showDataLabelsRange val="0"/>
                </c:ext>
                <c:ext xmlns:c16="http://schemas.microsoft.com/office/drawing/2014/chart" uri="{C3380CC4-5D6E-409C-BE32-E72D297353CC}">
                  <c16:uniqueId val="{00000011-1E9D-49BD-B371-97B0A70DC8B0}"/>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{6EC42BCC-5825-4B6C-82C1-13A993E869B7}</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1E9D-49BD-B371-97B0A70DC8B0}"/>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{70446407-BC64-441B-89E8-02465366AD9E}</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1E9D-49BD-B371-97B0A70DC8B0}"/>
                </c:ext>
              </c:extLst>
            </c:dLbl>
            <c:dLbl>
              <c:idx val="20"/>
              <c:tx>
                <c:strRef>
                  <c:f>Daten_Diagramme!$D$34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{2B549BB4-EDB9-434F-B395-A8BA5160CE13}</c15:txfldGUID>
                      <c15:f>Daten_Diagramme!$D$34</c15:f>
                      <c15:dlblFieldTableCache>
                        <c:ptCount val="1"/>
                        <c:pt idx="0">
                          <c:v>2.6</c:v>
                        </c:pt>
                      </c15:dlblFieldTableCache>
                    </c15:dlblFTEntry>
                  </c15:dlblFieldTable>
                  <c15:showDataLabelsRange val="0"/>
                </c:ext>
                <c:ext xmlns:c16="http://schemas.microsoft.com/office/drawing/2014/chart" uri="{C3380CC4-5D6E-409C-BE32-E72D297353CC}">
                  <c16:uniqueId val="{00000014-1E9D-49BD-B371-97B0A70DC8B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{363AFF39-C5F2-420C-87AE-0CF71C1BD1CC}</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E9D-49BD-B371-97B0A70DC8B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{8F8619AC-B086-4EB8-BE83-D2BA89ACF074}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E9D-49BD-B371-97B0A70DC8B0}"/>
                </c:ext>
              </c:extLst>
            </c:dLbl>
            <c:dLbl>
              <c:idx val="23"/>
              <c:tx>
                <c:strRef>
                  <c:f>Daten_Diagramme!$D$37</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{BD1C3C06-603A-40B0-9213-0BEFA506ED05}</c15:txfldGUID>
                      <c15:f>Daten_Diagramme!$D$37</c15:f>
                      <c15:dlblFieldTableCache>
                        <c:ptCount val="1"/>
                        <c:pt idx="0">
                          <c:v>8.5</c:v>
                        </c:pt>
                      </c15:dlblFieldTableCache>
                    </c15:dlblFTEntry>
                  </c15:dlblFieldTable>
                  <c15:showDataLabelsRange val="0"/>
                </c:ext>
                <c:ext xmlns:c16="http://schemas.microsoft.com/office/drawing/2014/chart" uri="{C3380CC4-5D6E-409C-BE32-E72D297353CC}">
                  <c16:uniqueId val="{00000017-1E9D-49BD-B371-97B0A70DC8B0}"/>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{E3AE946F-9F88-4CED-92DA-9EC81FD18699}</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1E9D-49BD-B371-97B0A70DC8B0}"/>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{041CDDC4-C0DD-4584-9D35-BC08515D6B19}</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1E9D-49BD-B371-97B0A70DC8B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{5FA2F85C-FB61-45BD-B054-E07BBF07A254}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E9D-49BD-B371-97B0A70DC8B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{295127F3-06AA-4F7F-B457-66F6FA6A5CD5}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E9D-49BD-B371-97B0A70DC8B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{850C1841-8C97-4763-AF0E-EEF733912D0A}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E9D-49BD-B371-97B0A70DC8B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{59267A2E-53F4-4BA7-AF17-8B511A167166}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E9D-49BD-B371-97B0A70DC8B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{60BFEE12-D3AE-4B2F-BB0B-59DE84FEC758}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E9D-49BD-B371-97B0A70DC8B0}"/>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{4E614D66-5630-4F3A-B88A-43D7338A5B9A}</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1E9D-49BD-B371-97B0A70DC8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0.50661182911383784</c:v>
                </c:pt>
                <c:pt idx="1">
                  <c:v>8.4615384615384617</c:v>
                </c:pt>
                <c:pt idx="2">
                  <c:v>0.18613308515588645</c:v>
                </c:pt>
                <c:pt idx="3">
                  <c:v>-2.6873593335348853</c:v>
                </c:pt>
                <c:pt idx="4">
                  <c:v>-1.5600624024960998</c:v>
                </c:pt>
                <c:pt idx="5">
                  <c:v>-2.2143669754591255</c:v>
                </c:pt>
                <c:pt idx="6">
                  <c:v>-10.502049180327869</c:v>
                </c:pt>
                <c:pt idx="7">
                  <c:v>5.6992639327024186</c:v>
                </c:pt>
                <c:pt idx="8">
                  <c:v>1.8253177174183903</c:v>
                </c:pt>
                <c:pt idx="9">
                  <c:v>1.5181058495821727</c:v>
                </c:pt>
                <c:pt idx="10">
                  <c:v>-1.4077669902912622</c:v>
                </c:pt>
                <c:pt idx="11">
                  <c:v>3.784677567517913</c:v>
                </c:pt>
                <c:pt idx="12">
                  <c:v>-4.4018058690744919</c:v>
                </c:pt>
                <c:pt idx="13">
                  <c:v>2.0644166523899261</c:v>
                </c:pt>
                <c:pt idx="14">
                  <c:v>1.3761467889908257</c:v>
                </c:pt>
                <c:pt idx="15">
                  <c:v>-13.079283061521073</c:v>
                </c:pt>
                <c:pt idx="16">
                  <c:v>4.7087087087087083</c:v>
                </c:pt>
                <c:pt idx="17">
                  <c:v>2.3834606268106402</c:v>
                </c:pt>
                <c:pt idx="18">
                  <c:v>2.3878089752819776</c:v>
                </c:pt>
                <c:pt idx="19">
                  <c:v>2.3901310717039324</c:v>
                </c:pt>
                <c:pt idx="20">
                  <c:v>2.6080656846172423</c:v>
                </c:pt>
                <c:pt idx="21">
                  <c:v>0</c:v>
                </c:pt>
                <c:pt idx="23">
                  <c:v>8.4615384615384617</c:v>
                </c:pt>
                <c:pt idx="24">
                  <c:v>-1.431570910479099</c:v>
                </c:pt>
                <c:pt idx="25">
                  <c:v>1.143983862467516</c:v>
                </c:pt>
              </c:numCache>
            </c:numRef>
          </c:val>
          <c:extLst>
            <c:ext xmlns:c16="http://schemas.microsoft.com/office/drawing/2014/chart" uri="{C3380CC4-5D6E-409C-BE32-E72D297353CC}">
              <c16:uniqueId val="{00000020-1E9D-49BD-B371-97B0A70DC8B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{F9BCF85B-C29A-4EE4-8E57-6EE5865090A1}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E9D-49BD-B371-97B0A70DC8B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{32D0DA60-227B-413A-8769-64B47337197D}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E9D-49BD-B371-97B0A70DC8B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{0CBDF02F-D589-4701-B18F-F047E55C2C44}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E9D-49BD-B371-97B0A70DC8B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{0DAFB60B-FE15-4619-950C-CC5933A13A82}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E9D-49BD-B371-97B0A70DC8B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{C3C9F176-9220-447D-B866-36F602A05966}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E9D-49BD-B371-97B0A70DC8B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{0823577A-EB7E-4CDF-8D1A-78CF6D27CC7F}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E9D-49BD-B371-97B0A70DC8B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{5782664D-A5B1-4F87-9B90-E57C04D9F296}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E9D-49BD-B371-97B0A70DC8B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{ED4CC5CD-DE48-4E8D-931B-407965CC1955}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E9D-49BD-B371-97B0A70DC8B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{05935C06-4458-4AC6-921E-5DB7A22244B8}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E9D-49BD-B371-97B0A70DC8B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{1DCBC10E-AC5C-4FF6-BEEF-59313DD97D0A}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E9D-49BD-B371-97B0A70DC8B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{A089E436-5551-44F8-A00C-4B6B371F853E}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E9D-49BD-B371-97B0A70DC8B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{2115ADDA-1EFE-46A6-8E49-DF1BF0C019CD}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E9D-49BD-B371-97B0A70DC8B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{C9DCF65D-B820-4192-B33E-E303F2E13806}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E9D-49BD-B371-97B0A70DC8B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{AFBFB78C-346E-47DA-AE9F-4579DC5B43A6}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E9D-49BD-B371-97B0A70DC8B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{B57BAB6D-DEDF-4D70-AAE2-B05198A4E7C0}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E9D-49BD-B371-97B0A70DC8B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{D29CDC1F-768A-41CD-9782-0A3DC0F9FE1E}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E9D-49BD-B371-97B0A70DC8B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{03178B26-1BB8-4F7E-9CE7-01ECBC8773C1}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E9D-49BD-B371-97B0A70DC8B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{883EDFD6-D67E-40F1-93B4-3C76ACA9BEFE}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E9D-49BD-B371-97B0A70DC8B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{FAE8DFCA-B71E-45CF-B315-54CD721A55ED}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E9D-49BD-B371-97B0A70DC8B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{0D3A0835-9754-4CAE-BB1D-67998B6F7034}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E9D-49BD-B371-97B0A70DC8B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{74326945-85F1-4F4B-B9CC-18ABC4D57F6F}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E9D-49BD-B371-97B0A70DC8B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{5E8479E4-4563-437A-BCAD-57344A605D19}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E9D-49BD-B371-97B0A70DC8B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{DBBE220B-02CA-4E61-8916-BE008F78FBF5}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E9D-49BD-B371-97B0A70DC8B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{3C7318D7-E669-4788-B351-BFF552E7585A}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E9D-49BD-B371-97B0A70DC8B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{9BF1B530-669E-4339-A84E-5CFE89F9AC47}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E9D-49BD-B371-97B0A70DC8B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{EF76D02A-8349-4745-8F48-AE12402337EB}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E9D-49BD-B371-97B0A70DC8B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{AA6A21C5-2D45-45D8-A7F2-5C8D4AF7BEC2}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E9D-49BD-B371-97B0A70DC8B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{7636344B-6B06-4753-BECA-A17BBB48C476}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E9D-49BD-B371-97B0A70DC8B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{942A2E67-AAA2-4A42-BFA3-34BA009C9CA2}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E9D-49BD-B371-97B0A70DC8B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{A778DE3C-193E-4153-B2DC-503C644E9AA6}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E9D-49BD-B371-97B0A70DC8B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{90758FBF-2453-4D20-8E87-3D041F733331}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E9D-49BD-B371-97B0A70DC8B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{CE4C5553-E122-4374-AFD3-C7F34E04C357}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E9D-49BD-B371-97B0A70DC8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E9D-49BD-B371-97B0A70DC8B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E9D-49BD-B371-97B0A70DC8B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{AFAEA78B-BE54-4AF3-A24D-1A595E06186C}</c15:txfldGUID>
                      <c15:f>Daten_Diagramme!$E$14</c15:f>
                      <c15:dlblFieldTableCache>
                        <c:ptCount val="1"/>
                        <c:pt idx="0">
                          <c:v>-0.3</c:v>
                        </c:pt>
                      </c15:dlblFieldTableCache>
                    </c15:dlblFTEntry>
                  </c15:dlblFieldTable>
                  <c15:showDataLabelsRange val="0"/>
                </c:ext>
                <c:ext xmlns:c16="http://schemas.microsoft.com/office/drawing/2014/chart" uri="{C3380CC4-5D6E-409C-BE32-E72D297353CC}">
                  <c16:uniqueId val="{00000000-8916-4BC7-96D4-A49B5174B800}"/>
                </c:ext>
              </c:extLst>
            </c:dLbl>
            <c:dLbl>
              <c:idx val="1"/>
              <c:tx>
                <c:strRef>
                  <c:f>Daten_Diagramme!$E$15</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{D947AF04-EA6E-4263-87D4-A9F5A2F62E8C}</c15:txfldGUID>
                      <c15:f>Daten_Diagramme!$E$15</c15:f>
                      <c15:dlblFieldTableCache>
                        <c:ptCount val="1"/>
                        <c:pt idx="0">
                          <c:v>-13.2</c:v>
                        </c:pt>
                      </c15:dlblFieldTableCache>
                    </c15:dlblFTEntry>
                  </c15:dlblFieldTable>
                  <c15:showDataLabelsRange val="0"/>
                </c:ext>
                <c:ext xmlns:c16="http://schemas.microsoft.com/office/drawing/2014/chart" uri="{C3380CC4-5D6E-409C-BE32-E72D297353CC}">
                  <c16:uniqueId val="{00000001-8916-4BC7-96D4-A49B5174B800}"/>
                </c:ext>
              </c:extLst>
            </c:dLbl>
            <c:dLbl>
              <c:idx val="2"/>
              <c:tx>
                <c:strRef>
                  <c:f>Daten_Diagramme!$E$16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{0E132A5E-1CDE-40D9-A309-14C1BEC89AB8}</c15:txfldGUID>
                      <c15:f>Daten_Diagramme!$E$16</c15:f>
                      <c15:dlblFieldTableCache>
                        <c:ptCount val="1"/>
                        <c:pt idx="0">
                          <c:v>-4.6</c:v>
                        </c:pt>
                      </c15:dlblFieldTableCache>
                    </c15:dlblFTEntry>
                  </c15:dlblFieldTable>
                  <c15:showDataLabelsRange val="0"/>
                </c:ext>
                <c:ext xmlns:c16="http://schemas.microsoft.com/office/drawing/2014/chart" uri="{C3380CC4-5D6E-409C-BE32-E72D297353CC}">
                  <c16:uniqueId val="{00000002-8916-4BC7-96D4-A49B5174B800}"/>
                </c:ext>
              </c:extLst>
            </c:dLbl>
            <c:dLbl>
              <c:idx val="3"/>
              <c:tx>
                <c:strRef>
                  <c:f>Daten_Diagramme!$E$17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{346BCC35-9BC1-44CC-B2CB-27759045008D}</c15:txfldGUID>
                      <c15:f>Daten_Diagramme!$E$17</c15:f>
                      <c15:dlblFieldTableCache>
                        <c:ptCount val="1"/>
                        <c:pt idx="0">
                          <c:v>-5.6</c:v>
                        </c:pt>
                      </c15:dlblFieldTableCache>
                    </c15:dlblFTEntry>
                  </c15:dlblFieldTable>
                  <c15:showDataLabelsRange val="0"/>
                </c:ext>
                <c:ext xmlns:c16="http://schemas.microsoft.com/office/drawing/2014/chart" uri="{C3380CC4-5D6E-409C-BE32-E72D297353CC}">
                  <c16:uniqueId val="{00000003-8916-4BC7-96D4-A49B5174B800}"/>
                </c:ext>
              </c:extLst>
            </c:dLbl>
            <c:dLbl>
              <c:idx val="4"/>
              <c:tx>
                <c:strRef>
                  <c:f>Daten_Diagramme!$E$18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{A6F9F6A4-E966-428F-8FA3-E38DCA5158EA}</c15:txfldGUID>
                      <c15:f>Daten_Diagramme!$E$18</c15:f>
                      <c15:dlblFieldTableCache>
                        <c:ptCount val="1"/>
                        <c:pt idx="0">
                          <c:v>-4.0</c:v>
                        </c:pt>
                      </c15:dlblFieldTableCache>
                    </c15:dlblFTEntry>
                  </c15:dlblFieldTable>
                  <c15:showDataLabelsRange val="0"/>
                </c:ext>
                <c:ext xmlns:c16="http://schemas.microsoft.com/office/drawing/2014/chart" uri="{C3380CC4-5D6E-409C-BE32-E72D297353CC}">
                  <c16:uniqueId val="{00000004-8916-4BC7-96D4-A49B5174B800}"/>
                </c:ext>
              </c:extLst>
            </c:dLbl>
            <c:dLbl>
              <c:idx val="5"/>
              <c:tx>
                <c:strRef>
                  <c:f>Daten_Diagramme!$E$19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{9056B132-18CD-43ED-8151-753A25D0833C}</c15:txfldGUID>
                      <c15:f>Daten_Diagramme!$E$19</c15:f>
                      <c15:dlblFieldTableCache>
                        <c:ptCount val="1"/>
                        <c:pt idx="0">
                          <c:v>-6.0</c:v>
                        </c:pt>
                      </c15:dlblFieldTableCache>
                    </c15:dlblFTEntry>
                  </c15:dlblFieldTable>
                  <c15:showDataLabelsRange val="0"/>
                </c:ext>
                <c:ext xmlns:c16="http://schemas.microsoft.com/office/drawing/2014/chart" uri="{C3380CC4-5D6E-409C-BE32-E72D297353CC}">
                  <c16:uniqueId val="{00000005-8916-4BC7-96D4-A49B5174B800}"/>
                </c:ext>
              </c:extLst>
            </c:dLbl>
            <c:dLbl>
              <c:idx val="6"/>
              <c:tx>
                <c:strRef>
                  <c:f>Daten_Diagramme!$E$20</c:f>
                  <c:strCache>
                    <c:ptCount val="1"/>
                    <c:pt idx="0">
                      <c:v>-23.9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{3AB4C500-D24B-4A53-A5B1-3C6E14960E7E}</c15:txfldGUID>
                      <c15:f>Daten_Diagramme!$E$20</c15:f>
                      <c15:dlblFieldTableCache>
                        <c:ptCount val="1"/>
                        <c:pt idx="0">
                          <c:v>-23.9</c:v>
                        </c:pt>
                      </c15:dlblFieldTableCache>
                    </c15:dlblFTEntry>
                  </c15:dlblFieldTable>
                  <c15:showDataLabelsRange val="0"/>
                </c:ext>
                <c:ext xmlns:c16="http://schemas.microsoft.com/office/drawing/2014/chart" uri="{C3380CC4-5D6E-409C-BE32-E72D297353CC}">
                  <c16:uniqueId val="{00000006-8916-4BC7-96D4-A49B5174B800}"/>
                </c:ext>
              </c:extLst>
            </c:dLbl>
            <c:dLbl>
              <c:idx val="7"/>
              <c:tx>
                <c:strRef>
                  <c:f>Daten_Diagramme!$E$21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{E627E7DA-228A-4EBF-A84F-C82CF4CBA700}</c15:txfldGUID>
                      <c15:f>Daten_Diagramme!$E$21</c15:f>
                      <c15:dlblFieldTableCache>
                        <c:ptCount val="1"/>
                        <c:pt idx="0">
                          <c:v>2.5</c:v>
                        </c:pt>
                      </c15:dlblFieldTableCache>
                    </c15:dlblFTEntry>
                  </c15:dlblFieldTable>
                  <c15:showDataLabelsRange val="0"/>
                </c:ext>
                <c:ext xmlns:c16="http://schemas.microsoft.com/office/drawing/2014/chart" uri="{C3380CC4-5D6E-409C-BE32-E72D297353CC}">
                  <c16:uniqueId val="{00000007-8916-4BC7-96D4-A49B5174B800}"/>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{ACF877DA-304F-4C0A-BC5B-3F78C199883C}</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8916-4BC7-96D4-A49B5174B800}"/>
                </c:ext>
              </c:extLst>
            </c:dLbl>
            <c:dLbl>
              <c:idx val="9"/>
              <c:tx>
                <c:strRef>
                  <c:f>Daten_Diagramme!$E$23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{3299E4A7-3384-42E7-8063-95029124C284}</c15:txfldGUID>
                      <c15:f>Daten_Diagramme!$E$23</c15:f>
                      <c15:dlblFieldTableCache>
                        <c:ptCount val="1"/>
                        <c:pt idx="0">
                          <c:v>-0.7</c:v>
                        </c:pt>
                      </c15:dlblFieldTableCache>
                    </c15:dlblFTEntry>
                  </c15:dlblFieldTable>
                  <c15:showDataLabelsRange val="0"/>
                </c:ext>
                <c:ext xmlns:c16="http://schemas.microsoft.com/office/drawing/2014/chart" uri="{C3380CC4-5D6E-409C-BE32-E72D297353CC}">
                  <c16:uniqueId val="{00000009-8916-4BC7-96D4-A49B5174B800}"/>
                </c:ext>
              </c:extLst>
            </c:dLbl>
            <c:dLbl>
              <c:idx val="10"/>
              <c:tx>
                <c:strRef>
                  <c:f>Daten_Diagramme!$E$24</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{7CEAF986-5049-4620-B0FA-0DF55E5E10C2}</c15:txfldGUID>
                      <c15:f>Daten_Diagramme!$E$24</c15:f>
                      <c15:dlblFieldTableCache>
                        <c:ptCount val="1"/>
                        <c:pt idx="0">
                          <c:v>-10.3</c:v>
                        </c:pt>
                      </c15:dlblFieldTableCache>
                    </c15:dlblFTEntry>
                  </c15:dlblFieldTable>
                  <c15:showDataLabelsRange val="0"/>
                </c:ext>
                <c:ext xmlns:c16="http://schemas.microsoft.com/office/drawing/2014/chart" uri="{C3380CC4-5D6E-409C-BE32-E72D297353CC}">
                  <c16:uniqueId val="{0000000A-8916-4BC7-96D4-A49B5174B800}"/>
                </c:ext>
              </c:extLst>
            </c:dLbl>
            <c:dLbl>
              <c:idx val="11"/>
              <c:tx>
                <c:strRef>
                  <c:f>Daten_Diagramme!$E$25</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{8CF0F60B-4B8A-413C-B3F8-14BD80B39DE4}</c15:txfldGUID>
                      <c15:f>Daten_Diagramme!$E$25</c15:f>
                      <c15:dlblFieldTableCache>
                        <c:ptCount val="1"/>
                        <c:pt idx="0">
                          <c:v>-9.6</c:v>
                        </c:pt>
                      </c15:dlblFieldTableCache>
                    </c15:dlblFTEntry>
                  </c15:dlblFieldTable>
                  <c15:showDataLabelsRange val="0"/>
                </c:ext>
                <c:ext xmlns:c16="http://schemas.microsoft.com/office/drawing/2014/chart" uri="{C3380CC4-5D6E-409C-BE32-E72D297353CC}">
                  <c16:uniqueId val="{0000000B-8916-4BC7-96D4-A49B5174B800}"/>
                </c:ext>
              </c:extLst>
            </c:dLbl>
            <c:dLbl>
              <c:idx val="12"/>
              <c:tx>
                <c:strRef>
                  <c:f>Daten_Diagramme!$E$26</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{0B03CCD7-7130-4FC8-9664-F6A24E094668}</c15:txfldGUID>
                      <c15:f>Daten_Diagramme!$E$26</c15:f>
                      <c15:dlblFieldTableCache>
                        <c:ptCount val="1"/>
                        <c:pt idx="0">
                          <c:v>-10.9</c:v>
                        </c:pt>
                      </c15:dlblFieldTableCache>
                    </c15:dlblFTEntry>
                  </c15:dlblFieldTable>
                  <c15:showDataLabelsRange val="0"/>
                </c:ext>
                <c:ext xmlns:c16="http://schemas.microsoft.com/office/drawing/2014/chart" uri="{C3380CC4-5D6E-409C-BE32-E72D297353CC}">
                  <c16:uniqueId val="{0000000C-8916-4BC7-96D4-A49B5174B800}"/>
                </c:ext>
              </c:extLst>
            </c:dLbl>
            <c:dLbl>
              <c:idx val="13"/>
              <c:tx>
                <c:strRef>
                  <c:f>Daten_Diagramme!$E$27</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{CFB84FC6-3621-46C7-86D1-F8EBD21C381A}</c15:txfldGUID>
                      <c15:f>Daten_Diagramme!$E$27</c15:f>
                      <c15:dlblFieldTableCache>
                        <c:ptCount val="1"/>
                        <c:pt idx="0">
                          <c:v>6.9</c:v>
                        </c:pt>
                      </c15:dlblFieldTableCache>
                    </c15:dlblFTEntry>
                  </c15:dlblFieldTable>
                  <c15:showDataLabelsRange val="0"/>
                </c:ext>
                <c:ext xmlns:c16="http://schemas.microsoft.com/office/drawing/2014/chart" uri="{C3380CC4-5D6E-409C-BE32-E72D297353CC}">
                  <c16:uniqueId val="{0000000D-8916-4BC7-96D4-A49B5174B800}"/>
                </c:ext>
              </c:extLst>
            </c:dLbl>
            <c:dLbl>
              <c:idx val="14"/>
              <c:tx>
                <c:strRef>
                  <c:f>Daten_Diagramme!$E$28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{D9948587-F0F4-4B25-B3DE-3A8B62EE1467}</c15:txfldGUID>
                      <c15:f>Daten_Diagramme!$E$28</c15:f>
                      <c15:dlblFieldTableCache>
                        <c:ptCount val="1"/>
                        <c:pt idx="0">
                          <c:v>-3.8</c:v>
                        </c:pt>
                      </c15:dlblFieldTableCache>
                    </c15:dlblFTEntry>
                  </c15:dlblFieldTable>
                  <c15:showDataLabelsRange val="0"/>
                </c:ext>
                <c:ext xmlns:c16="http://schemas.microsoft.com/office/drawing/2014/chart" uri="{C3380CC4-5D6E-409C-BE32-E72D297353CC}">
                  <c16:uniqueId val="{0000000E-8916-4BC7-96D4-A49B5174B800}"/>
                </c:ext>
              </c:extLst>
            </c:dLbl>
            <c:dLbl>
              <c:idx val="15"/>
              <c:tx>
                <c:strRef>
                  <c:f>Daten_Diagramme!$E$29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{E214E8A3-2296-4F11-BD79-677237F35DC6}</c15:txfldGUID>
                      <c15:f>Daten_Diagramme!$E$29</c15:f>
                      <c15:dlblFieldTableCache>
                        <c:ptCount val="1"/>
                        <c:pt idx="0">
                          <c:v>5.2</c:v>
                        </c:pt>
                      </c15:dlblFieldTableCache>
                    </c15:dlblFTEntry>
                  </c15:dlblFieldTable>
                  <c15:showDataLabelsRange val="0"/>
                </c:ext>
                <c:ext xmlns:c16="http://schemas.microsoft.com/office/drawing/2014/chart" uri="{C3380CC4-5D6E-409C-BE32-E72D297353CC}">
                  <c16:uniqueId val="{0000000F-8916-4BC7-96D4-A49B5174B800}"/>
                </c:ext>
              </c:extLst>
            </c:dLbl>
            <c:dLbl>
              <c:idx val="16"/>
              <c:tx>
                <c:strRef>
                  <c:f>Daten_Diagramme!$E$30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{51882B5A-C706-4A32-877C-BBFDFAB01553}</c15:txfldGUID>
                      <c15:f>Daten_Diagramme!$E$30</c15:f>
                      <c15:dlblFieldTableCache>
                        <c:ptCount val="1"/>
                        <c:pt idx="0">
                          <c:v>-5.2</c:v>
                        </c:pt>
                      </c15:dlblFieldTableCache>
                    </c15:dlblFTEntry>
                  </c15:dlblFieldTable>
                  <c15:showDataLabelsRange val="0"/>
                </c:ext>
                <c:ext xmlns:c16="http://schemas.microsoft.com/office/drawing/2014/chart" uri="{C3380CC4-5D6E-409C-BE32-E72D297353CC}">
                  <c16:uniqueId val="{00000010-8916-4BC7-96D4-A49B5174B800}"/>
                </c:ext>
              </c:extLst>
            </c:dLbl>
            <c:dLbl>
              <c:idx val="17"/>
              <c:tx>
                <c:strRef>
                  <c:f>Daten_Diagramme!$E$31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{4459C6E8-2B24-4F70-9C2A-CED67D6B4938}</c15:txfldGUID>
                      <c15:f>Daten_Diagramme!$E$31</c15:f>
                      <c15:dlblFieldTableCache>
                        <c:ptCount val="1"/>
                        <c:pt idx="0">
                          <c:v>-1.0</c:v>
                        </c:pt>
                      </c15:dlblFieldTableCache>
                    </c15:dlblFTEntry>
                  </c15:dlblFieldTable>
                  <c15:showDataLabelsRange val="0"/>
                </c:ext>
                <c:ext xmlns:c16="http://schemas.microsoft.com/office/drawing/2014/chart" uri="{C3380CC4-5D6E-409C-BE32-E72D297353CC}">
                  <c16:uniqueId val="{00000011-8916-4BC7-96D4-A49B5174B800}"/>
                </c:ext>
              </c:extLst>
            </c:dLbl>
            <c:dLbl>
              <c:idx val="18"/>
              <c:tx>
                <c:strRef>
                  <c:f>Daten_Diagramme!$E$32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{2EE6C182-5EFD-4717-91E5-F00EF1C80301}</c15:txfldGUID>
                      <c15:f>Daten_Diagramme!$E$32</c15:f>
                      <c15:dlblFieldTableCache>
                        <c:ptCount val="1"/>
                        <c:pt idx="0">
                          <c:v>2.3</c:v>
                        </c:pt>
                      </c15:dlblFieldTableCache>
                    </c15:dlblFTEntry>
                  </c15:dlblFieldTable>
                  <c15:showDataLabelsRange val="0"/>
                </c:ext>
                <c:ext xmlns:c16="http://schemas.microsoft.com/office/drawing/2014/chart" uri="{C3380CC4-5D6E-409C-BE32-E72D297353CC}">
                  <c16:uniqueId val="{00000012-8916-4BC7-96D4-A49B5174B800}"/>
                </c:ext>
              </c:extLst>
            </c:dLbl>
            <c:dLbl>
              <c:idx val="19"/>
              <c:tx>
                <c:strRef>
                  <c:f>Daten_Diagramme!$E$33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{B55C9630-3EFB-45C4-A1C7-AF83483DC7F3}</c15:txfldGUID>
                      <c15:f>Daten_Diagramme!$E$33</c15:f>
                      <c15:dlblFieldTableCache>
                        <c:ptCount val="1"/>
                        <c:pt idx="0">
                          <c:v>-0.1</c:v>
                        </c:pt>
                      </c15:dlblFieldTableCache>
                    </c15:dlblFTEntry>
                  </c15:dlblFieldTable>
                  <c15:showDataLabelsRange val="0"/>
                </c:ext>
                <c:ext xmlns:c16="http://schemas.microsoft.com/office/drawing/2014/chart" uri="{C3380CC4-5D6E-409C-BE32-E72D297353CC}">
                  <c16:uniqueId val="{00000013-8916-4BC7-96D4-A49B5174B800}"/>
                </c:ext>
              </c:extLst>
            </c:dLbl>
            <c:dLbl>
              <c:idx val="20"/>
              <c:tx>
                <c:strRef>
                  <c:f>Daten_Diagramme!$E$34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{05F08D29-23FC-40B9-B646-BC4EF6DFE96C}</c15:txfldGUID>
                      <c15:f>Daten_Diagramme!$E$34</c15:f>
                      <c15:dlblFieldTableCache>
                        <c:ptCount val="1"/>
                        <c:pt idx="0">
                          <c:v>2.6</c:v>
                        </c:pt>
                      </c15:dlblFieldTableCache>
                    </c15:dlblFTEntry>
                  </c15:dlblFieldTable>
                  <c15:showDataLabelsRange val="0"/>
                </c:ext>
                <c:ext xmlns:c16="http://schemas.microsoft.com/office/drawing/2014/chart" uri="{C3380CC4-5D6E-409C-BE32-E72D297353CC}">
                  <c16:uniqueId val="{00000014-8916-4BC7-96D4-A49B5174B80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{18F89DA1-E73D-4577-91DD-8CCDF45B7E31}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916-4BC7-96D4-A49B5174B80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{EE3D9CDB-BAB7-4E54-B3D6-4F4BF2503159}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916-4BC7-96D4-A49B5174B800}"/>
                </c:ext>
              </c:extLst>
            </c:dLbl>
            <c:dLbl>
              <c:idx val="23"/>
              <c:tx>
                <c:strRef>
                  <c:f>Daten_Diagramme!$E$37</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{8A185A71-C8AE-45CE-AE59-563C452C80BD}</c15:txfldGUID>
                      <c15:f>Daten_Diagramme!$E$37</c15:f>
                      <c15:dlblFieldTableCache>
                        <c:ptCount val="1"/>
                        <c:pt idx="0">
                          <c:v>-13.2</c:v>
                        </c:pt>
                      </c15:dlblFieldTableCache>
                    </c15:dlblFTEntry>
                  </c15:dlblFieldTable>
                  <c15:showDataLabelsRange val="0"/>
                </c:ext>
                <c:ext xmlns:c16="http://schemas.microsoft.com/office/drawing/2014/chart" uri="{C3380CC4-5D6E-409C-BE32-E72D297353CC}">
                  <c16:uniqueId val="{00000017-8916-4BC7-96D4-A49B5174B800}"/>
                </c:ext>
              </c:extLst>
            </c:dLbl>
            <c:dLbl>
              <c:idx val="24"/>
              <c:tx>
                <c:strRef>
                  <c:f>Daten_Diagramme!$E$38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{E2048D8E-1437-4AC2-A6C3-ED56FA60DC0D}</c15:txfldGUID>
                      <c15:f>Daten_Diagramme!$E$38</c15:f>
                      <c15:dlblFieldTableCache>
                        <c:ptCount val="1"/>
                        <c:pt idx="0">
                          <c:v>-2.8</c:v>
                        </c:pt>
                      </c15:dlblFieldTableCache>
                    </c15:dlblFTEntry>
                  </c15:dlblFieldTable>
                  <c15:showDataLabelsRange val="0"/>
                </c:ext>
                <c:ext xmlns:c16="http://schemas.microsoft.com/office/drawing/2014/chart" uri="{C3380CC4-5D6E-409C-BE32-E72D297353CC}">
                  <c16:uniqueId val="{00000018-8916-4BC7-96D4-A49B5174B800}"/>
                </c:ext>
              </c:extLst>
            </c:dLbl>
            <c:dLbl>
              <c:idx val="25"/>
              <c:tx>
                <c:strRef>
                  <c:f>Daten_Diagramme!$E$39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{F47E9694-4C7F-41AE-9F92-FF9A5CBE9413}</c15:txfldGUID>
                      <c15:f>Daten_Diagramme!$E$39</c15:f>
                      <c15:dlblFieldTableCache>
                        <c:ptCount val="1"/>
                        <c:pt idx="0">
                          <c:v>0.0</c:v>
                        </c:pt>
                      </c15:dlblFieldTableCache>
                    </c15:dlblFTEntry>
                  </c15:dlblFieldTable>
                  <c15:showDataLabelsRange val="0"/>
                </c:ext>
                <c:ext xmlns:c16="http://schemas.microsoft.com/office/drawing/2014/chart" uri="{C3380CC4-5D6E-409C-BE32-E72D297353CC}">
                  <c16:uniqueId val="{00000019-8916-4BC7-96D4-A49B5174B80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{0EC7868E-2EB2-44D0-BC8A-1F274760982B}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916-4BC7-96D4-A49B5174B80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{6FCB863C-DE20-41D3-8730-CB3B95656A7F}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916-4BC7-96D4-A49B5174B80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{A0A8A4E6-7DCA-4990-8EC9-E8FE96498863}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916-4BC7-96D4-A49B5174B80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{369820C7-CCC9-4161-AC82-1B2A20D074DE}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916-4BC7-96D4-A49B5174B80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{40B1928B-6BE9-4F0F-AD77-E31BB7D3C347}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916-4BC7-96D4-A49B5174B800}"/>
                </c:ext>
              </c:extLst>
            </c:dLbl>
            <c:dLbl>
              <c:idx val="31"/>
              <c:tx>
                <c:strRef>
                  <c:f>Daten_Diagramme!$E$45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{9E9D940E-CE7A-426B-BC99-514CE2D43DC1}</c15:txfldGUID>
                      <c15:f>Daten_Diagramme!$E$45</c15:f>
                      <c15:dlblFieldTableCache>
                        <c:ptCount val="1"/>
                        <c:pt idx="0">
                          <c:v>0.0</c:v>
                        </c:pt>
                      </c15:dlblFieldTableCache>
                    </c15:dlblFTEntry>
                  </c15:dlblFieldTable>
                  <c15:showDataLabelsRange val="0"/>
                </c:ext>
                <c:ext xmlns:c16="http://schemas.microsoft.com/office/drawing/2014/chart" uri="{C3380CC4-5D6E-409C-BE32-E72D297353CC}">
                  <c16:uniqueId val="{0000001F-8916-4BC7-96D4-A49B5174B80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-0.26553220648698034</c:v>
                </c:pt>
                <c:pt idx="1">
                  <c:v>-13.20754716981132</c:v>
                </c:pt>
                <c:pt idx="2">
                  <c:v>-4.5871559633027523</c:v>
                </c:pt>
                <c:pt idx="3">
                  <c:v>-5.6056701030927831</c:v>
                </c:pt>
                <c:pt idx="4">
                  <c:v>-4</c:v>
                </c:pt>
                <c:pt idx="5">
                  <c:v>-5.982905982905983</c:v>
                </c:pt>
                <c:pt idx="6">
                  <c:v>-23.880597014925375</c:v>
                </c:pt>
                <c:pt idx="7">
                  <c:v>2.5089605734767026</c:v>
                </c:pt>
                <c:pt idx="8">
                  <c:v>1.3629842180774749</c:v>
                </c:pt>
                <c:pt idx="9">
                  <c:v>-0.70328198258539854</c:v>
                </c:pt>
                <c:pt idx="10">
                  <c:v>-10.29654036243822</c:v>
                </c:pt>
                <c:pt idx="11">
                  <c:v>-9.5726495726495724</c:v>
                </c:pt>
                <c:pt idx="12">
                  <c:v>-10.915492957746478</c:v>
                </c:pt>
                <c:pt idx="13">
                  <c:v>6.890920966688439</c:v>
                </c:pt>
                <c:pt idx="14">
                  <c:v>-3.8120567375886525</c:v>
                </c:pt>
                <c:pt idx="15">
                  <c:v>5.2332195676905577</c:v>
                </c:pt>
                <c:pt idx="16">
                  <c:v>-5.161290322580645</c:v>
                </c:pt>
                <c:pt idx="17">
                  <c:v>-0.95774647887323938</c:v>
                </c:pt>
                <c:pt idx="18">
                  <c:v>2.3491724506139882</c:v>
                </c:pt>
                <c:pt idx="19">
                  <c:v>-5.8207217694994179E-2</c:v>
                </c:pt>
                <c:pt idx="20">
                  <c:v>2.5552302368911364</c:v>
                </c:pt>
                <c:pt idx="21">
                  <c:v>0</c:v>
                </c:pt>
                <c:pt idx="23">
                  <c:v>-13.20754716981132</c:v>
                </c:pt>
                <c:pt idx="24">
                  <c:v>-2.8422738190552441</c:v>
                </c:pt>
                <c:pt idx="25">
                  <c:v>-4.9273220004927322E-2</c:v>
                </c:pt>
              </c:numCache>
            </c:numRef>
          </c:val>
          <c:extLst>
            <c:ext xmlns:c16="http://schemas.microsoft.com/office/drawing/2014/chart" uri="{C3380CC4-5D6E-409C-BE32-E72D297353CC}">
              <c16:uniqueId val="{00000020-8916-4BC7-96D4-A49B5174B80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{42C9A903-61BD-41B8-947C-E94E839977AD}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916-4BC7-96D4-A49B5174B80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{01447831-106D-4771-91F6-B58D4FBBA34F}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916-4BC7-96D4-A49B5174B80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{28337101-B3D5-4297-BACA-78D55AFC4F9D}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916-4BC7-96D4-A49B5174B80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{C4199BBD-BA6F-4808-9247-F95881A7BADE}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916-4BC7-96D4-A49B5174B80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{8B37C2FA-DA0A-49C1-9172-6C912868E9B8}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916-4BC7-96D4-A49B5174B80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{4A2C3B24-F07F-4EF0-AD8B-922F95FE5D34}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916-4BC7-96D4-A49B5174B80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{11D2340C-50BE-4825-BFF7-9EA30DBDD1B7}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916-4BC7-96D4-A49B5174B80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{31238150-F883-4423-86B1-644D1F1BFA5C}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916-4BC7-96D4-A49B5174B80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{5A7DE839-2427-4795-9AF8-647FAE153B6F}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916-4BC7-96D4-A49B5174B80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{D3F91902-CC23-486D-BBAA-BC146AE8F0C6}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916-4BC7-96D4-A49B5174B80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{F534741D-476B-45B6-A469-E2EDB8DDBD68}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916-4BC7-96D4-A49B5174B80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{645D48E8-7BA7-4334-851B-B98A4B1EB49C}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916-4BC7-96D4-A49B5174B80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{2CFF5A61-8716-42BB-A9B7-2FA0F5ED75EF}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916-4BC7-96D4-A49B5174B80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{4CF49B0A-55F2-4EF9-A804-4358317B05A9}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916-4BC7-96D4-A49B5174B80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{E15E5873-E9AC-4239-A561-B11299E92BC4}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916-4BC7-96D4-A49B5174B80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{B2269BD4-31A0-441A-B2C4-08C56291019B}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916-4BC7-96D4-A49B5174B80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{57577DFF-55EF-4DFF-B8D9-F998F981868E}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916-4BC7-96D4-A49B5174B80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{E81ED27B-71B7-4E22-9DC5-11B0B34E308D}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916-4BC7-96D4-A49B5174B80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{CEE77F11-2DBD-427A-840F-207139C7A9DF}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916-4BC7-96D4-A49B5174B80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{45291ACE-5900-4283-84B9-5E29932FC2E9}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916-4BC7-96D4-A49B5174B80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{B4E318F8-F47A-4D1C-94E9-558E125692DC}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916-4BC7-96D4-A49B5174B80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{8D922438-72BC-4E92-94B0-A3A49173EF01}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916-4BC7-96D4-A49B5174B80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{D0106492-684E-4C90-9576-D8C385A5A575}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916-4BC7-96D4-A49B5174B80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{5DE5BDF7-671C-4C62-A525-797E1E84BF27}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916-4BC7-96D4-A49B5174B80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{2534F0E6-A442-4453-99D4-A4C42B6908BA}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916-4BC7-96D4-A49B5174B80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{BFD55A6C-F68C-4AFE-928F-20C9B661856C}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916-4BC7-96D4-A49B5174B80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{5958D4D7-BD18-4860-A693-85B681D8D80D}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916-4BC7-96D4-A49B5174B80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{EA68463F-49BB-45BD-A9DD-085B2541EE7B}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916-4BC7-96D4-A49B5174B80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{C5C529AB-5417-4AAF-84AC-21A8B2AA421B}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916-4BC7-96D4-A49B5174B80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{75475E0F-E9C7-4D47-9CF1-7E12EABE6078}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916-4BC7-96D4-A49B5174B80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{77403BE7-7878-4217-BB91-34A4681886B8}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916-4BC7-96D4-A49B5174B80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{CA0C4973-C7B0-480E-89FA-ABCE85D666BC}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916-4BC7-96D4-A49B5174B80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916-4BC7-96D4-A49B5174B80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916-4BC7-96D4-A49B5174B80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{1238B8D8-42BD-461E-BCF6-6A626271BF43}</c15:txfldGUID>
                      <c15:f>Diagramm!$I$46</c15:f>
                      <c15:dlblFieldTableCache>
                        <c:ptCount val="1"/>
                      </c15:dlblFieldTableCache>
                    </c15:dlblFTEntry>
                  </c15:dlblFieldTable>
                  <c15:showDataLabelsRange val="0"/>
                </c:ext>
                <c:ext xmlns:c16="http://schemas.microsoft.com/office/drawing/2014/chart" uri="{C3380CC4-5D6E-409C-BE32-E72D297353CC}">
                  <c16:uniqueId val="{00000000-C353-4050-B2F8-7D5648394AA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{91A223F2-70B1-407F-ABFA-321289E88C90}</c15:txfldGUID>
                      <c15:f>Diagramm!$I$47</c15:f>
                      <c15:dlblFieldTableCache>
                        <c:ptCount val="1"/>
                      </c15:dlblFieldTableCache>
                    </c15:dlblFTEntry>
                  </c15:dlblFieldTable>
                  <c15:showDataLabelsRange val="0"/>
                </c:ext>
                <c:ext xmlns:c16="http://schemas.microsoft.com/office/drawing/2014/chart" uri="{C3380CC4-5D6E-409C-BE32-E72D297353CC}">
                  <c16:uniqueId val="{00000001-C353-4050-B2F8-7D5648394AA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{0C6D5AAB-7AB5-4ACE-91B9-1532440113A4}</c15:txfldGUID>
                      <c15:f>Diagramm!$I$48</c15:f>
                      <c15:dlblFieldTableCache>
                        <c:ptCount val="1"/>
                      </c15:dlblFieldTableCache>
                    </c15:dlblFTEntry>
                  </c15:dlblFieldTable>
                  <c15:showDataLabelsRange val="0"/>
                </c:ext>
                <c:ext xmlns:c16="http://schemas.microsoft.com/office/drawing/2014/chart" uri="{C3380CC4-5D6E-409C-BE32-E72D297353CC}">
                  <c16:uniqueId val="{00000002-C353-4050-B2F8-7D5648394AA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{3D23D11E-50A3-45B1-A4F0-04C5CB99E5D0}</c15:txfldGUID>
                      <c15:f>Diagramm!$I$49</c15:f>
                      <c15:dlblFieldTableCache>
                        <c:ptCount val="1"/>
                      </c15:dlblFieldTableCache>
                    </c15:dlblFTEntry>
                  </c15:dlblFieldTable>
                  <c15:showDataLabelsRange val="0"/>
                </c:ext>
                <c:ext xmlns:c16="http://schemas.microsoft.com/office/drawing/2014/chart" uri="{C3380CC4-5D6E-409C-BE32-E72D297353CC}">
                  <c16:uniqueId val="{00000003-C353-4050-B2F8-7D5648394AA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{91521D39-D855-489A-96D9-0BC5F76F6380}</c15:txfldGUID>
                      <c15:f>Diagramm!$I$50</c15:f>
                      <c15:dlblFieldTableCache>
                        <c:ptCount val="1"/>
                      </c15:dlblFieldTableCache>
                    </c15:dlblFTEntry>
                  </c15:dlblFieldTable>
                  <c15:showDataLabelsRange val="0"/>
                </c:ext>
                <c:ext xmlns:c16="http://schemas.microsoft.com/office/drawing/2014/chart" uri="{C3380CC4-5D6E-409C-BE32-E72D297353CC}">
                  <c16:uniqueId val="{00000004-C353-4050-B2F8-7D5648394AA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{D43868AA-676B-4A17-96D0-E1F503B795E3}</c15:txfldGUID>
                      <c15:f>Diagramm!$I$51</c15:f>
                      <c15:dlblFieldTableCache>
                        <c:ptCount val="1"/>
                      </c15:dlblFieldTableCache>
                    </c15:dlblFTEntry>
                  </c15:dlblFieldTable>
                  <c15:showDataLabelsRange val="0"/>
                </c:ext>
                <c:ext xmlns:c16="http://schemas.microsoft.com/office/drawing/2014/chart" uri="{C3380CC4-5D6E-409C-BE32-E72D297353CC}">
                  <c16:uniqueId val="{00000005-C353-4050-B2F8-7D5648394AA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{D1A18065-BF99-4186-B364-C11FC21AE916}</c15:txfldGUID>
                      <c15:f>Diagramm!$I$52</c15:f>
                      <c15:dlblFieldTableCache>
                        <c:ptCount val="1"/>
                      </c15:dlblFieldTableCache>
                    </c15:dlblFTEntry>
                  </c15:dlblFieldTable>
                  <c15:showDataLabelsRange val="0"/>
                </c:ext>
                <c:ext xmlns:c16="http://schemas.microsoft.com/office/drawing/2014/chart" uri="{C3380CC4-5D6E-409C-BE32-E72D297353CC}">
                  <c16:uniqueId val="{00000006-C353-4050-B2F8-7D5648394AA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{74746E6B-FCE3-47B5-841C-94F2461F8A09}</c15:txfldGUID>
                      <c15:f>Diagramm!$I$53</c15:f>
                      <c15:dlblFieldTableCache>
                        <c:ptCount val="1"/>
                      </c15:dlblFieldTableCache>
                    </c15:dlblFTEntry>
                  </c15:dlblFieldTable>
                  <c15:showDataLabelsRange val="0"/>
                </c:ext>
                <c:ext xmlns:c16="http://schemas.microsoft.com/office/drawing/2014/chart" uri="{C3380CC4-5D6E-409C-BE32-E72D297353CC}">
                  <c16:uniqueId val="{00000007-C353-4050-B2F8-7D5648394AA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{48F6043A-269B-4FA0-A9E0-AE7B45DA80E1}</c15:txfldGUID>
                      <c15:f>Diagramm!$I$54</c15:f>
                      <c15:dlblFieldTableCache>
                        <c:ptCount val="1"/>
                      </c15:dlblFieldTableCache>
                    </c15:dlblFTEntry>
                  </c15:dlblFieldTable>
                  <c15:showDataLabelsRange val="0"/>
                </c:ext>
                <c:ext xmlns:c16="http://schemas.microsoft.com/office/drawing/2014/chart" uri="{C3380CC4-5D6E-409C-BE32-E72D297353CC}">
                  <c16:uniqueId val="{00000008-C353-4050-B2F8-7D5648394AA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{EDBA57D7-4401-4AB2-BC2C-ECDAF8921044}</c15:txfldGUID>
                      <c15:f>Diagramm!$I$55</c15:f>
                      <c15:dlblFieldTableCache>
                        <c:ptCount val="1"/>
                      </c15:dlblFieldTableCache>
                    </c15:dlblFTEntry>
                  </c15:dlblFieldTable>
                  <c15:showDataLabelsRange val="0"/>
                </c:ext>
                <c:ext xmlns:c16="http://schemas.microsoft.com/office/drawing/2014/chart" uri="{C3380CC4-5D6E-409C-BE32-E72D297353CC}">
                  <c16:uniqueId val="{00000009-C353-4050-B2F8-7D5648394AA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{63E819A9-AA6A-4F6D-A8B5-B256119ED248}</c15:txfldGUID>
                      <c15:f>Diagramm!$I$56</c15:f>
                      <c15:dlblFieldTableCache>
                        <c:ptCount val="1"/>
                      </c15:dlblFieldTableCache>
                    </c15:dlblFTEntry>
                  </c15:dlblFieldTable>
                  <c15:showDataLabelsRange val="0"/>
                </c:ext>
                <c:ext xmlns:c16="http://schemas.microsoft.com/office/drawing/2014/chart" uri="{C3380CC4-5D6E-409C-BE32-E72D297353CC}">
                  <c16:uniqueId val="{0000000A-C353-4050-B2F8-7D5648394AA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{A0AEF2AA-C635-40EC-B6A4-067481EBDE81}</c15:txfldGUID>
                      <c15:f>Diagramm!$I$57</c15:f>
                      <c15:dlblFieldTableCache>
                        <c:ptCount val="1"/>
                      </c15:dlblFieldTableCache>
                    </c15:dlblFTEntry>
                  </c15:dlblFieldTable>
                  <c15:showDataLabelsRange val="0"/>
                </c:ext>
                <c:ext xmlns:c16="http://schemas.microsoft.com/office/drawing/2014/chart" uri="{C3380CC4-5D6E-409C-BE32-E72D297353CC}">
                  <c16:uniqueId val="{0000000B-C353-4050-B2F8-7D5648394AA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{55CBBB88-9E8E-47CF-8CD8-897A3074E8FD}</c15:txfldGUID>
                      <c15:f>Diagramm!$I$58</c15:f>
                      <c15:dlblFieldTableCache>
                        <c:ptCount val="1"/>
                      </c15:dlblFieldTableCache>
                    </c15:dlblFTEntry>
                  </c15:dlblFieldTable>
                  <c15:showDataLabelsRange val="0"/>
                </c:ext>
                <c:ext xmlns:c16="http://schemas.microsoft.com/office/drawing/2014/chart" uri="{C3380CC4-5D6E-409C-BE32-E72D297353CC}">
                  <c16:uniqueId val="{0000000C-C353-4050-B2F8-7D5648394AA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{6A23A9FB-C1D9-4771-869A-9D4D02DB1894}</c15:txfldGUID>
                      <c15:f>Diagramm!$I$59</c15:f>
                      <c15:dlblFieldTableCache>
                        <c:ptCount val="1"/>
                      </c15:dlblFieldTableCache>
                    </c15:dlblFTEntry>
                  </c15:dlblFieldTable>
                  <c15:showDataLabelsRange val="0"/>
                </c:ext>
                <c:ext xmlns:c16="http://schemas.microsoft.com/office/drawing/2014/chart" uri="{C3380CC4-5D6E-409C-BE32-E72D297353CC}">
                  <c16:uniqueId val="{0000000D-C353-4050-B2F8-7D5648394AA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{06B1269E-DA28-40BE-BBB4-9728570D9003}</c15:txfldGUID>
                      <c15:f>Diagramm!$I$60</c15:f>
                      <c15:dlblFieldTableCache>
                        <c:ptCount val="1"/>
                      </c15:dlblFieldTableCache>
                    </c15:dlblFTEntry>
                  </c15:dlblFieldTable>
                  <c15:showDataLabelsRange val="0"/>
                </c:ext>
                <c:ext xmlns:c16="http://schemas.microsoft.com/office/drawing/2014/chart" uri="{C3380CC4-5D6E-409C-BE32-E72D297353CC}">
                  <c16:uniqueId val="{0000000E-C353-4050-B2F8-7D5648394AA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{6CCB0E12-1190-4E82-B649-31590A4213E6}</c15:txfldGUID>
                      <c15:f>Diagramm!$I$61</c15:f>
                      <c15:dlblFieldTableCache>
                        <c:ptCount val="1"/>
                      </c15:dlblFieldTableCache>
                    </c15:dlblFTEntry>
                  </c15:dlblFieldTable>
                  <c15:showDataLabelsRange val="0"/>
                </c:ext>
                <c:ext xmlns:c16="http://schemas.microsoft.com/office/drawing/2014/chart" uri="{C3380CC4-5D6E-409C-BE32-E72D297353CC}">
                  <c16:uniqueId val="{0000000F-C353-4050-B2F8-7D5648394AA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{74190527-F006-4D44-8900-BFC8D08F0194}</c15:txfldGUID>
                      <c15:f>Diagramm!$I$62</c15:f>
                      <c15:dlblFieldTableCache>
                        <c:ptCount val="1"/>
                      </c15:dlblFieldTableCache>
                    </c15:dlblFTEntry>
                  </c15:dlblFieldTable>
                  <c15:showDataLabelsRange val="0"/>
                </c:ext>
                <c:ext xmlns:c16="http://schemas.microsoft.com/office/drawing/2014/chart" uri="{C3380CC4-5D6E-409C-BE32-E72D297353CC}">
                  <c16:uniqueId val="{00000010-C353-4050-B2F8-7D5648394AA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{25B08E5D-CE8C-4A16-A895-868CDC949B26}</c15:txfldGUID>
                      <c15:f>Diagramm!$I$63</c15:f>
                      <c15:dlblFieldTableCache>
                        <c:ptCount val="1"/>
                      </c15:dlblFieldTableCache>
                    </c15:dlblFTEntry>
                  </c15:dlblFieldTable>
                  <c15:showDataLabelsRange val="0"/>
                </c:ext>
                <c:ext xmlns:c16="http://schemas.microsoft.com/office/drawing/2014/chart" uri="{C3380CC4-5D6E-409C-BE32-E72D297353CC}">
                  <c16:uniqueId val="{00000011-C353-4050-B2F8-7D5648394AA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{FF36C491-A9F3-4B72-9974-05D62C51CD1F}</c15:txfldGUID>
                      <c15:f>Diagramm!$I$64</c15:f>
                      <c15:dlblFieldTableCache>
                        <c:ptCount val="1"/>
                      </c15:dlblFieldTableCache>
                    </c15:dlblFTEntry>
                  </c15:dlblFieldTable>
                  <c15:showDataLabelsRange val="0"/>
                </c:ext>
                <c:ext xmlns:c16="http://schemas.microsoft.com/office/drawing/2014/chart" uri="{C3380CC4-5D6E-409C-BE32-E72D297353CC}">
                  <c16:uniqueId val="{00000012-C353-4050-B2F8-7D5648394AA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{D474B70F-799D-46A9-971E-1B8B450675DF}</c15:txfldGUID>
                      <c15:f>Diagramm!$I$65</c15:f>
                      <c15:dlblFieldTableCache>
                        <c:ptCount val="1"/>
                      </c15:dlblFieldTableCache>
                    </c15:dlblFTEntry>
                  </c15:dlblFieldTable>
                  <c15:showDataLabelsRange val="0"/>
                </c:ext>
                <c:ext xmlns:c16="http://schemas.microsoft.com/office/drawing/2014/chart" uri="{C3380CC4-5D6E-409C-BE32-E72D297353CC}">
                  <c16:uniqueId val="{00000013-C353-4050-B2F8-7D5648394AA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{F2A1955C-D029-4843-87E7-F7A8A1DFF9CD}</c15:txfldGUID>
                      <c15:f>Diagramm!$I$66</c15:f>
                      <c15:dlblFieldTableCache>
                        <c:ptCount val="1"/>
                      </c15:dlblFieldTableCache>
                    </c15:dlblFTEntry>
                  </c15:dlblFieldTable>
                  <c15:showDataLabelsRange val="0"/>
                </c:ext>
                <c:ext xmlns:c16="http://schemas.microsoft.com/office/drawing/2014/chart" uri="{C3380CC4-5D6E-409C-BE32-E72D297353CC}">
                  <c16:uniqueId val="{00000014-C353-4050-B2F8-7D5648394AA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{08AC7672-6562-4274-BA05-FCD994402EEF}</c15:txfldGUID>
                      <c15:f>Diagramm!$I$67</c15:f>
                      <c15:dlblFieldTableCache>
                        <c:ptCount val="1"/>
                      </c15:dlblFieldTableCache>
                    </c15:dlblFTEntry>
                  </c15:dlblFieldTable>
                  <c15:showDataLabelsRange val="0"/>
                </c:ext>
                <c:ext xmlns:c16="http://schemas.microsoft.com/office/drawing/2014/chart" uri="{C3380CC4-5D6E-409C-BE32-E72D297353CC}">
                  <c16:uniqueId val="{00000015-C353-4050-B2F8-7D5648394AA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353-4050-B2F8-7D5648394AA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{CBDEDF10-145C-4913-B470-FD8B460218DE}</c15:txfldGUID>
                      <c15:f>Diagramm!$K$46</c15:f>
                      <c15:dlblFieldTableCache>
                        <c:ptCount val="1"/>
                      </c15:dlblFieldTableCache>
                    </c15:dlblFTEntry>
                  </c15:dlblFieldTable>
                  <c15:showDataLabelsRange val="0"/>
                </c:ext>
                <c:ext xmlns:c16="http://schemas.microsoft.com/office/drawing/2014/chart" uri="{C3380CC4-5D6E-409C-BE32-E72D297353CC}">
                  <c16:uniqueId val="{00000017-C353-4050-B2F8-7D5648394AA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{48AA33AA-44F1-4AF6-A100-1A47064DD300}</c15:txfldGUID>
                      <c15:f>Diagramm!$K$47</c15:f>
                      <c15:dlblFieldTableCache>
                        <c:ptCount val="1"/>
                      </c15:dlblFieldTableCache>
                    </c15:dlblFTEntry>
                  </c15:dlblFieldTable>
                  <c15:showDataLabelsRange val="0"/>
                </c:ext>
                <c:ext xmlns:c16="http://schemas.microsoft.com/office/drawing/2014/chart" uri="{C3380CC4-5D6E-409C-BE32-E72D297353CC}">
                  <c16:uniqueId val="{00000018-C353-4050-B2F8-7D5648394AA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{AA608FDD-F470-4E49-B813-FE09185DEE14}</c15:txfldGUID>
                      <c15:f>Diagramm!$K$48</c15:f>
                      <c15:dlblFieldTableCache>
                        <c:ptCount val="1"/>
                      </c15:dlblFieldTableCache>
                    </c15:dlblFTEntry>
                  </c15:dlblFieldTable>
                  <c15:showDataLabelsRange val="0"/>
                </c:ext>
                <c:ext xmlns:c16="http://schemas.microsoft.com/office/drawing/2014/chart" uri="{C3380CC4-5D6E-409C-BE32-E72D297353CC}">
                  <c16:uniqueId val="{00000019-C353-4050-B2F8-7D5648394AA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{DB001D87-F10A-45EB-893B-9C84DE0CD2BF}</c15:txfldGUID>
                      <c15:f>Diagramm!$K$49</c15:f>
                      <c15:dlblFieldTableCache>
                        <c:ptCount val="1"/>
                      </c15:dlblFieldTableCache>
                    </c15:dlblFTEntry>
                  </c15:dlblFieldTable>
                  <c15:showDataLabelsRange val="0"/>
                </c:ext>
                <c:ext xmlns:c16="http://schemas.microsoft.com/office/drawing/2014/chart" uri="{C3380CC4-5D6E-409C-BE32-E72D297353CC}">
                  <c16:uniqueId val="{0000001A-C353-4050-B2F8-7D5648394AA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{C31B0952-AF12-4D0D-AC2F-868055A0F02C}</c15:txfldGUID>
                      <c15:f>Diagramm!$K$50</c15:f>
                      <c15:dlblFieldTableCache>
                        <c:ptCount val="1"/>
                      </c15:dlblFieldTableCache>
                    </c15:dlblFTEntry>
                  </c15:dlblFieldTable>
                  <c15:showDataLabelsRange val="0"/>
                </c:ext>
                <c:ext xmlns:c16="http://schemas.microsoft.com/office/drawing/2014/chart" uri="{C3380CC4-5D6E-409C-BE32-E72D297353CC}">
                  <c16:uniqueId val="{0000001B-C353-4050-B2F8-7D5648394AA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{2301B4C2-FA65-4849-AADA-5426DD28B14B}</c15:txfldGUID>
                      <c15:f>Diagramm!$K$51</c15:f>
                      <c15:dlblFieldTableCache>
                        <c:ptCount val="1"/>
                      </c15:dlblFieldTableCache>
                    </c15:dlblFTEntry>
                  </c15:dlblFieldTable>
                  <c15:showDataLabelsRange val="0"/>
                </c:ext>
                <c:ext xmlns:c16="http://schemas.microsoft.com/office/drawing/2014/chart" uri="{C3380CC4-5D6E-409C-BE32-E72D297353CC}">
                  <c16:uniqueId val="{0000001C-C353-4050-B2F8-7D5648394AA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{3C58AE60-0F96-49AC-A6F2-773CD7558D1E}</c15:txfldGUID>
                      <c15:f>Diagramm!$K$52</c15:f>
                      <c15:dlblFieldTableCache>
                        <c:ptCount val="1"/>
                      </c15:dlblFieldTableCache>
                    </c15:dlblFTEntry>
                  </c15:dlblFieldTable>
                  <c15:showDataLabelsRange val="0"/>
                </c:ext>
                <c:ext xmlns:c16="http://schemas.microsoft.com/office/drawing/2014/chart" uri="{C3380CC4-5D6E-409C-BE32-E72D297353CC}">
                  <c16:uniqueId val="{0000001D-C353-4050-B2F8-7D5648394AA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{55F8D1A3-BA54-4C76-9EB0-7CCF1374703C}</c15:txfldGUID>
                      <c15:f>Diagramm!$K$53</c15:f>
                      <c15:dlblFieldTableCache>
                        <c:ptCount val="1"/>
                      </c15:dlblFieldTableCache>
                    </c15:dlblFTEntry>
                  </c15:dlblFieldTable>
                  <c15:showDataLabelsRange val="0"/>
                </c:ext>
                <c:ext xmlns:c16="http://schemas.microsoft.com/office/drawing/2014/chart" uri="{C3380CC4-5D6E-409C-BE32-E72D297353CC}">
                  <c16:uniqueId val="{0000001E-C353-4050-B2F8-7D5648394AA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{6FD47DE2-B4F0-4304-84C6-5CC98248DF10}</c15:txfldGUID>
                      <c15:f>Diagramm!$K$54</c15:f>
                      <c15:dlblFieldTableCache>
                        <c:ptCount val="1"/>
                      </c15:dlblFieldTableCache>
                    </c15:dlblFTEntry>
                  </c15:dlblFieldTable>
                  <c15:showDataLabelsRange val="0"/>
                </c:ext>
                <c:ext xmlns:c16="http://schemas.microsoft.com/office/drawing/2014/chart" uri="{C3380CC4-5D6E-409C-BE32-E72D297353CC}">
                  <c16:uniqueId val="{0000001F-C353-4050-B2F8-7D5648394AA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{9C1A3CCF-42BC-4110-B84B-A33C7858F5D5}</c15:txfldGUID>
                      <c15:f>Diagramm!$K$55</c15:f>
                      <c15:dlblFieldTableCache>
                        <c:ptCount val="1"/>
                      </c15:dlblFieldTableCache>
                    </c15:dlblFTEntry>
                  </c15:dlblFieldTable>
                  <c15:showDataLabelsRange val="0"/>
                </c:ext>
                <c:ext xmlns:c16="http://schemas.microsoft.com/office/drawing/2014/chart" uri="{C3380CC4-5D6E-409C-BE32-E72D297353CC}">
                  <c16:uniqueId val="{00000020-C353-4050-B2F8-7D5648394AA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{B997B339-CDA1-4712-A7E1-7A5D20FAB259}</c15:txfldGUID>
                      <c15:f>Diagramm!$K$56</c15:f>
                      <c15:dlblFieldTableCache>
                        <c:ptCount val="1"/>
                      </c15:dlblFieldTableCache>
                    </c15:dlblFTEntry>
                  </c15:dlblFieldTable>
                  <c15:showDataLabelsRange val="0"/>
                </c:ext>
                <c:ext xmlns:c16="http://schemas.microsoft.com/office/drawing/2014/chart" uri="{C3380CC4-5D6E-409C-BE32-E72D297353CC}">
                  <c16:uniqueId val="{00000021-C353-4050-B2F8-7D5648394AA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{73A40214-089F-4EE2-9907-4845462292A1}</c15:txfldGUID>
                      <c15:f>Diagramm!$K$57</c15:f>
                      <c15:dlblFieldTableCache>
                        <c:ptCount val="1"/>
                      </c15:dlblFieldTableCache>
                    </c15:dlblFTEntry>
                  </c15:dlblFieldTable>
                  <c15:showDataLabelsRange val="0"/>
                </c:ext>
                <c:ext xmlns:c16="http://schemas.microsoft.com/office/drawing/2014/chart" uri="{C3380CC4-5D6E-409C-BE32-E72D297353CC}">
                  <c16:uniqueId val="{00000022-C353-4050-B2F8-7D5648394AA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{9A2C9C9C-3BB6-4093-B8A4-17DA6F430D9A}</c15:txfldGUID>
                      <c15:f>Diagramm!$K$58</c15:f>
                      <c15:dlblFieldTableCache>
                        <c:ptCount val="1"/>
                      </c15:dlblFieldTableCache>
                    </c15:dlblFTEntry>
                  </c15:dlblFieldTable>
                  <c15:showDataLabelsRange val="0"/>
                </c:ext>
                <c:ext xmlns:c16="http://schemas.microsoft.com/office/drawing/2014/chart" uri="{C3380CC4-5D6E-409C-BE32-E72D297353CC}">
                  <c16:uniqueId val="{00000023-C353-4050-B2F8-7D5648394AA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{9FB05432-5149-4C72-8357-AD816601E7C7}</c15:txfldGUID>
                      <c15:f>Diagramm!$K$59</c15:f>
                      <c15:dlblFieldTableCache>
                        <c:ptCount val="1"/>
                      </c15:dlblFieldTableCache>
                    </c15:dlblFTEntry>
                  </c15:dlblFieldTable>
                  <c15:showDataLabelsRange val="0"/>
                </c:ext>
                <c:ext xmlns:c16="http://schemas.microsoft.com/office/drawing/2014/chart" uri="{C3380CC4-5D6E-409C-BE32-E72D297353CC}">
                  <c16:uniqueId val="{00000024-C353-4050-B2F8-7D5648394AA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{66A4ECB3-095D-446C-83C2-482C4FAD732B}</c15:txfldGUID>
                      <c15:f>Diagramm!$K$60</c15:f>
                      <c15:dlblFieldTableCache>
                        <c:ptCount val="1"/>
                      </c15:dlblFieldTableCache>
                    </c15:dlblFTEntry>
                  </c15:dlblFieldTable>
                  <c15:showDataLabelsRange val="0"/>
                </c:ext>
                <c:ext xmlns:c16="http://schemas.microsoft.com/office/drawing/2014/chart" uri="{C3380CC4-5D6E-409C-BE32-E72D297353CC}">
                  <c16:uniqueId val="{00000025-C353-4050-B2F8-7D5648394AA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{D421686F-FC48-42DE-A630-AF667E971D6D}</c15:txfldGUID>
                      <c15:f>Diagramm!$K$61</c15:f>
                      <c15:dlblFieldTableCache>
                        <c:ptCount val="1"/>
                      </c15:dlblFieldTableCache>
                    </c15:dlblFTEntry>
                  </c15:dlblFieldTable>
                  <c15:showDataLabelsRange val="0"/>
                </c:ext>
                <c:ext xmlns:c16="http://schemas.microsoft.com/office/drawing/2014/chart" uri="{C3380CC4-5D6E-409C-BE32-E72D297353CC}">
                  <c16:uniqueId val="{00000026-C353-4050-B2F8-7D5648394AA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{8CD59968-B98F-4889-B9FD-3FD115165C0F}</c15:txfldGUID>
                      <c15:f>Diagramm!$K$62</c15:f>
                      <c15:dlblFieldTableCache>
                        <c:ptCount val="1"/>
                      </c15:dlblFieldTableCache>
                    </c15:dlblFTEntry>
                  </c15:dlblFieldTable>
                  <c15:showDataLabelsRange val="0"/>
                </c:ext>
                <c:ext xmlns:c16="http://schemas.microsoft.com/office/drawing/2014/chart" uri="{C3380CC4-5D6E-409C-BE32-E72D297353CC}">
                  <c16:uniqueId val="{00000027-C353-4050-B2F8-7D5648394AA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{2302C1FE-AB23-43E5-92B5-96B4E2179467}</c15:txfldGUID>
                      <c15:f>Diagramm!$K$63</c15:f>
                      <c15:dlblFieldTableCache>
                        <c:ptCount val="1"/>
                      </c15:dlblFieldTableCache>
                    </c15:dlblFTEntry>
                  </c15:dlblFieldTable>
                  <c15:showDataLabelsRange val="0"/>
                </c:ext>
                <c:ext xmlns:c16="http://schemas.microsoft.com/office/drawing/2014/chart" uri="{C3380CC4-5D6E-409C-BE32-E72D297353CC}">
                  <c16:uniqueId val="{00000028-C353-4050-B2F8-7D5648394AA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{8738D7D9-884A-4587-995F-745FDC6F7DF6}</c15:txfldGUID>
                      <c15:f>Diagramm!$K$64</c15:f>
                      <c15:dlblFieldTableCache>
                        <c:ptCount val="1"/>
                      </c15:dlblFieldTableCache>
                    </c15:dlblFTEntry>
                  </c15:dlblFieldTable>
                  <c15:showDataLabelsRange val="0"/>
                </c:ext>
                <c:ext xmlns:c16="http://schemas.microsoft.com/office/drawing/2014/chart" uri="{C3380CC4-5D6E-409C-BE32-E72D297353CC}">
                  <c16:uniqueId val="{00000029-C353-4050-B2F8-7D5648394AA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{36978C7A-CF96-484F-8082-C395C0C0BA33}</c15:txfldGUID>
                      <c15:f>Diagramm!$K$65</c15:f>
                      <c15:dlblFieldTableCache>
                        <c:ptCount val="1"/>
                      </c15:dlblFieldTableCache>
                    </c15:dlblFTEntry>
                  </c15:dlblFieldTable>
                  <c15:showDataLabelsRange val="0"/>
                </c:ext>
                <c:ext xmlns:c16="http://schemas.microsoft.com/office/drawing/2014/chart" uri="{C3380CC4-5D6E-409C-BE32-E72D297353CC}">
                  <c16:uniqueId val="{0000002A-C353-4050-B2F8-7D5648394AA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{13B7B30A-4328-42BB-9776-138D6C343E45}</c15:txfldGUID>
                      <c15:f>Diagramm!$K$66</c15:f>
                      <c15:dlblFieldTableCache>
                        <c:ptCount val="1"/>
                      </c15:dlblFieldTableCache>
                    </c15:dlblFTEntry>
                  </c15:dlblFieldTable>
                  <c15:showDataLabelsRange val="0"/>
                </c:ext>
                <c:ext xmlns:c16="http://schemas.microsoft.com/office/drawing/2014/chart" uri="{C3380CC4-5D6E-409C-BE32-E72D297353CC}">
                  <c16:uniqueId val="{0000002B-C353-4050-B2F8-7D5648394AA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{38825C0F-4E7F-4F93-AE2E-EDF796A3EF31}</c15:txfldGUID>
                      <c15:f>Diagramm!$K$67</c15:f>
                      <c15:dlblFieldTableCache>
                        <c:ptCount val="1"/>
                      </c15:dlblFieldTableCache>
                    </c15:dlblFTEntry>
                  </c15:dlblFieldTable>
                  <c15:showDataLabelsRange val="0"/>
                </c:ext>
                <c:ext xmlns:c16="http://schemas.microsoft.com/office/drawing/2014/chart" uri="{C3380CC4-5D6E-409C-BE32-E72D297353CC}">
                  <c16:uniqueId val="{0000002C-C353-4050-B2F8-7D5648394AA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353-4050-B2F8-7D5648394AA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{7D8F7D10-C546-4BFC-B08E-2B138AB78FE1}</c15:txfldGUID>
                      <c15:f>Diagramm!$J$46</c15:f>
                      <c15:dlblFieldTableCache>
                        <c:ptCount val="1"/>
                      </c15:dlblFieldTableCache>
                    </c15:dlblFTEntry>
                  </c15:dlblFieldTable>
                  <c15:showDataLabelsRange val="0"/>
                </c:ext>
                <c:ext xmlns:c16="http://schemas.microsoft.com/office/drawing/2014/chart" uri="{C3380CC4-5D6E-409C-BE32-E72D297353CC}">
                  <c16:uniqueId val="{0000002E-C353-4050-B2F8-7D5648394AA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{9F2BE813-2999-4F20-A09B-8B892980DE9D}</c15:txfldGUID>
                      <c15:f>Diagramm!$J$47</c15:f>
                      <c15:dlblFieldTableCache>
                        <c:ptCount val="1"/>
                      </c15:dlblFieldTableCache>
                    </c15:dlblFTEntry>
                  </c15:dlblFieldTable>
                  <c15:showDataLabelsRange val="0"/>
                </c:ext>
                <c:ext xmlns:c16="http://schemas.microsoft.com/office/drawing/2014/chart" uri="{C3380CC4-5D6E-409C-BE32-E72D297353CC}">
                  <c16:uniqueId val="{0000002F-C353-4050-B2F8-7D5648394AA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{344311BA-1D95-4A48-82C9-D7C2AAC5B205}</c15:txfldGUID>
                      <c15:f>Diagramm!$J$48</c15:f>
                      <c15:dlblFieldTableCache>
                        <c:ptCount val="1"/>
                      </c15:dlblFieldTableCache>
                    </c15:dlblFTEntry>
                  </c15:dlblFieldTable>
                  <c15:showDataLabelsRange val="0"/>
                </c:ext>
                <c:ext xmlns:c16="http://schemas.microsoft.com/office/drawing/2014/chart" uri="{C3380CC4-5D6E-409C-BE32-E72D297353CC}">
                  <c16:uniqueId val="{00000030-C353-4050-B2F8-7D5648394AA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{EF33DD42-38C6-426F-A154-4369E9914C77}</c15:txfldGUID>
                      <c15:f>Diagramm!$J$49</c15:f>
                      <c15:dlblFieldTableCache>
                        <c:ptCount val="1"/>
                      </c15:dlblFieldTableCache>
                    </c15:dlblFTEntry>
                  </c15:dlblFieldTable>
                  <c15:showDataLabelsRange val="0"/>
                </c:ext>
                <c:ext xmlns:c16="http://schemas.microsoft.com/office/drawing/2014/chart" uri="{C3380CC4-5D6E-409C-BE32-E72D297353CC}">
                  <c16:uniqueId val="{00000031-C353-4050-B2F8-7D5648394AA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{76948DE0-D083-49B9-BA1C-42DB81F23358}</c15:txfldGUID>
                      <c15:f>Diagramm!$J$50</c15:f>
                      <c15:dlblFieldTableCache>
                        <c:ptCount val="1"/>
                      </c15:dlblFieldTableCache>
                    </c15:dlblFTEntry>
                  </c15:dlblFieldTable>
                  <c15:showDataLabelsRange val="0"/>
                </c:ext>
                <c:ext xmlns:c16="http://schemas.microsoft.com/office/drawing/2014/chart" uri="{C3380CC4-5D6E-409C-BE32-E72D297353CC}">
                  <c16:uniqueId val="{00000032-C353-4050-B2F8-7D5648394AA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{8908DE06-45CA-4FD3-A98A-42C4D7009676}</c15:txfldGUID>
                      <c15:f>Diagramm!$J$51</c15:f>
                      <c15:dlblFieldTableCache>
                        <c:ptCount val="1"/>
                      </c15:dlblFieldTableCache>
                    </c15:dlblFTEntry>
                  </c15:dlblFieldTable>
                  <c15:showDataLabelsRange val="0"/>
                </c:ext>
                <c:ext xmlns:c16="http://schemas.microsoft.com/office/drawing/2014/chart" uri="{C3380CC4-5D6E-409C-BE32-E72D297353CC}">
                  <c16:uniqueId val="{00000033-C353-4050-B2F8-7D5648394AA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{64D45DD5-09C9-4C00-A3D9-AFBB05FDC51B}</c15:txfldGUID>
                      <c15:f>Diagramm!$J$52</c15:f>
                      <c15:dlblFieldTableCache>
                        <c:ptCount val="1"/>
                      </c15:dlblFieldTableCache>
                    </c15:dlblFTEntry>
                  </c15:dlblFieldTable>
                  <c15:showDataLabelsRange val="0"/>
                </c:ext>
                <c:ext xmlns:c16="http://schemas.microsoft.com/office/drawing/2014/chart" uri="{C3380CC4-5D6E-409C-BE32-E72D297353CC}">
                  <c16:uniqueId val="{00000034-C353-4050-B2F8-7D5648394AA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{39CE78FA-8D8D-4B6F-978D-2D27F189185B}</c15:txfldGUID>
                      <c15:f>Diagramm!$J$53</c15:f>
                      <c15:dlblFieldTableCache>
                        <c:ptCount val="1"/>
                      </c15:dlblFieldTableCache>
                    </c15:dlblFTEntry>
                  </c15:dlblFieldTable>
                  <c15:showDataLabelsRange val="0"/>
                </c:ext>
                <c:ext xmlns:c16="http://schemas.microsoft.com/office/drawing/2014/chart" uri="{C3380CC4-5D6E-409C-BE32-E72D297353CC}">
                  <c16:uniqueId val="{00000035-C353-4050-B2F8-7D5648394AA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{8A662E5C-C88E-4231-80F7-932CB03409CB}</c15:txfldGUID>
                      <c15:f>Diagramm!$J$54</c15:f>
                      <c15:dlblFieldTableCache>
                        <c:ptCount val="1"/>
                      </c15:dlblFieldTableCache>
                    </c15:dlblFTEntry>
                  </c15:dlblFieldTable>
                  <c15:showDataLabelsRange val="0"/>
                </c:ext>
                <c:ext xmlns:c16="http://schemas.microsoft.com/office/drawing/2014/chart" uri="{C3380CC4-5D6E-409C-BE32-E72D297353CC}">
                  <c16:uniqueId val="{00000036-C353-4050-B2F8-7D5648394AA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{CB526C42-C738-4F19-A3CC-7BFD588A678F}</c15:txfldGUID>
                      <c15:f>Diagramm!$J$55</c15:f>
                      <c15:dlblFieldTableCache>
                        <c:ptCount val="1"/>
                      </c15:dlblFieldTableCache>
                    </c15:dlblFTEntry>
                  </c15:dlblFieldTable>
                  <c15:showDataLabelsRange val="0"/>
                </c:ext>
                <c:ext xmlns:c16="http://schemas.microsoft.com/office/drawing/2014/chart" uri="{C3380CC4-5D6E-409C-BE32-E72D297353CC}">
                  <c16:uniqueId val="{00000037-C353-4050-B2F8-7D5648394AA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{F7539AF7-9A86-4563-86FC-CEFC9F4A869D}</c15:txfldGUID>
                      <c15:f>Diagramm!$J$56</c15:f>
                      <c15:dlblFieldTableCache>
                        <c:ptCount val="1"/>
                      </c15:dlblFieldTableCache>
                    </c15:dlblFTEntry>
                  </c15:dlblFieldTable>
                  <c15:showDataLabelsRange val="0"/>
                </c:ext>
                <c:ext xmlns:c16="http://schemas.microsoft.com/office/drawing/2014/chart" uri="{C3380CC4-5D6E-409C-BE32-E72D297353CC}">
                  <c16:uniqueId val="{00000038-C353-4050-B2F8-7D5648394AA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{AAE2DD08-97FE-4AA5-A4FD-8D4A90E0E5DB}</c15:txfldGUID>
                      <c15:f>Diagramm!$J$57</c15:f>
                      <c15:dlblFieldTableCache>
                        <c:ptCount val="1"/>
                      </c15:dlblFieldTableCache>
                    </c15:dlblFTEntry>
                  </c15:dlblFieldTable>
                  <c15:showDataLabelsRange val="0"/>
                </c:ext>
                <c:ext xmlns:c16="http://schemas.microsoft.com/office/drawing/2014/chart" uri="{C3380CC4-5D6E-409C-BE32-E72D297353CC}">
                  <c16:uniqueId val="{00000039-C353-4050-B2F8-7D5648394AA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{E5878966-BC1B-469B-BAF0-3C20C75F792F}</c15:txfldGUID>
                      <c15:f>Diagramm!$J$58</c15:f>
                      <c15:dlblFieldTableCache>
                        <c:ptCount val="1"/>
                      </c15:dlblFieldTableCache>
                    </c15:dlblFTEntry>
                  </c15:dlblFieldTable>
                  <c15:showDataLabelsRange val="0"/>
                </c:ext>
                <c:ext xmlns:c16="http://schemas.microsoft.com/office/drawing/2014/chart" uri="{C3380CC4-5D6E-409C-BE32-E72D297353CC}">
                  <c16:uniqueId val="{0000003A-C353-4050-B2F8-7D5648394AA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{61ADC6EF-CDF1-490F-B85B-FE228179ABB5}</c15:txfldGUID>
                      <c15:f>Diagramm!$J$59</c15:f>
                      <c15:dlblFieldTableCache>
                        <c:ptCount val="1"/>
                      </c15:dlblFieldTableCache>
                    </c15:dlblFTEntry>
                  </c15:dlblFieldTable>
                  <c15:showDataLabelsRange val="0"/>
                </c:ext>
                <c:ext xmlns:c16="http://schemas.microsoft.com/office/drawing/2014/chart" uri="{C3380CC4-5D6E-409C-BE32-E72D297353CC}">
                  <c16:uniqueId val="{0000003B-C353-4050-B2F8-7D5648394AA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{F4136234-21AE-4AAC-8C2D-24D9F7E3C242}</c15:txfldGUID>
                      <c15:f>Diagramm!$J$60</c15:f>
                      <c15:dlblFieldTableCache>
                        <c:ptCount val="1"/>
                      </c15:dlblFieldTableCache>
                    </c15:dlblFTEntry>
                  </c15:dlblFieldTable>
                  <c15:showDataLabelsRange val="0"/>
                </c:ext>
                <c:ext xmlns:c16="http://schemas.microsoft.com/office/drawing/2014/chart" uri="{C3380CC4-5D6E-409C-BE32-E72D297353CC}">
                  <c16:uniqueId val="{0000003C-C353-4050-B2F8-7D5648394AA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{261D5AF3-7B06-4AF5-A3AE-8C5C85254690}</c15:txfldGUID>
                      <c15:f>Diagramm!$J$61</c15:f>
                      <c15:dlblFieldTableCache>
                        <c:ptCount val="1"/>
                      </c15:dlblFieldTableCache>
                    </c15:dlblFTEntry>
                  </c15:dlblFieldTable>
                  <c15:showDataLabelsRange val="0"/>
                </c:ext>
                <c:ext xmlns:c16="http://schemas.microsoft.com/office/drawing/2014/chart" uri="{C3380CC4-5D6E-409C-BE32-E72D297353CC}">
                  <c16:uniqueId val="{0000003D-C353-4050-B2F8-7D5648394AA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{D6223121-5B41-43F1-8FAF-67361B323BAE}</c15:txfldGUID>
                      <c15:f>Diagramm!$J$62</c15:f>
                      <c15:dlblFieldTableCache>
                        <c:ptCount val="1"/>
                      </c15:dlblFieldTableCache>
                    </c15:dlblFTEntry>
                  </c15:dlblFieldTable>
                  <c15:showDataLabelsRange val="0"/>
                </c:ext>
                <c:ext xmlns:c16="http://schemas.microsoft.com/office/drawing/2014/chart" uri="{C3380CC4-5D6E-409C-BE32-E72D297353CC}">
                  <c16:uniqueId val="{0000003E-C353-4050-B2F8-7D5648394AA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{8586AD2C-E390-43B2-BBA6-DF07A26A5B6A}</c15:txfldGUID>
                      <c15:f>Diagramm!$J$63</c15:f>
                      <c15:dlblFieldTableCache>
                        <c:ptCount val="1"/>
                      </c15:dlblFieldTableCache>
                    </c15:dlblFTEntry>
                  </c15:dlblFieldTable>
                  <c15:showDataLabelsRange val="0"/>
                </c:ext>
                <c:ext xmlns:c16="http://schemas.microsoft.com/office/drawing/2014/chart" uri="{C3380CC4-5D6E-409C-BE32-E72D297353CC}">
                  <c16:uniqueId val="{0000003F-C353-4050-B2F8-7D5648394AA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{AC7F84FF-BBE1-442F-84AE-C15D8862B89D}</c15:txfldGUID>
                      <c15:f>Diagramm!$J$64</c15:f>
                      <c15:dlblFieldTableCache>
                        <c:ptCount val="1"/>
                      </c15:dlblFieldTableCache>
                    </c15:dlblFTEntry>
                  </c15:dlblFieldTable>
                  <c15:showDataLabelsRange val="0"/>
                </c:ext>
                <c:ext xmlns:c16="http://schemas.microsoft.com/office/drawing/2014/chart" uri="{C3380CC4-5D6E-409C-BE32-E72D297353CC}">
                  <c16:uniqueId val="{00000040-C353-4050-B2F8-7D5648394AA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{3E4AF775-A820-49F3-9562-24C556EAFD16}</c15:txfldGUID>
                      <c15:f>Diagramm!$J$65</c15:f>
                      <c15:dlblFieldTableCache>
                        <c:ptCount val="1"/>
                      </c15:dlblFieldTableCache>
                    </c15:dlblFTEntry>
                  </c15:dlblFieldTable>
                  <c15:showDataLabelsRange val="0"/>
                </c:ext>
                <c:ext xmlns:c16="http://schemas.microsoft.com/office/drawing/2014/chart" uri="{C3380CC4-5D6E-409C-BE32-E72D297353CC}">
                  <c16:uniqueId val="{00000041-C353-4050-B2F8-7D5648394AA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{34520A23-F914-44B3-B7A4-30166BA88F93}</c15:txfldGUID>
                      <c15:f>Diagramm!$J$66</c15:f>
                      <c15:dlblFieldTableCache>
                        <c:ptCount val="1"/>
                      </c15:dlblFieldTableCache>
                    </c15:dlblFTEntry>
                  </c15:dlblFieldTable>
                  <c15:showDataLabelsRange val="0"/>
                </c:ext>
                <c:ext xmlns:c16="http://schemas.microsoft.com/office/drawing/2014/chart" uri="{C3380CC4-5D6E-409C-BE32-E72D297353CC}">
                  <c16:uniqueId val="{00000042-C353-4050-B2F8-7D5648394AA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{05E9FD1E-261E-46B5-9C11-769278F3D5B9}</c15:txfldGUID>
                      <c15:f>Diagramm!$J$67</c15:f>
                      <c15:dlblFieldTableCache>
                        <c:ptCount val="1"/>
                      </c15:dlblFieldTableCache>
                    </c15:dlblFTEntry>
                  </c15:dlblFieldTable>
                  <c15:showDataLabelsRange val="0"/>
                </c:ext>
                <c:ext xmlns:c16="http://schemas.microsoft.com/office/drawing/2014/chart" uri="{C3380CC4-5D6E-409C-BE32-E72D297353CC}">
                  <c16:uniqueId val="{00000043-C353-4050-B2F8-7D5648394AA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353-4050-B2F8-7D5648394AA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C1-4767-9C2E-297B91CC7A2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C1-4767-9C2E-297B91CC7A2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C1-4767-9C2E-297B91CC7A2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C1-4767-9C2E-297B91CC7A2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C1-4767-9C2E-297B91CC7A2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C1-4767-9C2E-297B91CC7A2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C1-4767-9C2E-297B91CC7A2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C1-4767-9C2E-297B91CC7A2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C1-4767-9C2E-297B91CC7A2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C1-4767-9C2E-297B91CC7A2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3C1-4767-9C2E-297B91CC7A2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C1-4767-9C2E-297B91CC7A2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3C1-4767-9C2E-297B91CC7A2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3C1-4767-9C2E-297B91CC7A2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3C1-4767-9C2E-297B91CC7A2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3C1-4767-9C2E-297B91CC7A2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3C1-4767-9C2E-297B91CC7A2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3C1-4767-9C2E-297B91CC7A2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3C1-4767-9C2E-297B91CC7A2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3C1-4767-9C2E-297B91CC7A2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3C1-4767-9C2E-297B91CC7A2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3C1-4767-9C2E-297B91CC7A2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3C1-4767-9C2E-297B91CC7A2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3C1-4767-9C2E-297B91CC7A2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3C1-4767-9C2E-297B91CC7A2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3C1-4767-9C2E-297B91CC7A2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3C1-4767-9C2E-297B91CC7A2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3C1-4767-9C2E-297B91CC7A2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3C1-4767-9C2E-297B91CC7A2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3C1-4767-9C2E-297B91CC7A2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3C1-4767-9C2E-297B91CC7A2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3C1-4767-9C2E-297B91CC7A2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3C1-4767-9C2E-297B91CC7A2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3C1-4767-9C2E-297B91CC7A2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3C1-4767-9C2E-297B91CC7A2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3C1-4767-9C2E-297B91CC7A2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3C1-4767-9C2E-297B91CC7A2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3C1-4767-9C2E-297B91CC7A2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3C1-4767-9C2E-297B91CC7A2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3C1-4767-9C2E-297B91CC7A2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3C1-4767-9C2E-297B91CC7A2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3C1-4767-9C2E-297B91CC7A2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3C1-4767-9C2E-297B91CC7A2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3C1-4767-9C2E-297B91CC7A2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3C1-4767-9C2E-297B91CC7A2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3C1-4767-9C2E-297B91CC7A2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3C1-4767-9C2E-297B91CC7A2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3C1-4767-9C2E-297B91CC7A2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3C1-4767-9C2E-297B91CC7A2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3C1-4767-9C2E-297B91CC7A2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3C1-4767-9C2E-297B91CC7A2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3C1-4767-9C2E-297B91CC7A2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3C1-4767-9C2E-297B91CC7A2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3C1-4767-9C2E-297B91CC7A2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3C1-4767-9C2E-297B91CC7A2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3C1-4767-9C2E-297B91CC7A2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3C1-4767-9C2E-297B91CC7A2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3C1-4767-9C2E-297B91CC7A2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3C1-4767-9C2E-297B91CC7A2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3C1-4767-9C2E-297B91CC7A2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3C1-4767-9C2E-297B91CC7A2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3C1-4767-9C2E-297B91CC7A2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3C1-4767-9C2E-297B91CC7A2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3C1-4767-9C2E-297B91CC7A2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3C1-4767-9C2E-297B91CC7A2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3C1-4767-9C2E-297B91CC7A2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3C1-4767-9C2E-297B91CC7A2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3C1-4767-9C2E-297B91CC7A2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3C1-4767-9C2E-297B91CC7A2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100.14999261120141</c:v>
                </c:pt>
                <c:pt idx="2">
                  <c:v>102.05113048618296</c:v>
                </c:pt>
                <c:pt idx="3">
                  <c:v>101.27308999556672</c:v>
                </c:pt>
                <c:pt idx="4">
                  <c:v>101.07359243387026</c:v>
                </c:pt>
                <c:pt idx="5">
                  <c:v>101.81690557115412</c:v>
                </c:pt>
                <c:pt idx="6">
                  <c:v>104.1968375942072</c:v>
                </c:pt>
                <c:pt idx="7">
                  <c:v>103.69883256982415</c:v>
                </c:pt>
                <c:pt idx="8">
                  <c:v>103.27471553125463</c:v>
                </c:pt>
                <c:pt idx="9">
                  <c:v>103.87985813506724</c:v>
                </c:pt>
                <c:pt idx="10">
                  <c:v>105.6088370031033</c:v>
                </c:pt>
                <c:pt idx="11">
                  <c:v>105.31624057928181</c:v>
                </c:pt>
                <c:pt idx="12">
                  <c:v>105.31180730013301</c:v>
                </c:pt>
                <c:pt idx="13">
                  <c:v>105.80390128565097</c:v>
                </c:pt>
                <c:pt idx="14">
                  <c:v>107.50701935865227</c:v>
                </c:pt>
                <c:pt idx="15">
                  <c:v>107.40727057780406</c:v>
                </c:pt>
                <c:pt idx="16">
                  <c:v>106.91517659228609</c:v>
                </c:pt>
                <c:pt idx="17">
                  <c:v>107.34889906901137</c:v>
                </c:pt>
                <c:pt idx="18">
                  <c:v>108.91236884882518</c:v>
                </c:pt>
                <c:pt idx="19">
                  <c:v>108.82961430471406</c:v>
                </c:pt>
                <c:pt idx="20">
                  <c:v>108.51041820599971</c:v>
                </c:pt>
                <c:pt idx="21">
                  <c:v>108.97665139648294</c:v>
                </c:pt>
                <c:pt idx="22">
                  <c:v>110.18989212354072</c:v>
                </c:pt>
                <c:pt idx="23">
                  <c:v>109.77168612383625</c:v>
                </c:pt>
                <c:pt idx="24">
                  <c:v>109.06014482045219</c:v>
                </c:pt>
              </c:numCache>
            </c:numRef>
          </c:val>
          <c:smooth val="0"/>
          <c:extLst>
            <c:ext xmlns:c16="http://schemas.microsoft.com/office/drawing/2014/chart" uri="{C3380CC4-5D6E-409C-BE32-E72D297353CC}">
              <c16:uniqueId val="{00000000-D7E4-49EE-AFBC-8062BA22B91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101.809341622828</c:v>
                </c:pt>
                <c:pt idx="2">
                  <c:v>104.6708114139965</c:v>
                </c:pt>
                <c:pt idx="3">
                  <c:v>104.72660608959031</c:v>
                </c:pt>
                <c:pt idx="4">
                  <c:v>101.04415750039853</c:v>
                </c:pt>
                <c:pt idx="5">
                  <c:v>103.11653116531166</c:v>
                </c:pt>
                <c:pt idx="6">
                  <c:v>107.42069185397736</c:v>
                </c:pt>
                <c:pt idx="7">
                  <c:v>108.0424039534513</c:v>
                </c:pt>
                <c:pt idx="8">
                  <c:v>108.15399330463893</c:v>
                </c:pt>
                <c:pt idx="9">
                  <c:v>111.67702853499124</c:v>
                </c:pt>
                <c:pt idx="10">
                  <c:v>114.83341304001276</c:v>
                </c:pt>
                <c:pt idx="11">
                  <c:v>114.53849832615973</c:v>
                </c:pt>
                <c:pt idx="12">
                  <c:v>113.35086880280568</c:v>
                </c:pt>
                <c:pt idx="13">
                  <c:v>116.75434401402838</c:v>
                </c:pt>
                <c:pt idx="14">
                  <c:v>118.80280567511556</c:v>
                </c:pt>
                <c:pt idx="15">
                  <c:v>119.32089909134385</c:v>
                </c:pt>
                <c:pt idx="16">
                  <c:v>118.69121632392793</c:v>
                </c:pt>
                <c:pt idx="17">
                  <c:v>120.36505659174239</c:v>
                </c:pt>
                <c:pt idx="18">
                  <c:v>125.57787342579307</c:v>
                </c:pt>
                <c:pt idx="19">
                  <c:v>124.72501195600192</c:v>
                </c:pt>
                <c:pt idx="20">
                  <c:v>122.78813964610234</c:v>
                </c:pt>
                <c:pt idx="21">
                  <c:v>125.44237207077953</c:v>
                </c:pt>
                <c:pt idx="22">
                  <c:v>128.68643392316278</c:v>
                </c:pt>
                <c:pt idx="23">
                  <c:v>127.99298581221106</c:v>
                </c:pt>
                <c:pt idx="24">
                  <c:v>123.68085445560337</c:v>
                </c:pt>
              </c:numCache>
            </c:numRef>
          </c:val>
          <c:smooth val="0"/>
          <c:extLst>
            <c:ext xmlns:c16="http://schemas.microsoft.com/office/drawing/2014/chart" uri="{C3380CC4-5D6E-409C-BE32-E72D297353CC}">
              <c16:uniqueId val="{00000001-D7E4-49EE-AFBC-8062BA22B91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101.88019884825516</c:v>
                </c:pt>
                <c:pt idx="2">
                  <c:v>101.50612787320964</c:v>
                </c:pt>
                <c:pt idx="3">
                  <c:v>103.58812816852883</c:v>
                </c:pt>
                <c:pt idx="4">
                  <c:v>97.726042230644282</c:v>
                </c:pt>
                <c:pt idx="5">
                  <c:v>99.557021213761871</c:v>
                </c:pt>
                <c:pt idx="6">
                  <c:v>96.810552739085495</c:v>
                </c:pt>
                <c:pt idx="7">
                  <c:v>99.990156026972485</c:v>
                </c:pt>
                <c:pt idx="8">
                  <c:v>100.05414185165134</c:v>
                </c:pt>
                <c:pt idx="9">
                  <c:v>102.01801447064037</c:v>
                </c:pt>
                <c:pt idx="10">
                  <c:v>99.753900674312163</c:v>
                </c:pt>
                <c:pt idx="11">
                  <c:v>102.2296598907319</c:v>
                </c:pt>
                <c:pt idx="12">
                  <c:v>100.40360289412806</c:v>
                </c:pt>
                <c:pt idx="13">
                  <c:v>101.65870945513609</c:v>
                </c:pt>
                <c:pt idx="14">
                  <c:v>98.577545897524246</c:v>
                </c:pt>
                <c:pt idx="15">
                  <c:v>100.47251070532066</c:v>
                </c:pt>
                <c:pt idx="16">
                  <c:v>99.655460944037017</c:v>
                </c:pt>
                <c:pt idx="17">
                  <c:v>101.83097898311759</c:v>
                </c:pt>
                <c:pt idx="18">
                  <c:v>97.20431166018605</c:v>
                </c:pt>
                <c:pt idx="19">
                  <c:v>99.379829699266622</c:v>
                </c:pt>
                <c:pt idx="20">
                  <c:v>96.564453413397644</c:v>
                </c:pt>
                <c:pt idx="21">
                  <c:v>98.769503371560759</c:v>
                </c:pt>
                <c:pt idx="22">
                  <c:v>96.057488802480691</c:v>
                </c:pt>
                <c:pt idx="23">
                  <c:v>98.164099030368661</c:v>
                </c:pt>
                <c:pt idx="24">
                  <c:v>95.555446178077474</c:v>
                </c:pt>
              </c:numCache>
            </c:numRef>
          </c:val>
          <c:smooth val="0"/>
          <c:extLst>
            <c:ext xmlns:c16="http://schemas.microsoft.com/office/drawing/2014/chart" uri="{C3380CC4-5D6E-409C-BE32-E72D297353CC}">
              <c16:uniqueId val="{00000002-D7E4-49EE-AFBC-8062BA22B91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7E4-49EE-AFBC-8062BA22B910}"/>
                </c:ext>
              </c:extLst>
            </c:dLbl>
            <c:dLbl>
              <c:idx val="1"/>
              <c:delete val="1"/>
              <c:extLst>
                <c:ext xmlns:c15="http://schemas.microsoft.com/office/drawing/2012/chart" uri="{CE6537A1-D6FC-4f65-9D91-7224C49458BB}"/>
                <c:ext xmlns:c16="http://schemas.microsoft.com/office/drawing/2014/chart" uri="{C3380CC4-5D6E-409C-BE32-E72D297353CC}">
                  <c16:uniqueId val="{00000004-D7E4-49EE-AFBC-8062BA22B910}"/>
                </c:ext>
              </c:extLst>
            </c:dLbl>
            <c:dLbl>
              <c:idx val="2"/>
              <c:delete val="1"/>
              <c:extLst>
                <c:ext xmlns:c15="http://schemas.microsoft.com/office/drawing/2012/chart" uri="{CE6537A1-D6FC-4f65-9D91-7224C49458BB}"/>
                <c:ext xmlns:c16="http://schemas.microsoft.com/office/drawing/2014/chart" uri="{C3380CC4-5D6E-409C-BE32-E72D297353CC}">
                  <c16:uniqueId val="{00000005-D7E4-49EE-AFBC-8062BA22B910}"/>
                </c:ext>
              </c:extLst>
            </c:dLbl>
            <c:dLbl>
              <c:idx val="3"/>
              <c:delete val="1"/>
              <c:extLst>
                <c:ext xmlns:c15="http://schemas.microsoft.com/office/drawing/2012/chart" uri="{CE6537A1-D6FC-4f65-9D91-7224C49458BB}"/>
                <c:ext xmlns:c16="http://schemas.microsoft.com/office/drawing/2014/chart" uri="{C3380CC4-5D6E-409C-BE32-E72D297353CC}">
                  <c16:uniqueId val="{00000006-D7E4-49EE-AFBC-8062BA22B910}"/>
                </c:ext>
              </c:extLst>
            </c:dLbl>
            <c:dLbl>
              <c:idx val="4"/>
              <c:delete val="1"/>
              <c:extLst>
                <c:ext xmlns:c15="http://schemas.microsoft.com/office/drawing/2012/chart" uri="{CE6537A1-D6FC-4f65-9D91-7224C49458BB}"/>
                <c:ext xmlns:c16="http://schemas.microsoft.com/office/drawing/2014/chart" uri="{C3380CC4-5D6E-409C-BE32-E72D297353CC}">
                  <c16:uniqueId val="{00000007-D7E4-49EE-AFBC-8062BA22B910}"/>
                </c:ext>
              </c:extLst>
            </c:dLbl>
            <c:dLbl>
              <c:idx val="5"/>
              <c:delete val="1"/>
              <c:extLst>
                <c:ext xmlns:c15="http://schemas.microsoft.com/office/drawing/2012/chart" uri="{CE6537A1-D6FC-4f65-9D91-7224C49458BB}"/>
                <c:ext xmlns:c16="http://schemas.microsoft.com/office/drawing/2014/chart" uri="{C3380CC4-5D6E-409C-BE32-E72D297353CC}">
                  <c16:uniqueId val="{00000008-D7E4-49EE-AFBC-8062BA22B910}"/>
                </c:ext>
              </c:extLst>
            </c:dLbl>
            <c:dLbl>
              <c:idx val="6"/>
              <c:delete val="1"/>
              <c:extLst>
                <c:ext xmlns:c15="http://schemas.microsoft.com/office/drawing/2012/chart" uri="{CE6537A1-D6FC-4f65-9D91-7224C49458BB}"/>
                <c:ext xmlns:c16="http://schemas.microsoft.com/office/drawing/2014/chart" uri="{C3380CC4-5D6E-409C-BE32-E72D297353CC}">
                  <c16:uniqueId val="{00000009-D7E4-49EE-AFBC-8062BA22B910}"/>
                </c:ext>
              </c:extLst>
            </c:dLbl>
            <c:dLbl>
              <c:idx val="7"/>
              <c:delete val="1"/>
              <c:extLst>
                <c:ext xmlns:c15="http://schemas.microsoft.com/office/drawing/2012/chart" uri="{CE6537A1-D6FC-4f65-9D91-7224C49458BB}"/>
                <c:ext xmlns:c16="http://schemas.microsoft.com/office/drawing/2014/chart" uri="{C3380CC4-5D6E-409C-BE32-E72D297353CC}">
                  <c16:uniqueId val="{0000000A-D7E4-49EE-AFBC-8062BA22B910}"/>
                </c:ext>
              </c:extLst>
            </c:dLbl>
            <c:dLbl>
              <c:idx val="8"/>
              <c:delete val="1"/>
              <c:extLst>
                <c:ext xmlns:c15="http://schemas.microsoft.com/office/drawing/2012/chart" uri="{CE6537A1-D6FC-4f65-9D91-7224C49458BB}"/>
                <c:ext xmlns:c16="http://schemas.microsoft.com/office/drawing/2014/chart" uri="{C3380CC4-5D6E-409C-BE32-E72D297353CC}">
                  <c16:uniqueId val="{0000000B-D7E4-49EE-AFBC-8062BA22B910}"/>
                </c:ext>
              </c:extLst>
            </c:dLbl>
            <c:dLbl>
              <c:idx val="9"/>
              <c:delete val="1"/>
              <c:extLst>
                <c:ext xmlns:c15="http://schemas.microsoft.com/office/drawing/2012/chart" uri="{CE6537A1-D6FC-4f65-9D91-7224C49458BB}"/>
                <c:ext xmlns:c16="http://schemas.microsoft.com/office/drawing/2014/chart" uri="{C3380CC4-5D6E-409C-BE32-E72D297353CC}">
                  <c16:uniqueId val="{0000000C-D7E4-49EE-AFBC-8062BA22B910}"/>
                </c:ext>
              </c:extLst>
            </c:dLbl>
            <c:dLbl>
              <c:idx val="10"/>
              <c:delete val="1"/>
              <c:extLst>
                <c:ext xmlns:c15="http://schemas.microsoft.com/office/drawing/2012/chart" uri="{CE6537A1-D6FC-4f65-9D91-7224C49458BB}"/>
                <c:ext xmlns:c16="http://schemas.microsoft.com/office/drawing/2014/chart" uri="{C3380CC4-5D6E-409C-BE32-E72D297353CC}">
                  <c16:uniqueId val="{0000000D-D7E4-49EE-AFBC-8062BA22B910}"/>
                </c:ext>
              </c:extLst>
            </c:dLbl>
            <c:dLbl>
              <c:idx val="11"/>
              <c:delete val="1"/>
              <c:extLst>
                <c:ext xmlns:c15="http://schemas.microsoft.com/office/drawing/2012/chart" uri="{CE6537A1-D6FC-4f65-9D91-7224C49458BB}"/>
                <c:ext xmlns:c16="http://schemas.microsoft.com/office/drawing/2014/chart" uri="{C3380CC4-5D6E-409C-BE32-E72D297353CC}">
                  <c16:uniqueId val="{0000000E-D7E4-49EE-AFBC-8062BA22B910}"/>
                </c:ext>
              </c:extLst>
            </c:dLbl>
            <c:dLbl>
              <c:idx val="12"/>
              <c:delete val="1"/>
              <c:extLst>
                <c:ext xmlns:c15="http://schemas.microsoft.com/office/drawing/2012/chart" uri="{CE6537A1-D6FC-4f65-9D91-7224C49458BB}"/>
                <c:ext xmlns:c16="http://schemas.microsoft.com/office/drawing/2014/chart" uri="{C3380CC4-5D6E-409C-BE32-E72D297353CC}">
                  <c16:uniqueId val="{0000000F-D7E4-49EE-AFBC-8062BA22B91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7E4-49EE-AFBC-8062BA22B910}"/>
                </c:ext>
              </c:extLst>
            </c:dLbl>
            <c:dLbl>
              <c:idx val="14"/>
              <c:delete val="1"/>
              <c:extLst>
                <c:ext xmlns:c15="http://schemas.microsoft.com/office/drawing/2012/chart" uri="{CE6537A1-D6FC-4f65-9D91-7224C49458BB}"/>
                <c:ext xmlns:c16="http://schemas.microsoft.com/office/drawing/2014/chart" uri="{C3380CC4-5D6E-409C-BE32-E72D297353CC}">
                  <c16:uniqueId val="{00000011-D7E4-49EE-AFBC-8062BA22B910}"/>
                </c:ext>
              </c:extLst>
            </c:dLbl>
            <c:dLbl>
              <c:idx val="15"/>
              <c:delete val="1"/>
              <c:extLst>
                <c:ext xmlns:c15="http://schemas.microsoft.com/office/drawing/2012/chart" uri="{CE6537A1-D6FC-4f65-9D91-7224C49458BB}"/>
                <c:ext xmlns:c16="http://schemas.microsoft.com/office/drawing/2014/chart" uri="{C3380CC4-5D6E-409C-BE32-E72D297353CC}">
                  <c16:uniqueId val="{00000012-D7E4-49EE-AFBC-8062BA22B910}"/>
                </c:ext>
              </c:extLst>
            </c:dLbl>
            <c:dLbl>
              <c:idx val="16"/>
              <c:delete val="1"/>
              <c:extLst>
                <c:ext xmlns:c15="http://schemas.microsoft.com/office/drawing/2012/chart" uri="{CE6537A1-D6FC-4f65-9D91-7224C49458BB}"/>
                <c:ext xmlns:c16="http://schemas.microsoft.com/office/drawing/2014/chart" uri="{C3380CC4-5D6E-409C-BE32-E72D297353CC}">
                  <c16:uniqueId val="{00000013-D7E4-49EE-AFBC-8062BA22B910}"/>
                </c:ext>
              </c:extLst>
            </c:dLbl>
            <c:dLbl>
              <c:idx val="17"/>
              <c:delete val="1"/>
              <c:extLst>
                <c:ext xmlns:c15="http://schemas.microsoft.com/office/drawing/2012/chart" uri="{CE6537A1-D6FC-4f65-9D91-7224C49458BB}"/>
                <c:ext xmlns:c16="http://schemas.microsoft.com/office/drawing/2014/chart" uri="{C3380CC4-5D6E-409C-BE32-E72D297353CC}">
                  <c16:uniqueId val="{00000014-D7E4-49EE-AFBC-8062BA22B910}"/>
                </c:ext>
              </c:extLst>
            </c:dLbl>
            <c:dLbl>
              <c:idx val="18"/>
              <c:delete val="1"/>
              <c:extLst>
                <c:ext xmlns:c15="http://schemas.microsoft.com/office/drawing/2012/chart" uri="{CE6537A1-D6FC-4f65-9D91-7224C49458BB}"/>
                <c:ext xmlns:c16="http://schemas.microsoft.com/office/drawing/2014/chart" uri="{C3380CC4-5D6E-409C-BE32-E72D297353CC}">
                  <c16:uniqueId val="{00000015-D7E4-49EE-AFBC-8062BA22B910}"/>
                </c:ext>
              </c:extLst>
            </c:dLbl>
            <c:dLbl>
              <c:idx val="19"/>
              <c:delete val="1"/>
              <c:extLst>
                <c:ext xmlns:c15="http://schemas.microsoft.com/office/drawing/2012/chart" uri="{CE6537A1-D6FC-4f65-9D91-7224C49458BB}"/>
                <c:ext xmlns:c16="http://schemas.microsoft.com/office/drawing/2014/chart" uri="{C3380CC4-5D6E-409C-BE32-E72D297353CC}">
                  <c16:uniqueId val="{00000016-D7E4-49EE-AFBC-8062BA22B910}"/>
                </c:ext>
              </c:extLst>
            </c:dLbl>
            <c:dLbl>
              <c:idx val="20"/>
              <c:delete val="1"/>
              <c:extLst>
                <c:ext xmlns:c15="http://schemas.microsoft.com/office/drawing/2012/chart" uri="{CE6537A1-D6FC-4f65-9D91-7224C49458BB}"/>
                <c:ext xmlns:c16="http://schemas.microsoft.com/office/drawing/2014/chart" uri="{C3380CC4-5D6E-409C-BE32-E72D297353CC}">
                  <c16:uniqueId val="{00000017-D7E4-49EE-AFBC-8062BA22B910}"/>
                </c:ext>
              </c:extLst>
            </c:dLbl>
            <c:dLbl>
              <c:idx val="21"/>
              <c:delete val="1"/>
              <c:extLst>
                <c:ext xmlns:c15="http://schemas.microsoft.com/office/drawing/2012/chart" uri="{CE6537A1-D6FC-4f65-9D91-7224C49458BB}"/>
                <c:ext xmlns:c16="http://schemas.microsoft.com/office/drawing/2014/chart" uri="{C3380CC4-5D6E-409C-BE32-E72D297353CC}">
                  <c16:uniqueId val="{00000018-D7E4-49EE-AFBC-8062BA22B910}"/>
                </c:ext>
              </c:extLst>
            </c:dLbl>
            <c:dLbl>
              <c:idx val="22"/>
              <c:delete val="1"/>
              <c:extLst>
                <c:ext xmlns:c15="http://schemas.microsoft.com/office/drawing/2012/chart" uri="{CE6537A1-D6FC-4f65-9D91-7224C49458BB}"/>
                <c:ext xmlns:c16="http://schemas.microsoft.com/office/drawing/2014/chart" uri="{C3380CC4-5D6E-409C-BE32-E72D297353CC}">
                  <c16:uniqueId val="{00000019-D7E4-49EE-AFBC-8062BA22B910}"/>
                </c:ext>
              </c:extLst>
            </c:dLbl>
            <c:dLbl>
              <c:idx val="23"/>
              <c:delete val="1"/>
              <c:extLst>
                <c:ext xmlns:c15="http://schemas.microsoft.com/office/drawing/2012/chart" uri="{CE6537A1-D6FC-4f65-9D91-7224C49458BB}"/>
                <c:ext xmlns:c16="http://schemas.microsoft.com/office/drawing/2014/chart" uri="{C3380CC4-5D6E-409C-BE32-E72D297353CC}">
                  <c16:uniqueId val="{0000001A-D7E4-49EE-AFBC-8062BA22B910}"/>
                </c:ext>
              </c:extLst>
            </c:dLbl>
            <c:dLbl>
              <c:idx val="24"/>
              <c:delete val="1"/>
              <c:extLst>
                <c:ext xmlns:c15="http://schemas.microsoft.com/office/drawing/2012/chart" uri="{CE6537A1-D6FC-4f65-9D91-7224C49458BB}"/>
                <c:ext xmlns:c16="http://schemas.microsoft.com/office/drawing/2014/chart" uri="{C3380CC4-5D6E-409C-BE32-E72D297353CC}">
                  <c16:uniqueId val="{0000001B-D7E4-49EE-AFBC-8062BA22B91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7E4-49EE-AFBC-8062BA22B91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Augsburg, Stadt (09761)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147602</v>
      </c>
      <c r="F11" s="238">
        <v>148565</v>
      </c>
      <c r="G11" s="238">
        <v>149131</v>
      </c>
      <c r="H11" s="238">
        <v>147489</v>
      </c>
      <c r="I11" s="265">
        <v>146858</v>
      </c>
      <c r="J11" s="263">
        <v>744</v>
      </c>
      <c r="K11" s="266">
        <v>0.50661182911383784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14.076367528895272</v>
      </c>
      <c r="E13" s="115">
        <v>20777</v>
      </c>
      <c r="F13" s="114">
        <v>20993</v>
      </c>
      <c r="G13" s="114">
        <v>21540</v>
      </c>
      <c r="H13" s="114">
        <v>21569</v>
      </c>
      <c r="I13" s="140">
        <v>21253</v>
      </c>
      <c r="J13" s="115">
        <v>-476</v>
      </c>
      <c r="K13" s="116">
        <v>-2.2396838093445632</v>
      </c>
    </row>
    <row r="14" spans="1:255" ht="14.1" customHeight="1" x14ac:dyDescent="0.2">
      <c r="A14" s="306" t="s">
        <v>230</v>
      </c>
      <c r="B14" s="307"/>
      <c r="C14" s="308"/>
      <c r="D14" s="113">
        <v>55.359683473123667</v>
      </c>
      <c r="E14" s="115">
        <v>81712</v>
      </c>
      <c r="F14" s="114">
        <v>82493</v>
      </c>
      <c r="G14" s="114">
        <v>82880</v>
      </c>
      <c r="H14" s="114">
        <v>81531</v>
      </c>
      <c r="I14" s="140">
        <v>81511</v>
      </c>
      <c r="J14" s="115">
        <v>201</v>
      </c>
      <c r="K14" s="116">
        <v>0.24659248444995155</v>
      </c>
    </row>
    <row r="15" spans="1:255" ht="14.1" customHeight="1" x14ac:dyDescent="0.2">
      <c r="A15" s="306" t="s">
        <v>231</v>
      </c>
      <c r="B15" s="307"/>
      <c r="C15" s="308"/>
      <c r="D15" s="113">
        <v>14.222029511795233</v>
      </c>
      <c r="E15" s="115">
        <v>20992</v>
      </c>
      <c r="F15" s="114">
        <v>20975</v>
      </c>
      <c r="G15" s="114">
        <v>20935</v>
      </c>
      <c r="H15" s="114">
        <v>20705</v>
      </c>
      <c r="I15" s="140">
        <v>20663</v>
      </c>
      <c r="J15" s="115">
        <v>329</v>
      </c>
      <c r="K15" s="116">
        <v>1.5922179741567053</v>
      </c>
    </row>
    <row r="16" spans="1:255" ht="14.1" customHeight="1" x14ac:dyDescent="0.2">
      <c r="A16" s="306" t="s">
        <v>232</v>
      </c>
      <c r="B16" s="307"/>
      <c r="C16" s="308"/>
      <c r="D16" s="113">
        <v>16.234197368599343</v>
      </c>
      <c r="E16" s="115">
        <v>23962</v>
      </c>
      <c r="F16" s="114">
        <v>23949</v>
      </c>
      <c r="G16" s="114">
        <v>23625</v>
      </c>
      <c r="H16" s="114">
        <v>23545</v>
      </c>
      <c r="I16" s="140">
        <v>23280</v>
      </c>
      <c r="J16" s="115">
        <v>682</v>
      </c>
      <c r="K16" s="116">
        <v>2.9295532646048108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0.21544423517296513</v>
      </c>
      <c r="E18" s="115">
        <v>318</v>
      </c>
      <c r="F18" s="114">
        <v>298</v>
      </c>
      <c r="G18" s="114">
        <v>319</v>
      </c>
      <c r="H18" s="114">
        <v>323</v>
      </c>
      <c r="I18" s="140">
        <v>305</v>
      </c>
      <c r="J18" s="115">
        <v>13</v>
      </c>
      <c r="K18" s="116">
        <v>4.2622950819672134</v>
      </c>
    </row>
    <row r="19" spans="1:255" ht="14.1" customHeight="1" x14ac:dyDescent="0.2">
      <c r="A19" s="306" t="s">
        <v>235</v>
      </c>
      <c r="B19" s="307" t="s">
        <v>236</v>
      </c>
      <c r="C19" s="308"/>
      <c r="D19" s="113">
        <v>9.891464885299657E-2</v>
      </c>
      <c r="E19" s="115">
        <v>146</v>
      </c>
      <c r="F19" s="114">
        <v>130</v>
      </c>
      <c r="G19" s="114">
        <v>145</v>
      </c>
      <c r="H19" s="114">
        <v>161</v>
      </c>
      <c r="I19" s="140">
        <v>137</v>
      </c>
      <c r="J19" s="115">
        <v>9</v>
      </c>
      <c r="K19" s="116">
        <v>6.5693430656934311</v>
      </c>
    </row>
    <row r="20" spans="1:255" ht="14.1" customHeight="1" x14ac:dyDescent="0.2">
      <c r="A20" s="306">
        <v>12</v>
      </c>
      <c r="B20" s="307" t="s">
        <v>237</v>
      </c>
      <c r="C20" s="308"/>
      <c r="D20" s="113">
        <v>0.39565859541198628</v>
      </c>
      <c r="E20" s="115">
        <v>584</v>
      </c>
      <c r="F20" s="114">
        <v>563</v>
      </c>
      <c r="G20" s="114">
        <v>620</v>
      </c>
      <c r="H20" s="114">
        <v>620</v>
      </c>
      <c r="I20" s="140">
        <v>569</v>
      </c>
      <c r="J20" s="115">
        <v>15</v>
      </c>
      <c r="K20" s="116">
        <v>2.6362038664323375</v>
      </c>
    </row>
    <row r="21" spans="1:255" ht="14.1" customHeight="1" x14ac:dyDescent="0.2">
      <c r="A21" s="306">
        <v>21</v>
      </c>
      <c r="B21" s="307" t="s">
        <v>238</v>
      </c>
      <c r="C21" s="308"/>
      <c r="D21" s="113">
        <v>0.14566198289996071</v>
      </c>
      <c r="E21" s="115">
        <v>215</v>
      </c>
      <c r="F21" s="114">
        <v>233</v>
      </c>
      <c r="G21" s="114">
        <v>246</v>
      </c>
      <c r="H21" s="114">
        <v>238</v>
      </c>
      <c r="I21" s="140">
        <v>232</v>
      </c>
      <c r="J21" s="115">
        <v>-17</v>
      </c>
      <c r="K21" s="116">
        <v>-7.3275862068965516</v>
      </c>
    </row>
    <row r="22" spans="1:255" ht="14.1" customHeight="1" x14ac:dyDescent="0.2">
      <c r="A22" s="306">
        <v>22</v>
      </c>
      <c r="B22" s="307" t="s">
        <v>239</v>
      </c>
      <c r="C22" s="308"/>
      <c r="D22" s="113">
        <v>0.89226433246161974</v>
      </c>
      <c r="E22" s="115">
        <v>1317</v>
      </c>
      <c r="F22" s="114">
        <v>1326</v>
      </c>
      <c r="G22" s="114">
        <v>1356</v>
      </c>
      <c r="H22" s="114">
        <v>1328</v>
      </c>
      <c r="I22" s="140">
        <v>1343</v>
      </c>
      <c r="J22" s="115">
        <v>-26</v>
      </c>
      <c r="K22" s="116">
        <v>-1.9359642591213702</v>
      </c>
    </row>
    <row r="23" spans="1:255" ht="14.1" customHeight="1" x14ac:dyDescent="0.2">
      <c r="A23" s="306">
        <v>23</v>
      </c>
      <c r="B23" s="307" t="s">
        <v>240</v>
      </c>
      <c r="C23" s="308"/>
      <c r="D23" s="113">
        <v>0.92342922182626253</v>
      </c>
      <c r="E23" s="115">
        <v>1363</v>
      </c>
      <c r="F23" s="114">
        <v>1372</v>
      </c>
      <c r="G23" s="114">
        <v>1369</v>
      </c>
      <c r="H23" s="114">
        <v>1374</v>
      </c>
      <c r="I23" s="140">
        <v>1382</v>
      </c>
      <c r="J23" s="115">
        <v>-19</v>
      </c>
      <c r="K23" s="116">
        <v>-1.3748191027496381</v>
      </c>
    </row>
    <row r="24" spans="1:255" ht="14.1" customHeight="1" x14ac:dyDescent="0.2">
      <c r="A24" s="306">
        <v>24</v>
      </c>
      <c r="B24" s="307" t="s">
        <v>241</v>
      </c>
      <c r="C24" s="308"/>
      <c r="D24" s="113">
        <v>3.2154035853172722</v>
      </c>
      <c r="E24" s="115">
        <v>4746</v>
      </c>
      <c r="F24" s="114">
        <v>4831</v>
      </c>
      <c r="G24" s="114">
        <v>4947</v>
      </c>
      <c r="H24" s="114">
        <v>4928</v>
      </c>
      <c r="I24" s="140">
        <v>4932</v>
      </c>
      <c r="J24" s="115">
        <v>-186</v>
      </c>
      <c r="K24" s="116">
        <v>-3.7712895377128954</v>
      </c>
    </row>
    <row r="25" spans="1:255" ht="14.1" customHeight="1" x14ac:dyDescent="0.2">
      <c r="A25" s="306">
        <v>25</v>
      </c>
      <c r="B25" s="307" t="s">
        <v>242</v>
      </c>
      <c r="C25" s="308"/>
      <c r="D25" s="113">
        <v>6.0405685559816265</v>
      </c>
      <c r="E25" s="115">
        <v>8916</v>
      </c>
      <c r="F25" s="114">
        <v>9049</v>
      </c>
      <c r="G25" s="114">
        <v>9232</v>
      </c>
      <c r="H25" s="114">
        <v>9160</v>
      </c>
      <c r="I25" s="140">
        <v>9229</v>
      </c>
      <c r="J25" s="115">
        <v>-313</v>
      </c>
      <c r="K25" s="116">
        <v>-3.3914833676454652</v>
      </c>
    </row>
    <row r="26" spans="1:255" ht="14.1" customHeight="1" x14ac:dyDescent="0.2">
      <c r="A26" s="306">
        <v>26</v>
      </c>
      <c r="B26" s="307" t="s">
        <v>243</v>
      </c>
      <c r="C26" s="308"/>
      <c r="D26" s="113">
        <v>3.4525277435265105</v>
      </c>
      <c r="E26" s="115">
        <v>5096</v>
      </c>
      <c r="F26" s="114">
        <v>5219</v>
      </c>
      <c r="G26" s="114">
        <v>5319</v>
      </c>
      <c r="H26" s="114">
        <v>5198</v>
      </c>
      <c r="I26" s="140">
        <v>5239</v>
      </c>
      <c r="J26" s="115">
        <v>-143</v>
      </c>
      <c r="K26" s="116">
        <v>-2.7295285359801489</v>
      </c>
    </row>
    <row r="27" spans="1:255" ht="14.1" customHeight="1" x14ac:dyDescent="0.2">
      <c r="A27" s="306">
        <v>27</v>
      </c>
      <c r="B27" s="307" t="s">
        <v>244</v>
      </c>
      <c r="C27" s="308"/>
      <c r="D27" s="113">
        <v>3.9396485142477746</v>
      </c>
      <c r="E27" s="115">
        <v>5815</v>
      </c>
      <c r="F27" s="114">
        <v>5816</v>
      </c>
      <c r="G27" s="114">
        <v>5790</v>
      </c>
      <c r="H27" s="114">
        <v>5676</v>
      </c>
      <c r="I27" s="140">
        <v>5663</v>
      </c>
      <c r="J27" s="115">
        <v>152</v>
      </c>
      <c r="K27" s="116">
        <v>2.6840897051033021</v>
      </c>
    </row>
    <row r="28" spans="1:255" ht="14.1" customHeight="1" x14ac:dyDescent="0.2">
      <c r="A28" s="306">
        <v>28</v>
      </c>
      <c r="B28" s="307" t="s">
        <v>245</v>
      </c>
      <c r="C28" s="308"/>
      <c r="D28" s="113">
        <v>0.34891126136502215</v>
      </c>
      <c r="E28" s="115">
        <v>515</v>
      </c>
      <c r="F28" s="114">
        <v>513</v>
      </c>
      <c r="G28" s="114">
        <v>531</v>
      </c>
      <c r="H28" s="114">
        <v>562</v>
      </c>
      <c r="I28" s="140">
        <v>584</v>
      </c>
      <c r="J28" s="115">
        <v>-69</v>
      </c>
      <c r="K28" s="116">
        <v>-11.815068493150685</v>
      </c>
    </row>
    <row r="29" spans="1:255" ht="14.1" customHeight="1" x14ac:dyDescent="0.2">
      <c r="A29" s="306">
        <v>29</v>
      </c>
      <c r="B29" s="307" t="s">
        <v>246</v>
      </c>
      <c r="C29" s="308"/>
      <c r="D29" s="113">
        <v>1.7635262394818498</v>
      </c>
      <c r="E29" s="115">
        <v>2603</v>
      </c>
      <c r="F29" s="114">
        <v>2683</v>
      </c>
      <c r="G29" s="114">
        <v>2681</v>
      </c>
      <c r="H29" s="114">
        <v>2663</v>
      </c>
      <c r="I29" s="140">
        <v>2636</v>
      </c>
      <c r="J29" s="115">
        <v>-33</v>
      </c>
      <c r="K29" s="116">
        <v>-1.251896813353566</v>
      </c>
    </row>
    <row r="30" spans="1:255" ht="14.1" customHeight="1" x14ac:dyDescent="0.2">
      <c r="A30" s="306" t="s">
        <v>247</v>
      </c>
      <c r="B30" s="307" t="s">
        <v>248</v>
      </c>
      <c r="C30" s="308"/>
      <c r="D30" s="113">
        <v>0.33942629503665261</v>
      </c>
      <c r="E30" s="115">
        <v>501</v>
      </c>
      <c r="F30" s="114">
        <v>521</v>
      </c>
      <c r="G30" s="114">
        <v>517</v>
      </c>
      <c r="H30" s="114">
        <v>514</v>
      </c>
      <c r="I30" s="140">
        <v>512</v>
      </c>
      <c r="J30" s="115">
        <v>-11</v>
      </c>
      <c r="K30" s="116">
        <v>-2.1484375</v>
      </c>
    </row>
    <row r="31" spans="1:255" ht="14.1" customHeight="1" x14ac:dyDescent="0.2">
      <c r="A31" s="306" t="s">
        <v>249</v>
      </c>
      <c r="B31" s="307" t="s">
        <v>250</v>
      </c>
      <c r="C31" s="308"/>
      <c r="D31" s="113">
        <v>1.3963225430549722</v>
      </c>
      <c r="E31" s="115">
        <v>2061</v>
      </c>
      <c r="F31" s="114">
        <v>2121</v>
      </c>
      <c r="G31" s="114">
        <v>2120</v>
      </c>
      <c r="H31" s="114">
        <v>2108</v>
      </c>
      <c r="I31" s="140">
        <v>2082</v>
      </c>
      <c r="J31" s="115">
        <v>-21</v>
      </c>
      <c r="K31" s="116">
        <v>-1.0086455331412103</v>
      </c>
    </row>
    <row r="32" spans="1:255" ht="14.1" customHeight="1" x14ac:dyDescent="0.2">
      <c r="A32" s="306">
        <v>31</v>
      </c>
      <c r="B32" s="307" t="s">
        <v>251</v>
      </c>
      <c r="C32" s="308"/>
      <c r="D32" s="113">
        <v>0.80486714272164339</v>
      </c>
      <c r="E32" s="115">
        <v>1188</v>
      </c>
      <c r="F32" s="114">
        <v>1139</v>
      </c>
      <c r="G32" s="114">
        <v>1127</v>
      </c>
      <c r="H32" s="114">
        <v>1113</v>
      </c>
      <c r="I32" s="140">
        <v>1080</v>
      </c>
      <c r="J32" s="115">
        <v>108</v>
      </c>
      <c r="K32" s="116">
        <v>10</v>
      </c>
    </row>
    <row r="33" spans="1:11" ht="14.1" customHeight="1" x14ac:dyDescent="0.2">
      <c r="A33" s="306">
        <v>32</v>
      </c>
      <c r="B33" s="307" t="s">
        <v>252</v>
      </c>
      <c r="C33" s="308"/>
      <c r="D33" s="113">
        <v>1.1151610411783037</v>
      </c>
      <c r="E33" s="115">
        <v>1646</v>
      </c>
      <c r="F33" s="114">
        <v>1580</v>
      </c>
      <c r="G33" s="114">
        <v>1680</v>
      </c>
      <c r="H33" s="114">
        <v>1635</v>
      </c>
      <c r="I33" s="140">
        <v>1536</v>
      </c>
      <c r="J33" s="115">
        <v>110</v>
      </c>
      <c r="K33" s="116">
        <v>7.161458333333333</v>
      </c>
    </row>
    <row r="34" spans="1:11" ht="14.1" customHeight="1" x14ac:dyDescent="0.2">
      <c r="A34" s="306">
        <v>33</v>
      </c>
      <c r="B34" s="307" t="s">
        <v>253</v>
      </c>
      <c r="C34" s="308"/>
      <c r="D34" s="113">
        <v>0.71611495779189982</v>
      </c>
      <c r="E34" s="115">
        <v>1057</v>
      </c>
      <c r="F34" s="114">
        <v>1035</v>
      </c>
      <c r="G34" s="114">
        <v>1132</v>
      </c>
      <c r="H34" s="114">
        <v>1141</v>
      </c>
      <c r="I34" s="140">
        <v>1046</v>
      </c>
      <c r="J34" s="115">
        <v>11</v>
      </c>
      <c r="K34" s="116">
        <v>1.0516252390057361</v>
      </c>
    </row>
    <row r="35" spans="1:11" ht="14.1" customHeight="1" x14ac:dyDescent="0.2">
      <c r="A35" s="306">
        <v>34</v>
      </c>
      <c r="B35" s="307" t="s">
        <v>254</v>
      </c>
      <c r="C35" s="308"/>
      <c r="D35" s="113">
        <v>1.8583759027655451</v>
      </c>
      <c r="E35" s="115">
        <v>2743</v>
      </c>
      <c r="F35" s="114">
        <v>2764</v>
      </c>
      <c r="G35" s="114">
        <v>2788</v>
      </c>
      <c r="H35" s="114">
        <v>2714</v>
      </c>
      <c r="I35" s="140">
        <v>2680</v>
      </c>
      <c r="J35" s="115">
        <v>63</v>
      </c>
      <c r="K35" s="116">
        <v>2.3507462686567164</v>
      </c>
    </row>
    <row r="36" spans="1:11" ht="14.1" customHeight="1" x14ac:dyDescent="0.2">
      <c r="A36" s="306">
        <v>41</v>
      </c>
      <c r="B36" s="307" t="s">
        <v>255</v>
      </c>
      <c r="C36" s="308"/>
      <c r="D36" s="113">
        <v>0.64633270551889543</v>
      </c>
      <c r="E36" s="115">
        <v>954</v>
      </c>
      <c r="F36" s="114">
        <v>945</v>
      </c>
      <c r="G36" s="114">
        <v>979</v>
      </c>
      <c r="H36" s="114">
        <v>982</v>
      </c>
      <c r="I36" s="140">
        <v>963</v>
      </c>
      <c r="J36" s="115">
        <v>-9</v>
      </c>
      <c r="K36" s="116">
        <v>-0.93457943925233644</v>
      </c>
    </row>
    <row r="37" spans="1:11" ht="14.1" customHeight="1" x14ac:dyDescent="0.2">
      <c r="A37" s="306">
        <v>42</v>
      </c>
      <c r="B37" s="307" t="s">
        <v>256</v>
      </c>
      <c r="C37" s="308"/>
      <c r="D37" s="113">
        <v>0.19986179049064376</v>
      </c>
      <c r="E37" s="115">
        <v>295</v>
      </c>
      <c r="F37" s="114">
        <v>289</v>
      </c>
      <c r="G37" s="114">
        <v>288</v>
      </c>
      <c r="H37" s="114">
        <v>290</v>
      </c>
      <c r="I37" s="140">
        <v>286</v>
      </c>
      <c r="J37" s="115">
        <v>9</v>
      </c>
      <c r="K37" s="116">
        <v>3.1468531468531467</v>
      </c>
    </row>
    <row r="38" spans="1:11" ht="14.1" customHeight="1" x14ac:dyDescent="0.2">
      <c r="A38" s="306">
        <v>43</v>
      </c>
      <c r="B38" s="307" t="s">
        <v>257</v>
      </c>
      <c r="C38" s="308"/>
      <c r="D38" s="113">
        <v>3.0080893212829096</v>
      </c>
      <c r="E38" s="115">
        <v>4440</v>
      </c>
      <c r="F38" s="114">
        <v>4392</v>
      </c>
      <c r="G38" s="114">
        <v>4296</v>
      </c>
      <c r="H38" s="114">
        <v>4169</v>
      </c>
      <c r="I38" s="140">
        <v>4138</v>
      </c>
      <c r="J38" s="115">
        <v>302</v>
      </c>
      <c r="K38" s="116">
        <v>7.2982116964717259</v>
      </c>
    </row>
    <row r="39" spans="1:11" ht="14.1" customHeight="1" x14ac:dyDescent="0.2">
      <c r="A39" s="306">
        <v>51</v>
      </c>
      <c r="B39" s="307" t="s">
        <v>258</v>
      </c>
      <c r="C39" s="308"/>
      <c r="D39" s="113">
        <v>5.5256703838701373</v>
      </c>
      <c r="E39" s="115">
        <v>8156</v>
      </c>
      <c r="F39" s="114">
        <v>8315</v>
      </c>
      <c r="G39" s="114">
        <v>8600</v>
      </c>
      <c r="H39" s="114">
        <v>8569</v>
      </c>
      <c r="I39" s="140">
        <v>8595</v>
      </c>
      <c r="J39" s="115">
        <v>-439</v>
      </c>
      <c r="K39" s="116">
        <v>-5.1076207097149506</v>
      </c>
    </row>
    <row r="40" spans="1:11" ht="14.1" customHeight="1" x14ac:dyDescent="0.2">
      <c r="A40" s="306" t="s">
        <v>259</v>
      </c>
      <c r="B40" s="307" t="s">
        <v>260</v>
      </c>
      <c r="C40" s="308"/>
      <c r="D40" s="113">
        <v>4.8922101326540295</v>
      </c>
      <c r="E40" s="115">
        <v>7221</v>
      </c>
      <c r="F40" s="114">
        <v>7402</v>
      </c>
      <c r="G40" s="114">
        <v>7678</v>
      </c>
      <c r="H40" s="114">
        <v>7674</v>
      </c>
      <c r="I40" s="140">
        <v>7696</v>
      </c>
      <c r="J40" s="115">
        <v>-475</v>
      </c>
      <c r="K40" s="116">
        <v>-6.1720374220374223</v>
      </c>
    </row>
    <row r="41" spans="1:11" ht="14.1" customHeight="1" x14ac:dyDescent="0.2">
      <c r="A41" s="306"/>
      <c r="B41" s="307" t="s">
        <v>261</v>
      </c>
      <c r="C41" s="308"/>
      <c r="D41" s="113">
        <v>3.6490020460427366</v>
      </c>
      <c r="E41" s="115">
        <v>5386</v>
      </c>
      <c r="F41" s="114">
        <v>5550</v>
      </c>
      <c r="G41" s="114">
        <v>5836</v>
      </c>
      <c r="H41" s="114">
        <v>5779</v>
      </c>
      <c r="I41" s="140">
        <v>5811</v>
      </c>
      <c r="J41" s="115">
        <v>-425</v>
      </c>
      <c r="K41" s="116">
        <v>-7.3137153674066422</v>
      </c>
    </row>
    <row r="42" spans="1:11" ht="14.1" customHeight="1" x14ac:dyDescent="0.2">
      <c r="A42" s="306">
        <v>52</v>
      </c>
      <c r="B42" s="307" t="s">
        <v>262</v>
      </c>
      <c r="C42" s="308"/>
      <c r="D42" s="113">
        <v>2.9084971748350292</v>
      </c>
      <c r="E42" s="115">
        <v>4293</v>
      </c>
      <c r="F42" s="114">
        <v>4279</v>
      </c>
      <c r="G42" s="114">
        <v>4330</v>
      </c>
      <c r="H42" s="114">
        <v>4346</v>
      </c>
      <c r="I42" s="140">
        <v>4253</v>
      </c>
      <c r="J42" s="115">
        <v>40</v>
      </c>
      <c r="K42" s="116">
        <v>0.94051257935574883</v>
      </c>
    </row>
    <row r="43" spans="1:11" ht="14.1" customHeight="1" x14ac:dyDescent="0.2">
      <c r="A43" s="306" t="s">
        <v>263</v>
      </c>
      <c r="B43" s="307" t="s">
        <v>264</v>
      </c>
      <c r="C43" s="308"/>
      <c r="D43" s="113">
        <v>2.4999661251202556</v>
      </c>
      <c r="E43" s="115">
        <v>3690</v>
      </c>
      <c r="F43" s="114">
        <v>3679</v>
      </c>
      <c r="G43" s="114">
        <v>3704</v>
      </c>
      <c r="H43" s="114">
        <v>3706</v>
      </c>
      <c r="I43" s="140">
        <v>3648</v>
      </c>
      <c r="J43" s="115">
        <v>42</v>
      </c>
      <c r="K43" s="116">
        <v>1.1513157894736843</v>
      </c>
    </row>
    <row r="44" spans="1:11" ht="14.1" customHeight="1" x14ac:dyDescent="0.2">
      <c r="A44" s="306">
        <v>53</v>
      </c>
      <c r="B44" s="307" t="s">
        <v>265</v>
      </c>
      <c r="C44" s="308"/>
      <c r="D44" s="113">
        <v>1.1327759786452758</v>
      </c>
      <c r="E44" s="115">
        <v>1672</v>
      </c>
      <c r="F44" s="114">
        <v>1647</v>
      </c>
      <c r="G44" s="114">
        <v>1622</v>
      </c>
      <c r="H44" s="114">
        <v>1550</v>
      </c>
      <c r="I44" s="140">
        <v>1538</v>
      </c>
      <c r="J44" s="115">
        <v>134</v>
      </c>
      <c r="K44" s="116">
        <v>8.7126137841352413</v>
      </c>
    </row>
    <row r="45" spans="1:11" ht="14.1" customHeight="1" x14ac:dyDescent="0.2">
      <c r="A45" s="306" t="s">
        <v>266</v>
      </c>
      <c r="B45" s="307" t="s">
        <v>267</v>
      </c>
      <c r="C45" s="308"/>
      <c r="D45" s="113">
        <v>1.0961911085215648</v>
      </c>
      <c r="E45" s="115">
        <v>1618</v>
      </c>
      <c r="F45" s="114">
        <v>1591</v>
      </c>
      <c r="G45" s="114">
        <v>1564</v>
      </c>
      <c r="H45" s="114">
        <v>1492</v>
      </c>
      <c r="I45" s="140">
        <v>1477</v>
      </c>
      <c r="J45" s="115">
        <v>141</v>
      </c>
      <c r="K45" s="116">
        <v>9.5463777928232911</v>
      </c>
    </row>
    <row r="46" spans="1:11" ht="14.1" customHeight="1" x14ac:dyDescent="0.2">
      <c r="A46" s="306">
        <v>54</v>
      </c>
      <c r="B46" s="307" t="s">
        <v>268</v>
      </c>
      <c r="C46" s="308"/>
      <c r="D46" s="113">
        <v>2.6788254901695101</v>
      </c>
      <c r="E46" s="115">
        <v>3954</v>
      </c>
      <c r="F46" s="114">
        <v>3993</v>
      </c>
      <c r="G46" s="114">
        <v>4101</v>
      </c>
      <c r="H46" s="114">
        <v>4115</v>
      </c>
      <c r="I46" s="140">
        <v>4123</v>
      </c>
      <c r="J46" s="115">
        <v>-169</v>
      </c>
      <c r="K46" s="116">
        <v>-4.098957070094591</v>
      </c>
    </row>
    <row r="47" spans="1:11" ht="14.1" customHeight="1" x14ac:dyDescent="0.2">
      <c r="A47" s="306">
        <v>61</v>
      </c>
      <c r="B47" s="307" t="s">
        <v>269</v>
      </c>
      <c r="C47" s="308"/>
      <c r="D47" s="113">
        <v>3.2750233736670236</v>
      </c>
      <c r="E47" s="115">
        <v>4834</v>
      </c>
      <c r="F47" s="114">
        <v>4818</v>
      </c>
      <c r="G47" s="114">
        <v>4832</v>
      </c>
      <c r="H47" s="114">
        <v>4705</v>
      </c>
      <c r="I47" s="140">
        <v>4670</v>
      </c>
      <c r="J47" s="115">
        <v>164</v>
      </c>
      <c r="K47" s="116">
        <v>3.5117773019271947</v>
      </c>
    </row>
    <row r="48" spans="1:11" ht="14.1" customHeight="1" x14ac:dyDescent="0.2">
      <c r="A48" s="306">
        <v>62</v>
      </c>
      <c r="B48" s="307" t="s">
        <v>270</v>
      </c>
      <c r="C48" s="308"/>
      <c r="D48" s="113">
        <v>5.7180797008170625</v>
      </c>
      <c r="E48" s="115">
        <v>8440</v>
      </c>
      <c r="F48" s="114">
        <v>8511</v>
      </c>
      <c r="G48" s="114">
        <v>8449</v>
      </c>
      <c r="H48" s="114">
        <v>8414</v>
      </c>
      <c r="I48" s="140">
        <v>8477</v>
      </c>
      <c r="J48" s="115">
        <v>-37</v>
      </c>
      <c r="K48" s="116">
        <v>-0.43647516810192283</v>
      </c>
    </row>
    <row r="49" spans="1:11" ht="14.1" customHeight="1" x14ac:dyDescent="0.2">
      <c r="A49" s="306">
        <v>63</v>
      </c>
      <c r="B49" s="307" t="s">
        <v>271</v>
      </c>
      <c r="C49" s="308"/>
      <c r="D49" s="113">
        <v>1.9457730925055217</v>
      </c>
      <c r="E49" s="115">
        <v>2872</v>
      </c>
      <c r="F49" s="114">
        <v>3013</v>
      </c>
      <c r="G49" s="114">
        <v>2997</v>
      </c>
      <c r="H49" s="114">
        <v>2992</v>
      </c>
      <c r="I49" s="140">
        <v>2969</v>
      </c>
      <c r="J49" s="115">
        <v>-97</v>
      </c>
      <c r="K49" s="116">
        <v>-3.2670932974065341</v>
      </c>
    </row>
    <row r="50" spans="1:11" ht="14.1" customHeight="1" x14ac:dyDescent="0.2">
      <c r="A50" s="306" t="s">
        <v>272</v>
      </c>
      <c r="B50" s="307" t="s">
        <v>273</v>
      </c>
      <c r="C50" s="308"/>
      <c r="D50" s="113">
        <v>0.34281378301107029</v>
      </c>
      <c r="E50" s="115">
        <v>506</v>
      </c>
      <c r="F50" s="114">
        <v>553</v>
      </c>
      <c r="G50" s="114">
        <v>536</v>
      </c>
      <c r="H50" s="114">
        <v>513</v>
      </c>
      <c r="I50" s="140">
        <v>520</v>
      </c>
      <c r="J50" s="115">
        <v>-14</v>
      </c>
      <c r="K50" s="116">
        <v>-2.6923076923076925</v>
      </c>
    </row>
    <row r="51" spans="1:11" ht="14.1" customHeight="1" x14ac:dyDescent="0.2">
      <c r="A51" s="306" t="s">
        <v>274</v>
      </c>
      <c r="B51" s="307" t="s">
        <v>275</v>
      </c>
      <c r="C51" s="308"/>
      <c r="D51" s="113">
        <v>1.3848050839419519</v>
      </c>
      <c r="E51" s="115">
        <v>2044</v>
      </c>
      <c r="F51" s="114">
        <v>2136</v>
      </c>
      <c r="G51" s="114">
        <v>2125</v>
      </c>
      <c r="H51" s="114">
        <v>2158</v>
      </c>
      <c r="I51" s="140">
        <v>2122</v>
      </c>
      <c r="J51" s="115">
        <v>-78</v>
      </c>
      <c r="K51" s="116">
        <v>-3.6757775683317626</v>
      </c>
    </row>
    <row r="52" spans="1:11" ht="14.1" customHeight="1" x14ac:dyDescent="0.2">
      <c r="A52" s="306">
        <v>71</v>
      </c>
      <c r="B52" s="307" t="s">
        <v>276</v>
      </c>
      <c r="C52" s="308"/>
      <c r="D52" s="113">
        <v>13.724068779555832</v>
      </c>
      <c r="E52" s="115">
        <v>20257</v>
      </c>
      <c r="F52" s="114">
        <v>20346</v>
      </c>
      <c r="G52" s="114">
        <v>20345</v>
      </c>
      <c r="H52" s="114">
        <v>20190</v>
      </c>
      <c r="I52" s="140">
        <v>20126</v>
      </c>
      <c r="J52" s="115">
        <v>131</v>
      </c>
      <c r="K52" s="116">
        <v>0.65089933419457413</v>
      </c>
    </row>
    <row r="53" spans="1:11" ht="14.1" customHeight="1" x14ac:dyDescent="0.2">
      <c r="A53" s="306" t="s">
        <v>277</v>
      </c>
      <c r="B53" s="307" t="s">
        <v>278</v>
      </c>
      <c r="C53" s="308"/>
      <c r="D53" s="113">
        <v>5.5588677660194303</v>
      </c>
      <c r="E53" s="115">
        <v>8205</v>
      </c>
      <c r="F53" s="114">
        <v>8246</v>
      </c>
      <c r="G53" s="114">
        <v>8278</v>
      </c>
      <c r="H53" s="114">
        <v>8203</v>
      </c>
      <c r="I53" s="140">
        <v>8230</v>
      </c>
      <c r="J53" s="115">
        <v>-25</v>
      </c>
      <c r="K53" s="116">
        <v>-0.30376670716889431</v>
      </c>
    </row>
    <row r="54" spans="1:11" ht="14.1" customHeight="1" x14ac:dyDescent="0.2">
      <c r="A54" s="306" t="s">
        <v>279</v>
      </c>
      <c r="B54" s="307" t="s">
        <v>280</v>
      </c>
      <c r="C54" s="308"/>
      <c r="D54" s="113">
        <v>6.5554667280931156</v>
      </c>
      <c r="E54" s="115">
        <v>9676</v>
      </c>
      <c r="F54" s="114">
        <v>9679</v>
      </c>
      <c r="G54" s="114">
        <v>9632</v>
      </c>
      <c r="H54" s="114">
        <v>9597</v>
      </c>
      <c r="I54" s="140">
        <v>9511</v>
      </c>
      <c r="J54" s="115">
        <v>165</v>
      </c>
      <c r="K54" s="116">
        <v>1.7348333508569025</v>
      </c>
    </row>
    <row r="55" spans="1:11" ht="14.1" customHeight="1" x14ac:dyDescent="0.2">
      <c r="A55" s="306">
        <v>72</v>
      </c>
      <c r="B55" s="307" t="s">
        <v>281</v>
      </c>
      <c r="C55" s="308"/>
      <c r="D55" s="113">
        <v>4.395604395604396</v>
      </c>
      <c r="E55" s="115">
        <v>6488</v>
      </c>
      <c r="F55" s="114">
        <v>6566</v>
      </c>
      <c r="G55" s="114">
        <v>6654</v>
      </c>
      <c r="H55" s="114">
        <v>6599</v>
      </c>
      <c r="I55" s="140">
        <v>6625</v>
      </c>
      <c r="J55" s="115">
        <v>-137</v>
      </c>
      <c r="K55" s="116">
        <v>-2.0679245283018868</v>
      </c>
    </row>
    <row r="56" spans="1:11" ht="14.1" customHeight="1" x14ac:dyDescent="0.2">
      <c r="A56" s="306" t="s">
        <v>282</v>
      </c>
      <c r="B56" s="307" t="s">
        <v>283</v>
      </c>
      <c r="C56" s="308"/>
      <c r="D56" s="113">
        <v>2.2106746521049851</v>
      </c>
      <c r="E56" s="115">
        <v>3263</v>
      </c>
      <c r="F56" s="114">
        <v>3344</v>
      </c>
      <c r="G56" s="114">
        <v>3435</v>
      </c>
      <c r="H56" s="114">
        <v>3395</v>
      </c>
      <c r="I56" s="140">
        <v>3424</v>
      </c>
      <c r="J56" s="115">
        <v>-161</v>
      </c>
      <c r="K56" s="116">
        <v>-4.7021028037383177</v>
      </c>
    </row>
    <row r="57" spans="1:11" ht="14.1" customHeight="1" x14ac:dyDescent="0.2">
      <c r="A57" s="306" t="s">
        <v>284</v>
      </c>
      <c r="B57" s="307" t="s">
        <v>285</v>
      </c>
      <c r="C57" s="308"/>
      <c r="D57" s="113">
        <v>1.483042235200065</v>
      </c>
      <c r="E57" s="115">
        <v>2189</v>
      </c>
      <c r="F57" s="114">
        <v>2176</v>
      </c>
      <c r="G57" s="114">
        <v>2194</v>
      </c>
      <c r="H57" s="114">
        <v>2204</v>
      </c>
      <c r="I57" s="140">
        <v>2197</v>
      </c>
      <c r="J57" s="115">
        <v>-8</v>
      </c>
      <c r="K57" s="116">
        <v>-0.36413290851160673</v>
      </c>
    </row>
    <row r="58" spans="1:11" ht="14.1" customHeight="1" x14ac:dyDescent="0.2">
      <c r="A58" s="306">
        <v>73</v>
      </c>
      <c r="B58" s="307" t="s">
        <v>286</v>
      </c>
      <c r="C58" s="308"/>
      <c r="D58" s="113">
        <v>4.6727009119117628</v>
      </c>
      <c r="E58" s="115">
        <v>6897</v>
      </c>
      <c r="F58" s="114">
        <v>6846</v>
      </c>
      <c r="G58" s="114">
        <v>6815</v>
      </c>
      <c r="H58" s="114">
        <v>6652</v>
      </c>
      <c r="I58" s="140">
        <v>6633</v>
      </c>
      <c r="J58" s="115">
        <v>264</v>
      </c>
      <c r="K58" s="116">
        <v>3.9800995024875623</v>
      </c>
    </row>
    <row r="59" spans="1:11" ht="14.1" customHeight="1" x14ac:dyDescent="0.2">
      <c r="A59" s="306" t="s">
        <v>287</v>
      </c>
      <c r="B59" s="307" t="s">
        <v>288</v>
      </c>
      <c r="C59" s="308"/>
      <c r="D59" s="113">
        <v>3.7275917670492271</v>
      </c>
      <c r="E59" s="115">
        <v>5502</v>
      </c>
      <c r="F59" s="114">
        <v>5446</v>
      </c>
      <c r="G59" s="114">
        <v>5400</v>
      </c>
      <c r="H59" s="114">
        <v>5289</v>
      </c>
      <c r="I59" s="140">
        <v>5261</v>
      </c>
      <c r="J59" s="115">
        <v>241</v>
      </c>
      <c r="K59" s="116">
        <v>4.5808781600456188</v>
      </c>
    </row>
    <row r="60" spans="1:11" ht="14.1" customHeight="1" x14ac:dyDescent="0.2">
      <c r="A60" s="306">
        <v>81</v>
      </c>
      <c r="B60" s="307" t="s">
        <v>289</v>
      </c>
      <c r="C60" s="308"/>
      <c r="D60" s="113">
        <v>9.4327990135635016</v>
      </c>
      <c r="E60" s="115">
        <v>13923</v>
      </c>
      <c r="F60" s="114">
        <v>14052</v>
      </c>
      <c r="G60" s="114">
        <v>13802</v>
      </c>
      <c r="H60" s="114">
        <v>13563</v>
      </c>
      <c r="I60" s="140">
        <v>13542</v>
      </c>
      <c r="J60" s="115">
        <v>381</v>
      </c>
      <c r="K60" s="116">
        <v>2.8134692069118299</v>
      </c>
    </row>
    <row r="61" spans="1:11" ht="14.1" customHeight="1" x14ac:dyDescent="0.2">
      <c r="A61" s="306" t="s">
        <v>290</v>
      </c>
      <c r="B61" s="307" t="s">
        <v>291</v>
      </c>
      <c r="C61" s="308"/>
      <c r="D61" s="113">
        <v>2.5162260673974606</v>
      </c>
      <c r="E61" s="115">
        <v>3714</v>
      </c>
      <c r="F61" s="114">
        <v>3810</v>
      </c>
      <c r="G61" s="114">
        <v>3833</v>
      </c>
      <c r="H61" s="114">
        <v>3662</v>
      </c>
      <c r="I61" s="140">
        <v>3672</v>
      </c>
      <c r="J61" s="115">
        <v>42</v>
      </c>
      <c r="K61" s="116">
        <v>1.1437908496732025</v>
      </c>
    </row>
    <row r="62" spans="1:11" ht="14.1" customHeight="1" x14ac:dyDescent="0.2">
      <c r="A62" s="306" t="s">
        <v>292</v>
      </c>
      <c r="B62" s="307" t="s">
        <v>293</v>
      </c>
      <c r="C62" s="308"/>
      <c r="D62" s="113">
        <v>3.8082139808403679</v>
      </c>
      <c r="E62" s="115">
        <v>5621</v>
      </c>
      <c r="F62" s="114">
        <v>5696</v>
      </c>
      <c r="G62" s="114">
        <v>5527</v>
      </c>
      <c r="H62" s="114">
        <v>5431</v>
      </c>
      <c r="I62" s="140">
        <v>5446</v>
      </c>
      <c r="J62" s="115">
        <v>175</v>
      </c>
      <c r="K62" s="116">
        <v>3.2133676092544987</v>
      </c>
    </row>
    <row r="63" spans="1:11" ht="14.1" customHeight="1" x14ac:dyDescent="0.2">
      <c r="A63" s="306"/>
      <c r="B63" s="307" t="s">
        <v>294</v>
      </c>
      <c r="C63" s="308"/>
      <c r="D63" s="113">
        <v>3.2980582918930637</v>
      </c>
      <c r="E63" s="115">
        <v>4868</v>
      </c>
      <c r="F63" s="114">
        <v>4936</v>
      </c>
      <c r="G63" s="114">
        <v>4789</v>
      </c>
      <c r="H63" s="114">
        <v>4728</v>
      </c>
      <c r="I63" s="140">
        <v>4735</v>
      </c>
      <c r="J63" s="115">
        <v>133</v>
      </c>
      <c r="K63" s="116">
        <v>2.808870116156283</v>
      </c>
    </row>
    <row r="64" spans="1:11" ht="14.1" customHeight="1" x14ac:dyDescent="0.2">
      <c r="A64" s="306" t="s">
        <v>295</v>
      </c>
      <c r="B64" s="307" t="s">
        <v>296</v>
      </c>
      <c r="C64" s="308"/>
      <c r="D64" s="113">
        <v>1.0975461037113319</v>
      </c>
      <c r="E64" s="115">
        <v>1620</v>
      </c>
      <c r="F64" s="114">
        <v>1605</v>
      </c>
      <c r="G64" s="114">
        <v>1571</v>
      </c>
      <c r="H64" s="114">
        <v>1556</v>
      </c>
      <c r="I64" s="140">
        <v>1539</v>
      </c>
      <c r="J64" s="115">
        <v>81</v>
      </c>
      <c r="K64" s="116">
        <v>5.2631578947368425</v>
      </c>
    </row>
    <row r="65" spans="1:11" ht="14.1" customHeight="1" x14ac:dyDescent="0.2">
      <c r="A65" s="306" t="s">
        <v>297</v>
      </c>
      <c r="B65" s="307" t="s">
        <v>298</v>
      </c>
      <c r="C65" s="308"/>
      <c r="D65" s="113">
        <v>0.75202233032072741</v>
      </c>
      <c r="E65" s="115">
        <v>1110</v>
      </c>
      <c r="F65" s="114">
        <v>1103</v>
      </c>
      <c r="G65" s="114">
        <v>1068</v>
      </c>
      <c r="H65" s="114">
        <v>1136</v>
      </c>
      <c r="I65" s="140">
        <v>1130</v>
      </c>
      <c r="J65" s="115">
        <v>-20</v>
      </c>
      <c r="K65" s="116">
        <v>-1.7699115044247788</v>
      </c>
    </row>
    <row r="66" spans="1:11" ht="14.1" customHeight="1" x14ac:dyDescent="0.2">
      <c r="A66" s="306">
        <v>82</v>
      </c>
      <c r="B66" s="307" t="s">
        <v>299</v>
      </c>
      <c r="C66" s="308"/>
      <c r="D66" s="113">
        <v>2.8089050283871493</v>
      </c>
      <c r="E66" s="115">
        <v>4146</v>
      </c>
      <c r="F66" s="114">
        <v>4175</v>
      </c>
      <c r="G66" s="114">
        <v>4185</v>
      </c>
      <c r="H66" s="114">
        <v>4047</v>
      </c>
      <c r="I66" s="140">
        <v>3992</v>
      </c>
      <c r="J66" s="115">
        <v>154</v>
      </c>
      <c r="K66" s="116">
        <v>3.8577154308617234</v>
      </c>
    </row>
    <row r="67" spans="1:11" ht="14.1" customHeight="1" x14ac:dyDescent="0.2">
      <c r="A67" s="306" t="s">
        <v>300</v>
      </c>
      <c r="B67" s="307" t="s">
        <v>301</v>
      </c>
      <c r="C67" s="308"/>
      <c r="D67" s="113">
        <v>1.7276188669530224</v>
      </c>
      <c r="E67" s="115">
        <v>2550</v>
      </c>
      <c r="F67" s="114">
        <v>2539</v>
      </c>
      <c r="G67" s="114">
        <v>2541</v>
      </c>
      <c r="H67" s="114">
        <v>2489</v>
      </c>
      <c r="I67" s="140">
        <v>2442</v>
      </c>
      <c r="J67" s="115">
        <v>108</v>
      </c>
      <c r="K67" s="116">
        <v>4.4226044226044223</v>
      </c>
    </row>
    <row r="68" spans="1:11" ht="14.1" customHeight="1" x14ac:dyDescent="0.2">
      <c r="A68" s="306" t="s">
        <v>302</v>
      </c>
      <c r="B68" s="307" t="s">
        <v>303</v>
      </c>
      <c r="C68" s="308"/>
      <c r="D68" s="113">
        <v>0.52031815287055727</v>
      </c>
      <c r="E68" s="115">
        <v>768</v>
      </c>
      <c r="F68" s="114">
        <v>799</v>
      </c>
      <c r="G68" s="114">
        <v>806</v>
      </c>
      <c r="H68" s="114">
        <v>761</v>
      </c>
      <c r="I68" s="140">
        <v>753</v>
      </c>
      <c r="J68" s="115">
        <v>15</v>
      </c>
      <c r="K68" s="116">
        <v>1.9920318725099602</v>
      </c>
    </row>
    <row r="69" spans="1:11" ht="14.1" customHeight="1" x14ac:dyDescent="0.2">
      <c r="A69" s="306">
        <v>83</v>
      </c>
      <c r="B69" s="307" t="s">
        <v>304</v>
      </c>
      <c r="C69" s="308"/>
      <c r="D69" s="113">
        <v>6.0331160824379078</v>
      </c>
      <c r="E69" s="115">
        <v>8905</v>
      </c>
      <c r="F69" s="114">
        <v>8942</v>
      </c>
      <c r="G69" s="114">
        <v>8839</v>
      </c>
      <c r="H69" s="114">
        <v>8674</v>
      </c>
      <c r="I69" s="140">
        <v>8649</v>
      </c>
      <c r="J69" s="115">
        <v>256</v>
      </c>
      <c r="K69" s="116">
        <v>2.9598797548849576</v>
      </c>
    </row>
    <row r="70" spans="1:11" ht="14.1" customHeight="1" x14ac:dyDescent="0.2">
      <c r="A70" s="306" t="s">
        <v>305</v>
      </c>
      <c r="B70" s="307" t="s">
        <v>306</v>
      </c>
      <c r="C70" s="308"/>
      <c r="D70" s="113">
        <v>4.7058982940610559</v>
      </c>
      <c r="E70" s="115">
        <v>6946</v>
      </c>
      <c r="F70" s="114">
        <v>6920</v>
      </c>
      <c r="G70" s="114">
        <v>6796</v>
      </c>
      <c r="H70" s="114">
        <v>6666</v>
      </c>
      <c r="I70" s="140">
        <v>6652</v>
      </c>
      <c r="J70" s="115">
        <v>294</v>
      </c>
      <c r="K70" s="116">
        <v>4.4197233914612148</v>
      </c>
    </row>
    <row r="71" spans="1:11" ht="14.1" customHeight="1" x14ac:dyDescent="0.2">
      <c r="A71" s="306"/>
      <c r="B71" s="307" t="s">
        <v>307</v>
      </c>
      <c r="C71" s="308"/>
      <c r="D71" s="113">
        <v>2.376661562851452</v>
      </c>
      <c r="E71" s="115">
        <v>3508</v>
      </c>
      <c r="F71" s="114">
        <v>3513</v>
      </c>
      <c r="G71" s="114">
        <v>3461</v>
      </c>
      <c r="H71" s="114">
        <v>3361</v>
      </c>
      <c r="I71" s="140">
        <v>3374</v>
      </c>
      <c r="J71" s="115">
        <v>134</v>
      </c>
      <c r="K71" s="116">
        <v>3.9715471250740961</v>
      </c>
    </row>
    <row r="72" spans="1:11" ht="14.1" customHeight="1" x14ac:dyDescent="0.2">
      <c r="A72" s="306">
        <v>84</v>
      </c>
      <c r="B72" s="307" t="s">
        <v>308</v>
      </c>
      <c r="C72" s="308"/>
      <c r="D72" s="113">
        <v>2.8481998888903943</v>
      </c>
      <c r="E72" s="115">
        <v>4204</v>
      </c>
      <c r="F72" s="114">
        <v>4276</v>
      </c>
      <c r="G72" s="114">
        <v>4130</v>
      </c>
      <c r="H72" s="114">
        <v>4263</v>
      </c>
      <c r="I72" s="140">
        <v>4120</v>
      </c>
      <c r="J72" s="115">
        <v>84</v>
      </c>
      <c r="K72" s="116">
        <v>2.0388349514563107</v>
      </c>
    </row>
    <row r="73" spans="1:11" ht="14.1" customHeight="1" x14ac:dyDescent="0.2">
      <c r="A73" s="306" t="s">
        <v>309</v>
      </c>
      <c r="B73" s="307" t="s">
        <v>310</v>
      </c>
      <c r="C73" s="308"/>
      <c r="D73" s="113">
        <v>0.55487053020961774</v>
      </c>
      <c r="E73" s="115">
        <v>819</v>
      </c>
      <c r="F73" s="114">
        <v>819</v>
      </c>
      <c r="G73" s="114">
        <v>792</v>
      </c>
      <c r="H73" s="114">
        <v>827</v>
      </c>
      <c r="I73" s="140">
        <v>817</v>
      </c>
      <c r="J73" s="115">
        <v>2</v>
      </c>
      <c r="K73" s="116">
        <v>0.24479804161566707</v>
      </c>
    </row>
    <row r="74" spans="1:11" ht="14.1" customHeight="1" x14ac:dyDescent="0.2">
      <c r="A74" s="306" t="s">
        <v>311</v>
      </c>
      <c r="B74" s="307" t="s">
        <v>312</v>
      </c>
      <c r="C74" s="308"/>
      <c r="D74" s="113">
        <v>0.45324589097708701</v>
      </c>
      <c r="E74" s="115">
        <v>669</v>
      </c>
      <c r="F74" s="114">
        <v>673</v>
      </c>
      <c r="G74" s="114">
        <v>669</v>
      </c>
      <c r="H74" s="114">
        <v>680</v>
      </c>
      <c r="I74" s="140">
        <v>678</v>
      </c>
      <c r="J74" s="115">
        <v>-9</v>
      </c>
      <c r="K74" s="116">
        <v>-1.3274336283185841</v>
      </c>
    </row>
    <row r="75" spans="1:11" ht="14.1" customHeight="1" x14ac:dyDescent="0.2">
      <c r="A75" s="306" t="s">
        <v>313</v>
      </c>
      <c r="B75" s="307" t="s">
        <v>314</v>
      </c>
      <c r="C75" s="308"/>
      <c r="D75" s="113">
        <v>0.99592146447880114</v>
      </c>
      <c r="E75" s="115">
        <v>1470</v>
      </c>
      <c r="F75" s="114">
        <v>1545</v>
      </c>
      <c r="G75" s="114">
        <v>1423</v>
      </c>
      <c r="H75" s="114">
        <v>1505</v>
      </c>
      <c r="I75" s="140">
        <v>1391</v>
      </c>
      <c r="J75" s="115">
        <v>79</v>
      </c>
      <c r="K75" s="116">
        <v>5.6793673616103524</v>
      </c>
    </row>
    <row r="76" spans="1:11" ht="14.1" customHeight="1" x14ac:dyDescent="0.2">
      <c r="A76" s="306">
        <v>91</v>
      </c>
      <c r="B76" s="307" t="s">
        <v>315</v>
      </c>
      <c r="C76" s="308"/>
      <c r="D76" s="113">
        <v>0.43969593907941629</v>
      </c>
      <c r="E76" s="115">
        <v>649</v>
      </c>
      <c r="F76" s="114">
        <v>647</v>
      </c>
      <c r="G76" s="114">
        <v>634</v>
      </c>
      <c r="H76" s="114">
        <v>643</v>
      </c>
      <c r="I76" s="140">
        <v>647</v>
      </c>
      <c r="J76" s="115">
        <v>2</v>
      </c>
      <c r="K76" s="116">
        <v>0.30911901081916537</v>
      </c>
    </row>
    <row r="77" spans="1:11" ht="14.1" customHeight="1" x14ac:dyDescent="0.2">
      <c r="A77" s="306">
        <v>92</v>
      </c>
      <c r="B77" s="307" t="s">
        <v>316</v>
      </c>
      <c r="C77" s="308"/>
      <c r="D77" s="113">
        <v>2.0135228519938755</v>
      </c>
      <c r="E77" s="115">
        <v>2972</v>
      </c>
      <c r="F77" s="114">
        <v>2926</v>
      </c>
      <c r="G77" s="114">
        <v>2939</v>
      </c>
      <c r="H77" s="114">
        <v>2937</v>
      </c>
      <c r="I77" s="140">
        <v>2953</v>
      </c>
      <c r="J77" s="115">
        <v>19</v>
      </c>
      <c r="K77" s="116">
        <v>0.64341347781916691</v>
      </c>
    </row>
    <row r="78" spans="1:11" ht="14.1" customHeight="1" x14ac:dyDescent="0.2">
      <c r="A78" s="306">
        <v>93</v>
      </c>
      <c r="B78" s="307" t="s">
        <v>317</v>
      </c>
      <c r="C78" s="308"/>
      <c r="D78" s="113">
        <v>0.18360184821343883</v>
      </c>
      <c r="E78" s="115">
        <v>271</v>
      </c>
      <c r="F78" s="114">
        <v>285</v>
      </c>
      <c r="G78" s="114">
        <v>290</v>
      </c>
      <c r="H78" s="114">
        <v>290</v>
      </c>
      <c r="I78" s="140">
        <v>282</v>
      </c>
      <c r="J78" s="115">
        <v>-11</v>
      </c>
      <c r="K78" s="116">
        <v>-3.9007092198581561</v>
      </c>
    </row>
    <row r="79" spans="1:11" ht="14.1" customHeight="1" x14ac:dyDescent="0.2">
      <c r="A79" s="306">
        <v>94</v>
      </c>
      <c r="B79" s="307" t="s">
        <v>318</v>
      </c>
      <c r="C79" s="308"/>
      <c r="D79" s="113">
        <v>0.46544084768499072</v>
      </c>
      <c r="E79" s="115">
        <v>687</v>
      </c>
      <c r="F79" s="114">
        <v>714</v>
      </c>
      <c r="G79" s="114">
        <v>707</v>
      </c>
      <c r="H79" s="114">
        <v>677</v>
      </c>
      <c r="I79" s="140">
        <v>658</v>
      </c>
      <c r="J79" s="115">
        <v>29</v>
      </c>
      <c r="K79" s="116">
        <v>4.4072948328267474</v>
      </c>
    </row>
    <row r="80" spans="1:11" ht="14.1" customHeight="1" x14ac:dyDescent="0.2">
      <c r="A80" s="306" t="s">
        <v>319</v>
      </c>
      <c r="B80" s="307" t="s">
        <v>320</v>
      </c>
      <c r="C80" s="308"/>
      <c r="D80" s="113">
        <v>8.1299711386024574E-3</v>
      </c>
      <c r="E80" s="115">
        <v>12</v>
      </c>
      <c r="F80" s="114">
        <v>12</v>
      </c>
      <c r="G80" s="114">
        <v>9</v>
      </c>
      <c r="H80" s="114">
        <v>10</v>
      </c>
      <c r="I80" s="140">
        <v>12</v>
      </c>
      <c r="J80" s="115">
        <v>0</v>
      </c>
      <c r="K80" s="116">
        <v>0</v>
      </c>
    </row>
    <row r="81" spans="1:11" ht="14.1" customHeight="1" x14ac:dyDescent="0.2">
      <c r="A81" s="310" t="s">
        <v>321</v>
      </c>
      <c r="B81" s="311" t="s">
        <v>224</v>
      </c>
      <c r="C81" s="312"/>
      <c r="D81" s="125">
        <v>0.10772211758648256</v>
      </c>
      <c r="E81" s="143">
        <v>159</v>
      </c>
      <c r="F81" s="144">
        <v>155</v>
      </c>
      <c r="G81" s="144">
        <v>151</v>
      </c>
      <c r="H81" s="144">
        <v>139</v>
      </c>
      <c r="I81" s="145">
        <v>151</v>
      </c>
      <c r="J81" s="143">
        <v>8</v>
      </c>
      <c r="K81" s="146">
        <v>5.298013245033113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34931</v>
      </c>
      <c r="E12" s="114">
        <v>36002</v>
      </c>
      <c r="F12" s="114">
        <v>35661</v>
      </c>
      <c r="G12" s="114">
        <v>35805</v>
      </c>
      <c r="H12" s="140">
        <v>35024</v>
      </c>
      <c r="I12" s="115">
        <v>-93</v>
      </c>
      <c r="J12" s="116">
        <v>-0.26553220648698034</v>
      </c>
      <c r="K12"/>
      <c r="L12"/>
      <c r="M12"/>
      <c r="N12"/>
      <c r="O12"/>
      <c r="P12"/>
    </row>
    <row r="13" spans="1:16" s="110" customFormat="1" ht="14.45" customHeight="1" x14ac:dyDescent="0.2">
      <c r="A13" s="120" t="s">
        <v>105</v>
      </c>
      <c r="B13" s="119" t="s">
        <v>106</v>
      </c>
      <c r="C13" s="113">
        <v>42.002805530903778</v>
      </c>
      <c r="D13" s="115">
        <v>14672</v>
      </c>
      <c r="E13" s="114">
        <v>15080</v>
      </c>
      <c r="F13" s="114">
        <v>14868</v>
      </c>
      <c r="G13" s="114">
        <v>14824</v>
      </c>
      <c r="H13" s="140">
        <v>14449</v>
      </c>
      <c r="I13" s="115">
        <v>223</v>
      </c>
      <c r="J13" s="116">
        <v>1.543359402034743</v>
      </c>
      <c r="K13"/>
      <c r="L13"/>
      <c r="M13"/>
      <c r="N13"/>
      <c r="O13"/>
      <c r="P13"/>
    </row>
    <row r="14" spans="1:16" s="110" customFormat="1" ht="14.45" customHeight="1" x14ac:dyDescent="0.2">
      <c r="A14" s="120"/>
      <c r="B14" s="119" t="s">
        <v>107</v>
      </c>
      <c r="C14" s="113">
        <v>57.997194469096222</v>
      </c>
      <c r="D14" s="115">
        <v>20259</v>
      </c>
      <c r="E14" s="114">
        <v>20922</v>
      </c>
      <c r="F14" s="114">
        <v>20793</v>
      </c>
      <c r="G14" s="114">
        <v>20981</v>
      </c>
      <c r="H14" s="140">
        <v>20575</v>
      </c>
      <c r="I14" s="115">
        <v>-316</v>
      </c>
      <c r="J14" s="116">
        <v>-1.5358444714459296</v>
      </c>
      <c r="K14"/>
      <c r="L14"/>
      <c r="M14"/>
      <c r="N14"/>
      <c r="O14"/>
      <c r="P14"/>
    </row>
    <row r="15" spans="1:16" s="110" customFormat="1" ht="14.45" customHeight="1" x14ac:dyDescent="0.2">
      <c r="A15" s="118" t="s">
        <v>105</v>
      </c>
      <c r="B15" s="121" t="s">
        <v>108</v>
      </c>
      <c r="C15" s="113">
        <v>21.671294838395696</v>
      </c>
      <c r="D15" s="115">
        <v>7570</v>
      </c>
      <c r="E15" s="114">
        <v>7818</v>
      </c>
      <c r="F15" s="114">
        <v>7450</v>
      </c>
      <c r="G15" s="114">
        <v>7639</v>
      </c>
      <c r="H15" s="140">
        <v>7212</v>
      </c>
      <c r="I15" s="115">
        <v>358</v>
      </c>
      <c r="J15" s="116">
        <v>4.963948973932335</v>
      </c>
      <c r="K15"/>
      <c r="L15"/>
      <c r="M15"/>
      <c r="N15"/>
      <c r="O15"/>
      <c r="P15"/>
    </row>
    <row r="16" spans="1:16" s="110" customFormat="1" ht="14.45" customHeight="1" x14ac:dyDescent="0.2">
      <c r="A16" s="118"/>
      <c r="B16" s="121" t="s">
        <v>109</v>
      </c>
      <c r="C16" s="113">
        <v>51.200938994016774</v>
      </c>
      <c r="D16" s="115">
        <v>17885</v>
      </c>
      <c r="E16" s="114">
        <v>18471</v>
      </c>
      <c r="F16" s="114">
        <v>18535</v>
      </c>
      <c r="G16" s="114">
        <v>18489</v>
      </c>
      <c r="H16" s="140">
        <v>18337</v>
      </c>
      <c r="I16" s="115">
        <v>-452</v>
      </c>
      <c r="J16" s="116">
        <v>-2.4649615531439166</v>
      </c>
      <c r="K16"/>
      <c r="L16"/>
      <c r="M16"/>
      <c r="N16"/>
      <c r="O16"/>
      <c r="P16"/>
    </row>
    <row r="17" spans="1:16" s="110" customFormat="1" ht="14.45" customHeight="1" x14ac:dyDescent="0.2">
      <c r="A17" s="118"/>
      <c r="B17" s="121" t="s">
        <v>110</v>
      </c>
      <c r="C17" s="113">
        <v>14.935157882683004</v>
      </c>
      <c r="D17" s="115">
        <v>5217</v>
      </c>
      <c r="E17" s="114">
        <v>5306</v>
      </c>
      <c r="F17" s="114">
        <v>5321</v>
      </c>
      <c r="G17" s="114">
        <v>5305</v>
      </c>
      <c r="H17" s="140">
        <v>5181</v>
      </c>
      <c r="I17" s="115">
        <v>36</v>
      </c>
      <c r="J17" s="116">
        <v>0.69484655471916623</v>
      </c>
      <c r="K17"/>
      <c r="L17"/>
      <c r="M17"/>
      <c r="N17"/>
      <c r="O17"/>
      <c r="P17"/>
    </row>
    <row r="18" spans="1:16" s="110" customFormat="1" ht="14.45" customHeight="1" x14ac:dyDescent="0.2">
      <c r="A18" s="120"/>
      <c r="B18" s="121" t="s">
        <v>111</v>
      </c>
      <c r="C18" s="113">
        <v>12.192608284904527</v>
      </c>
      <c r="D18" s="115">
        <v>4259</v>
      </c>
      <c r="E18" s="114">
        <v>4407</v>
      </c>
      <c r="F18" s="114">
        <v>4355</v>
      </c>
      <c r="G18" s="114">
        <v>4372</v>
      </c>
      <c r="H18" s="140">
        <v>4294</v>
      </c>
      <c r="I18" s="115">
        <v>-35</v>
      </c>
      <c r="J18" s="116">
        <v>-0.81509082440614811</v>
      </c>
      <c r="K18"/>
      <c r="L18"/>
      <c r="M18"/>
      <c r="N18"/>
      <c r="O18"/>
      <c r="P18"/>
    </row>
    <row r="19" spans="1:16" s="110" customFormat="1" ht="14.45" customHeight="1" x14ac:dyDescent="0.2">
      <c r="A19" s="120"/>
      <c r="B19" s="121" t="s">
        <v>112</v>
      </c>
      <c r="C19" s="113">
        <v>1.022014829234777</v>
      </c>
      <c r="D19" s="115">
        <v>357</v>
      </c>
      <c r="E19" s="114">
        <v>375</v>
      </c>
      <c r="F19" s="114">
        <v>387</v>
      </c>
      <c r="G19" s="114">
        <v>345</v>
      </c>
      <c r="H19" s="140">
        <v>354</v>
      </c>
      <c r="I19" s="115">
        <v>3</v>
      </c>
      <c r="J19" s="116">
        <v>0.84745762711864403</v>
      </c>
      <c r="K19"/>
      <c r="L19"/>
      <c r="M19"/>
      <c r="N19"/>
      <c r="O19"/>
      <c r="P19"/>
    </row>
    <row r="20" spans="1:16" s="110" customFormat="1" ht="14.45" customHeight="1" x14ac:dyDescent="0.2">
      <c r="A20" s="120" t="s">
        <v>113</v>
      </c>
      <c r="B20" s="119" t="s">
        <v>116</v>
      </c>
      <c r="C20" s="113">
        <v>80.155163035698948</v>
      </c>
      <c r="D20" s="115">
        <v>27999</v>
      </c>
      <c r="E20" s="114">
        <v>28871</v>
      </c>
      <c r="F20" s="114">
        <v>28639</v>
      </c>
      <c r="G20" s="114">
        <v>28821</v>
      </c>
      <c r="H20" s="140">
        <v>28252</v>
      </c>
      <c r="I20" s="115">
        <v>-253</v>
      </c>
      <c r="J20" s="116">
        <v>-0.89551182217188163</v>
      </c>
      <c r="K20"/>
      <c r="L20"/>
      <c r="M20"/>
      <c r="N20"/>
      <c r="O20"/>
      <c r="P20"/>
    </row>
    <row r="21" spans="1:16" s="110" customFormat="1" ht="14.45" customHeight="1" x14ac:dyDescent="0.2">
      <c r="A21" s="123"/>
      <c r="B21" s="124" t="s">
        <v>117</v>
      </c>
      <c r="C21" s="125">
        <v>19.64444189974521</v>
      </c>
      <c r="D21" s="143">
        <v>6862</v>
      </c>
      <c r="E21" s="144">
        <v>7066</v>
      </c>
      <c r="F21" s="144">
        <v>6945</v>
      </c>
      <c r="G21" s="144">
        <v>6903</v>
      </c>
      <c r="H21" s="145">
        <v>6703</v>
      </c>
      <c r="I21" s="143">
        <v>159</v>
      </c>
      <c r="J21" s="146">
        <v>2.3720722064747126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29431</v>
      </c>
      <c r="E56" s="114">
        <v>30386</v>
      </c>
      <c r="F56" s="114">
        <v>30011</v>
      </c>
      <c r="G56" s="114">
        <v>30202</v>
      </c>
      <c r="H56" s="140">
        <v>29685</v>
      </c>
      <c r="I56" s="115">
        <v>-254</v>
      </c>
      <c r="J56" s="116">
        <v>-0.85565100218965806</v>
      </c>
      <c r="K56"/>
      <c r="L56"/>
      <c r="M56"/>
      <c r="N56"/>
      <c r="O56"/>
      <c r="P56"/>
    </row>
    <row r="57" spans="1:16" s="110" customFormat="1" ht="14.45" customHeight="1" x14ac:dyDescent="0.2">
      <c r="A57" s="120" t="s">
        <v>105</v>
      </c>
      <c r="B57" s="119" t="s">
        <v>106</v>
      </c>
      <c r="C57" s="113">
        <v>43.33525874078353</v>
      </c>
      <c r="D57" s="115">
        <v>12754</v>
      </c>
      <c r="E57" s="114">
        <v>13088</v>
      </c>
      <c r="F57" s="114">
        <v>12934</v>
      </c>
      <c r="G57" s="114">
        <v>12956</v>
      </c>
      <c r="H57" s="140">
        <v>12762</v>
      </c>
      <c r="I57" s="115">
        <v>-8</v>
      </c>
      <c r="J57" s="116">
        <v>-6.2686099357467481E-2</v>
      </c>
    </row>
    <row r="58" spans="1:16" s="110" customFormat="1" ht="14.45" customHeight="1" x14ac:dyDescent="0.2">
      <c r="A58" s="120"/>
      <c r="B58" s="119" t="s">
        <v>107</v>
      </c>
      <c r="C58" s="113">
        <v>56.66474125921647</v>
      </c>
      <c r="D58" s="115">
        <v>16677</v>
      </c>
      <c r="E58" s="114">
        <v>17298</v>
      </c>
      <c r="F58" s="114">
        <v>17077</v>
      </c>
      <c r="G58" s="114">
        <v>17246</v>
      </c>
      <c r="H58" s="140">
        <v>16923</v>
      </c>
      <c r="I58" s="115">
        <v>-246</v>
      </c>
      <c r="J58" s="116">
        <v>-1.4536429711044141</v>
      </c>
    </row>
    <row r="59" spans="1:16" s="110" customFormat="1" ht="14.45" customHeight="1" x14ac:dyDescent="0.2">
      <c r="A59" s="118" t="s">
        <v>105</v>
      </c>
      <c r="B59" s="121" t="s">
        <v>108</v>
      </c>
      <c r="C59" s="113">
        <v>19.758078216846183</v>
      </c>
      <c r="D59" s="115">
        <v>5815</v>
      </c>
      <c r="E59" s="114">
        <v>6183</v>
      </c>
      <c r="F59" s="114">
        <v>5811</v>
      </c>
      <c r="G59" s="114">
        <v>6064</v>
      </c>
      <c r="H59" s="140">
        <v>5857</v>
      </c>
      <c r="I59" s="115">
        <v>-42</v>
      </c>
      <c r="J59" s="116">
        <v>-0.71709066074782313</v>
      </c>
    </row>
    <row r="60" spans="1:16" s="110" customFormat="1" ht="14.45" customHeight="1" x14ac:dyDescent="0.2">
      <c r="A60" s="118"/>
      <c r="B60" s="121" t="s">
        <v>109</v>
      </c>
      <c r="C60" s="113">
        <v>56.012367911385951</v>
      </c>
      <c r="D60" s="115">
        <v>16485</v>
      </c>
      <c r="E60" s="114">
        <v>16920</v>
      </c>
      <c r="F60" s="114">
        <v>16941</v>
      </c>
      <c r="G60" s="114">
        <v>16934</v>
      </c>
      <c r="H60" s="140">
        <v>16718</v>
      </c>
      <c r="I60" s="115">
        <v>-233</v>
      </c>
      <c r="J60" s="116">
        <v>-1.3937073812657017</v>
      </c>
    </row>
    <row r="61" spans="1:16" s="110" customFormat="1" ht="14.45" customHeight="1" x14ac:dyDescent="0.2">
      <c r="A61" s="118"/>
      <c r="B61" s="121" t="s">
        <v>110</v>
      </c>
      <c r="C61" s="113">
        <v>13.040671400903809</v>
      </c>
      <c r="D61" s="115">
        <v>3838</v>
      </c>
      <c r="E61" s="114">
        <v>3902</v>
      </c>
      <c r="F61" s="114">
        <v>3944</v>
      </c>
      <c r="G61" s="114">
        <v>3920</v>
      </c>
      <c r="H61" s="140">
        <v>3840</v>
      </c>
      <c r="I61" s="115">
        <v>-2</v>
      </c>
      <c r="J61" s="116">
        <v>-5.2083333333333336E-2</v>
      </c>
    </row>
    <row r="62" spans="1:16" s="110" customFormat="1" ht="14.45" customHeight="1" x14ac:dyDescent="0.2">
      <c r="A62" s="120"/>
      <c r="B62" s="121" t="s">
        <v>111</v>
      </c>
      <c r="C62" s="113">
        <v>11.188882470864055</v>
      </c>
      <c r="D62" s="115">
        <v>3293</v>
      </c>
      <c r="E62" s="114">
        <v>3381</v>
      </c>
      <c r="F62" s="114">
        <v>3315</v>
      </c>
      <c r="G62" s="114">
        <v>3284</v>
      </c>
      <c r="H62" s="140">
        <v>3270</v>
      </c>
      <c r="I62" s="115">
        <v>23</v>
      </c>
      <c r="J62" s="116">
        <v>0.70336391437308865</v>
      </c>
    </row>
    <row r="63" spans="1:16" s="110" customFormat="1" ht="14.45" customHeight="1" x14ac:dyDescent="0.2">
      <c r="A63" s="120"/>
      <c r="B63" s="121" t="s">
        <v>112</v>
      </c>
      <c r="C63" s="113">
        <v>1.0465155788114573</v>
      </c>
      <c r="D63" s="115">
        <v>308</v>
      </c>
      <c r="E63" s="114">
        <v>315</v>
      </c>
      <c r="F63" s="114">
        <v>305</v>
      </c>
      <c r="G63" s="114">
        <v>258</v>
      </c>
      <c r="H63" s="140">
        <v>272</v>
      </c>
      <c r="I63" s="115">
        <v>36</v>
      </c>
      <c r="J63" s="116">
        <v>13.235294117647058</v>
      </c>
    </row>
    <row r="64" spans="1:16" s="110" customFormat="1" ht="14.45" customHeight="1" x14ac:dyDescent="0.2">
      <c r="A64" s="120" t="s">
        <v>113</v>
      </c>
      <c r="B64" s="119" t="s">
        <v>116</v>
      </c>
      <c r="C64" s="113">
        <v>73.650232747782951</v>
      </c>
      <c r="D64" s="115">
        <v>21676</v>
      </c>
      <c r="E64" s="114">
        <v>22485</v>
      </c>
      <c r="F64" s="114">
        <v>22231</v>
      </c>
      <c r="G64" s="114">
        <v>22445</v>
      </c>
      <c r="H64" s="140">
        <v>22104</v>
      </c>
      <c r="I64" s="115">
        <v>-428</v>
      </c>
      <c r="J64" s="116">
        <v>-1.9363011219688744</v>
      </c>
    </row>
    <row r="65" spans="1:10" s="110" customFormat="1" ht="14.45" customHeight="1" x14ac:dyDescent="0.2">
      <c r="A65" s="123"/>
      <c r="B65" s="124" t="s">
        <v>117</v>
      </c>
      <c r="C65" s="125">
        <v>26.09153613536747</v>
      </c>
      <c r="D65" s="143">
        <v>7679</v>
      </c>
      <c r="E65" s="144">
        <v>7833</v>
      </c>
      <c r="F65" s="144">
        <v>7704</v>
      </c>
      <c r="G65" s="144">
        <v>7684</v>
      </c>
      <c r="H65" s="145">
        <v>7521</v>
      </c>
      <c r="I65" s="143">
        <v>158</v>
      </c>
      <c r="J65" s="146">
        <v>2.1007844701502458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34931</v>
      </c>
      <c r="G11" s="114">
        <v>36002</v>
      </c>
      <c r="H11" s="114">
        <v>35661</v>
      </c>
      <c r="I11" s="114">
        <v>35805</v>
      </c>
      <c r="J11" s="140">
        <v>35024</v>
      </c>
      <c r="K11" s="114">
        <v>-93</v>
      </c>
      <c r="L11" s="116">
        <v>-0.26553220648698034</v>
      </c>
    </row>
    <row r="12" spans="1:17" s="110" customFormat="1" ht="24" customHeight="1" x14ac:dyDescent="0.2">
      <c r="A12" s="604" t="s">
        <v>185</v>
      </c>
      <c r="B12" s="605"/>
      <c r="C12" s="605"/>
      <c r="D12" s="606"/>
      <c r="E12" s="113">
        <v>42.002805530903778</v>
      </c>
      <c r="F12" s="115">
        <v>14672</v>
      </c>
      <c r="G12" s="114">
        <v>15080</v>
      </c>
      <c r="H12" s="114">
        <v>14868</v>
      </c>
      <c r="I12" s="114">
        <v>14824</v>
      </c>
      <c r="J12" s="140">
        <v>14449</v>
      </c>
      <c r="K12" s="114">
        <v>223</v>
      </c>
      <c r="L12" s="116">
        <v>1.543359402034743</v>
      </c>
    </row>
    <row r="13" spans="1:17" s="110" customFormat="1" ht="15" customHeight="1" x14ac:dyDescent="0.2">
      <c r="A13" s="120"/>
      <c r="B13" s="612" t="s">
        <v>107</v>
      </c>
      <c r="C13" s="612"/>
      <c r="E13" s="113">
        <v>57.997194469096222</v>
      </c>
      <c r="F13" s="115">
        <v>20259</v>
      </c>
      <c r="G13" s="114">
        <v>20922</v>
      </c>
      <c r="H13" s="114">
        <v>20793</v>
      </c>
      <c r="I13" s="114">
        <v>20981</v>
      </c>
      <c r="J13" s="140">
        <v>20575</v>
      </c>
      <c r="K13" s="114">
        <v>-316</v>
      </c>
      <c r="L13" s="116">
        <v>-1.5358444714459296</v>
      </c>
    </row>
    <row r="14" spans="1:17" s="110" customFormat="1" ht="22.5" customHeight="1" x14ac:dyDescent="0.2">
      <c r="A14" s="604" t="s">
        <v>186</v>
      </c>
      <c r="B14" s="605"/>
      <c r="C14" s="605"/>
      <c r="D14" s="606"/>
      <c r="E14" s="113">
        <v>21.671294838395696</v>
      </c>
      <c r="F14" s="115">
        <v>7570</v>
      </c>
      <c r="G14" s="114">
        <v>7818</v>
      </c>
      <c r="H14" s="114">
        <v>7450</v>
      </c>
      <c r="I14" s="114">
        <v>7639</v>
      </c>
      <c r="J14" s="140">
        <v>7212</v>
      </c>
      <c r="K14" s="114">
        <v>358</v>
      </c>
      <c r="L14" s="116">
        <v>4.963948973932335</v>
      </c>
    </row>
    <row r="15" spans="1:17" s="110" customFormat="1" ht="15" customHeight="1" x14ac:dyDescent="0.2">
      <c r="A15" s="120"/>
      <c r="B15" s="119"/>
      <c r="C15" s="258" t="s">
        <v>106</v>
      </c>
      <c r="E15" s="113">
        <v>49.15455746367239</v>
      </c>
      <c r="F15" s="115">
        <v>3721</v>
      </c>
      <c r="G15" s="114">
        <v>3814</v>
      </c>
      <c r="H15" s="114">
        <v>3631</v>
      </c>
      <c r="I15" s="114">
        <v>3654</v>
      </c>
      <c r="J15" s="140">
        <v>3373</v>
      </c>
      <c r="K15" s="114">
        <v>348</v>
      </c>
      <c r="L15" s="116">
        <v>10.317225022235398</v>
      </c>
    </row>
    <row r="16" spans="1:17" s="110" customFormat="1" ht="15" customHeight="1" x14ac:dyDescent="0.2">
      <c r="A16" s="120"/>
      <c r="B16" s="119"/>
      <c r="C16" s="258" t="s">
        <v>107</v>
      </c>
      <c r="E16" s="113">
        <v>50.84544253632761</v>
      </c>
      <c r="F16" s="115">
        <v>3849</v>
      </c>
      <c r="G16" s="114">
        <v>4004</v>
      </c>
      <c r="H16" s="114">
        <v>3819</v>
      </c>
      <c r="I16" s="114">
        <v>3985</v>
      </c>
      <c r="J16" s="140">
        <v>3839</v>
      </c>
      <c r="K16" s="114">
        <v>10</v>
      </c>
      <c r="L16" s="116">
        <v>0.26048450117218025</v>
      </c>
    </row>
    <row r="17" spans="1:12" s="110" customFormat="1" ht="15" customHeight="1" x14ac:dyDescent="0.2">
      <c r="A17" s="120"/>
      <c r="B17" s="121" t="s">
        <v>109</v>
      </c>
      <c r="C17" s="258"/>
      <c r="E17" s="113">
        <v>51.200938994016774</v>
      </c>
      <c r="F17" s="115">
        <v>17885</v>
      </c>
      <c r="G17" s="114">
        <v>18471</v>
      </c>
      <c r="H17" s="114">
        <v>18535</v>
      </c>
      <c r="I17" s="114">
        <v>18489</v>
      </c>
      <c r="J17" s="140">
        <v>18337</v>
      </c>
      <c r="K17" s="114">
        <v>-452</v>
      </c>
      <c r="L17" s="116">
        <v>-2.4649615531439166</v>
      </c>
    </row>
    <row r="18" spans="1:12" s="110" customFormat="1" ht="15" customHeight="1" x14ac:dyDescent="0.2">
      <c r="A18" s="120"/>
      <c r="B18" s="119"/>
      <c r="C18" s="258" t="s">
        <v>106</v>
      </c>
      <c r="E18" s="113">
        <v>39.055074084428291</v>
      </c>
      <c r="F18" s="115">
        <v>6985</v>
      </c>
      <c r="G18" s="114">
        <v>7203</v>
      </c>
      <c r="H18" s="114">
        <v>7171</v>
      </c>
      <c r="I18" s="114">
        <v>7121</v>
      </c>
      <c r="J18" s="140">
        <v>7103</v>
      </c>
      <c r="K18" s="114">
        <v>-118</v>
      </c>
      <c r="L18" s="116">
        <v>-1.6612698859636774</v>
      </c>
    </row>
    <row r="19" spans="1:12" s="110" customFormat="1" ht="15" customHeight="1" x14ac:dyDescent="0.2">
      <c r="A19" s="120"/>
      <c r="B19" s="119"/>
      <c r="C19" s="258" t="s">
        <v>107</v>
      </c>
      <c r="E19" s="113">
        <v>60.944925915571709</v>
      </c>
      <c r="F19" s="115">
        <v>10900</v>
      </c>
      <c r="G19" s="114">
        <v>11268</v>
      </c>
      <c r="H19" s="114">
        <v>11364</v>
      </c>
      <c r="I19" s="114">
        <v>11368</v>
      </c>
      <c r="J19" s="140">
        <v>11234</v>
      </c>
      <c r="K19" s="114">
        <v>-334</v>
      </c>
      <c r="L19" s="116">
        <v>-2.9731173224141001</v>
      </c>
    </row>
    <row r="20" spans="1:12" s="110" customFormat="1" ht="15" customHeight="1" x14ac:dyDescent="0.2">
      <c r="A20" s="120"/>
      <c r="B20" s="121" t="s">
        <v>110</v>
      </c>
      <c r="C20" s="258"/>
      <c r="E20" s="113">
        <v>14.935157882683004</v>
      </c>
      <c r="F20" s="115">
        <v>5217</v>
      </c>
      <c r="G20" s="114">
        <v>5306</v>
      </c>
      <c r="H20" s="114">
        <v>5321</v>
      </c>
      <c r="I20" s="114">
        <v>5305</v>
      </c>
      <c r="J20" s="140">
        <v>5181</v>
      </c>
      <c r="K20" s="114">
        <v>36</v>
      </c>
      <c r="L20" s="116">
        <v>0.69484655471916623</v>
      </c>
    </row>
    <row r="21" spans="1:12" s="110" customFormat="1" ht="15" customHeight="1" x14ac:dyDescent="0.2">
      <c r="A21" s="120"/>
      <c r="B21" s="119"/>
      <c r="C21" s="258" t="s">
        <v>106</v>
      </c>
      <c r="E21" s="113">
        <v>36.036036036036037</v>
      </c>
      <c r="F21" s="115">
        <v>1880</v>
      </c>
      <c r="G21" s="114">
        <v>1911</v>
      </c>
      <c r="H21" s="114">
        <v>1924</v>
      </c>
      <c r="I21" s="114">
        <v>1911</v>
      </c>
      <c r="J21" s="140">
        <v>1867</v>
      </c>
      <c r="K21" s="114">
        <v>13</v>
      </c>
      <c r="L21" s="116">
        <v>0.69630423138725228</v>
      </c>
    </row>
    <row r="22" spans="1:12" s="110" customFormat="1" ht="15" customHeight="1" x14ac:dyDescent="0.2">
      <c r="A22" s="120"/>
      <c r="B22" s="119"/>
      <c r="C22" s="258" t="s">
        <v>107</v>
      </c>
      <c r="E22" s="113">
        <v>63.963963963963963</v>
      </c>
      <c r="F22" s="115">
        <v>3337</v>
      </c>
      <c r="G22" s="114">
        <v>3395</v>
      </c>
      <c r="H22" s="114">
        <v>3397</v>
      </c>
      <c r="I22" s="114">
        <v>3394</v>
      </c>
      <c r="J22" s="140">
        <v>3314</v>
      </c>
      <c r="K22" s="114">
        <v>23</v>
      </c>
      <c r="L22" s="116">
        <v>0.69402534701267349</v>
      </c>
    </row>
    <row r="23" spans="1:12" s="110" customFormat="1" ht="15" customHeight="1" x14ac:dyDescent="0.2">
      <c r="A23" s="120"/>
      <c r="B23" s="121" t="s">
        <v>111</v>
      </c>
      <c r="C23" s="258"/>
      <c r="E23" s="113">
        <v>12.192608284904527</v>
      </c>
      <c r="F23" s="115">
        <v>4259</v>
      </c>
      <c r="G23" s="114">
        <v>4407</v>
      </c>
      <c r="H23" s="114">
        <v>4355</v>
      </c>
      <c r="I23" s="114">
        <v>4372</v>
      </c>
      <c r="J23" s="140">
        <v>4294</v>
      </c>
      <c r="K23" s="114">
        <v>-35</v>
      </c>
      <c r="L23" s="116">
        <v>-0.81509082440614811</v>
      </c>
    </row>
    <row r="24" spans="1:12" s="110" customFormat="1" ht="15" customHeight="1" x14ac:dyDescent="0.2">
      <c r="A24" s="120"/>
      <c r="B24" s="119"/>
      <c r="C24" s="258" t="s">
        <v>106</v>
      </c>
      <c r="E24" s="113">
        <v>48.978633482038035</v>
      </c>
      <c r="F24" s="115">
        <v>2086</v>
      </c>
      <c r="G24" s="114">
        <v>2152</v>
      </c>
      <c r="H24" s="114">
        <v>2142</v>
      </c>
      <c r="I24" s="114">
        <v>2138</v>
      </c>
      <c r="J24" s="140">
        <v>2106</v>
      </c>
      <c r="K24" s="114">
        <v>-20</v>
      </c>
      <c r="L24" s="116">
        <v>-0.94966761633428298</v>
      </c>
    </row>
    <row r="25" spans="1:12" s="110" customFormat="1" ht="15" customHeight="1" x14ac:dyDescent="0.2">
      <c r="A25" s="120"/>
      <c r="B25" s="119"/>
      <c r="C25" s="258" t="s">
        <v>107</v>
      </c>
      <c r="E25" s="113">
        <v>51.021366517961965</v>
      </c>
      <c r="F25" s="115">
        <v>2173</v>
      </c>
      <c r="G25" s="114">
        <v>2255</v>
      </c>
      <c r="H25" s="114">
        <v>2213</v>
      </c>
      <c r="I25" s="114">
        <v>2234</v>
      </c>
      <c r="J25" s="140">
        <v>2188</v>
      </c>
      <c r="K25" s="114">
        <v>-15</v>
      </c>
      <c r="L25" s="116">
        <v>-0.68555758683729429</v>
      </c>
    </row>
    <row r="26" spans="1:12" s="110" customFormat="1" ht="15" customHeight="1" x14ac:dyDescent="0.2">
      <c r="A26" s="120"/>
      <c r="C26" s="121" t="s">
        <v>187</v>
      </c>
      <c r="D26" s="110" t="s">
        <v>188</v>
      </c>
      <c r="E26" s="113">
        <v>1.022014829234777</v>
      </c>
      <c r="F26" s="115">
        <v>357</v>
      </c>
      <c r="G26" s="114">
        <v>375</v>
      </c>
      <c r="H26" s="114">
        <v>387</v>
      </c>
      <c r="I26" s="114">
        <v>345</v>
      </c>
      <c r="J26" s="140">
        <v>354</v>
      </c>
      <c r="K26" s="114">
        <v>3</v>
      </c>
      <c r="L26" s="116">
        <v>0.84745762711864403</v>
      </c>
    </row>
    <row r="27" spans="1:12" s="110" customFormat="1" ht="15" customHeight="1" x14ac:dyDescent="0.2">
      <c r="A27" s="120"/>
      <c r="B27" s="119"/>
      <c r="D27" s="259" t="s">
        <v>106</v>
      </c>
      <c r="E27" s="113">
        <v>42.296918767507002</v>
      </c>
      <c r="F27" s="115">
        <v>151</v>
      </c>
      <c r="G27" s="114">
        <v>155</v>
      </c>
      <c r="H27" s="114">
        <v>170</v>
      </c>
      <c r="I27" s="114">
        <v>145</v>
      </c>
      <c r="J27" s="140">
        <v>142</v>
      </c>
      <c r="K27" s="114">
        <v>9</v>
      </c>
      <c r="L27" s="116">
        <v>6.3380281690140849</v>
      </c>
    </row>
    <row r="28" spans="1:12" s="110" customFormat="1" ht="15" customHeight="1" x14ac:dyDescent="0.2">
      <c r="A28" s="120"/>
      <c r="B28" s="119"/>
      <c r="D28" s="259" t="s">
        <v>107</v>
      </c>
      <c r="E28" s="113">
        <v>57.703081232492998</v>
      </c>
      <c r="F28" s="115">
        <v>206</v>
      </c>
      <c r="G28" s="114">
        <v>220</v>
      </c>
      <c r="H28" s="114">
        <v>217</v>
      </c>
      <c r="I28" s="114">
        <v>200</v>
      </c>
      <c r="J28" s="140">
        <v>212</v>
      </c>
      <c r="K28" s="114">
        <v>-6</v>
      </c>
      <c r="L28" s="116">
        <v>-2.8301886792452828</v>
      </c>
    </row>
    <row r="29" spans="1:12" s="110" customFormat="1" ht="24" customHeight="1" x14ac:dyDescent="0.2">
      <c r="A29" s="604" t="s">
        <v>189</v>
      </c>
      <c r="B29" s="605"/>
      <c r="C29" s="605"/>
      <c r="D29" s="606"/>
      <c r="E29" s="113">
        <v>80.155163035698948</v>
      </c>
      <c r="F29" s="115">
        <v>27999</v>
      </c>
      <c r="G29" s="114">
        <v>28871</v>
      </c>
      <c r="H29" s="114">
        <v>28639</v>
      </c>
      <c r="I29" s="114">
        <v>28821</v>
      </c>
      <c r="J29" s="140">
        <v>28252</v>
      </c>
      <c r="K29" s="114">
        <v>-253</v>
      </c>
      <c r="L29" s="116">
        <v>-0.89551182217188163</v>
      </c>
    </row>
    <row r="30" spans="1:12" s="110" customFormat="1" ht="15" customHeight="1" x14ac:dyDescent="0.2">
      <c r="A30" s="120"/>
      <c r="B30" s="119"/>
      <c r="C30" s="258" t="s">
        <v>106</v>
      </c>
      <c r="E30" s="113">
        <v>41.522911532554737</v>
      </c>
      <c r="F30" s="115">
        <v>11626</v>
      </c>
      <c r="G30" s="114">
        <v>11955</v>
      </c>
      <c r="H30" s="114">
        <v>11826</v>
      </c>
      <c r="I30" s="114">
        <v>11839</v>
      </c>
      <c r="J30" s="140">
        <v>11492</v>
      </c>
      <c r="K30" s="114">
        <v>134</v>
      </c>
      <c r="L30" s="116">
        <v>1.1660285415941525</v>
      </c>
    </row>
    <row r="31" spans="1:12" s="110" customFormat="1" ht="15" customHeight="1" x14ac:dyDescent="0.2">
      <c r="A31" s="120"/>
      <c r="B31" s="119"/>
      <c r="C31" s="258" t="s">
        <v>107</v>
      </c>
      <c r="E31" s="113">
        <v>58.477088467445263</v>
      </c>
      <c r="F31" s="115">
        <v>16373</v>
      </c>
      <c r="G31" s="114">
        <v>16916</v>
      </c>
      <c r="H31" s="114">
        <v>16813</v>
      </c>
      <c r="I31" s="114">
        <v>16982</v>
      </c>
      <c r="J31" s="140">
        <v>16760</v>
      </c>
      <c r="K31" s="114">
        <v>-387</v>
      </c>
      <c r="L31" s="116">
        <v>-2.3090692124105012</v>
      </c>
    </row>
    <row r="32" spans="1:12" s="110" customFormat="1" ht="15" customHeight="1" x14ac:dyDescent="0.2">
      <c r="A32" s="120"/>
      <c r="B32" s="119" t="s">
        <v>117</v>
      </c>
      <c r="C32" s="258"/>
      <c r="E32" s="113">
        <v>19.64444189974521</v>
      </c>
      <c r="F32" s="114">
        <v>6862</v>
      </c>
      <c r="G32" s="114">
        <v>7066</v>
      </c>
      <c r="H32" s="114">
        <v>6945</v>
      </c>
      <c r="I32" s="114">
        <v>6903</v>
      </c>
      <c r="J32" s="140">
        <v>6703</v>
      </c>
      <c r="K32" s="114">
        <v>159</v>
      </c>
      <c r="L32" s="116">
        <v>2.3720722064747126</v>
      </c>
    </row>
    <row r="33" spans="1:12" s="110" customFormat="1" ht="15" customHeight="1" x14ac:dyDescent="0.2">
      <c r="A33" s="120"/>
      <c r="B33" s="119"/>
      <c r="C33" s="258" t="s">
        <v>106</v>
      </c>
      <c r="E33" s="113">
        <v>44.025065578548528</v>
      </c>
      <c r="F33" s="114">
        <v>3021</v>
      </c>
      <c r="G33" s="114">
        <v>3102</v>
      </c>
      <c r="H33" s="114">
        <v>3020</v>
      </c>
      <c r="I33" s="114">
        <v>2952</v>
      </c>
      <c r="J33" s="140">
        <v>2932</v>
      </c>
      <c r="K33" s="114">
        <v>89</v>
      </c>
      <c r="L33" s="116">
        <v>3.0354706684856754</v>
      </c>
    </row>
    <row r="34" spans="1:12" s="110" customFormat="1" ht="15" customHeight="1" x14ac:dyDescent="0.2">
      <c r="A34" s="120"/>
      <c r="B34" s="119"/>
      <c r="C34" s="258" t="s">
        <v>107</v>
      </c>
      <c r="E34" s="113">
        <v>55.974934421451472</v>
      </c>
      <c r="F34" s="114">
        <v>3841</v>
      </c>
      <c r="G34" s="114">
        <v>3964</v>
      </c>
      <c r="H34" s="114">
        <v>3925</v>
      </c>
      <c r="I34" s="114">
        <v>3951</v>
      </c>
      <c r="J34" s="140">
        <v>3771</v>
      </c>
      <c r="K34" s="114">
        <v>70</v>
      </c>
      <c r="L34" s="116">
        <v>1.8562715460090162</v>
      </c>
    </row>
    <row r="35" spans="1:12" s="110" customFormat="1" ht="24" customHeight="1" x14ac:dyDescent="0.2">
      <c r="A35" s="604" t="s">
        <v>192</v>
      </c>
      <c r="B35" s="605"/>
      <c r="C35" s="605"/>
      <c r="D35" s="606"/>
      <c r="E35" s="113">
        <v>21.677020411668718</v>
      </c>
      <c r="F35" s="114">
        <v>7572</v>
      </c>
      <c r="G35" s="114">
        <v>7876</v>
      </c>
      <c r="H35" s="114">
        <v>7671</v>
      </c>
      <c r="I35" s="114">
        <v>7997</v>
      </c>
      <c r="J35" s="114">
        <v>7530</v>
      </c>
      <c r="K35" s="318">
        <v>42</v>
      </c>
      <c r="L35" s="319">
        <v>0.55776892430278879</v>
      </c>
    </row>
    <row r="36" spans="1:12" s="110" customFormat="1" ht="15" customHeight="1" x14ac:dyDescent="0.2">
      <c r="A36" s="120"/>
      <c r="B36" s="119"/>
      <c r="C36" s="258" t="s">
        <v>106</v>
      </c>
      <c r="E36" s="113">
        <v>42.802430005282623</v>
      </c>
      <c r="F36" s="114">
        <v>3241</v>
      </c>
      <c r="G36" s="114">
        <v>3349</v>
      </c>
      <c r="H36" s="114">
        <v>3297</v>
      </c>
      <c r="I36" s="114">
        <v>3450</v>
      </c>
      <c r="J36" s="114">
        <v>3151</v>
      </c>
      <c r="K36" s="318">
        <v>90</v>
      </c>
      <c r="L36" s="116">
        <v>2.8562361155188829</v>
      </c>
    </row>
    <row r="37" spans="1:12" s="110" customFormat="1" ht="15" customHeight="1" x14ac:dyDescent="0.2">
      <c r="A37" s="120"/>
      <c r="B37" s="119"/>
      <c r="C37" s="258" t="s">
        <v>107</v>
      </c>
      <c r="E37" s="113">
        <v>57.197569994717377</v>
      </c>
      <c r="F37" s="114">
        <v>4331</v>
      </c>
      <c r="G37" s="114">
        <v>4527</v>
      </c>
      <c r="H37" s="114">
        <v>4374</v>
      </c>
      <c r="I37" s="114">
        <v>4547</v>
      </c>
      <c r="J37" s="140">
        <v>4379</v>
      </c>
      <c r="K37" s="114">
        <v>-48</v>
      </c>
      <c r="L37" s="116">
        <v>-1.0961406713861612</v>
      </c>
    </row>
    <row r="38" spans="1:12" s="110" customFormat="1" ht="15" customHeight="1" x14ac:dyDescent="0.2">
      <c r="A38" s="120"/>
      <c r="B38" s="119" t="s">
        <v>328</v>
      </c>
      <c r="C38" s="258"/>
      <c r="E38" s="113">
        <v>48.862042311986485</v>
      </c>
      <c r="F38" s="114">
        <v>17068</v>
      </c>
      <c r="G38" s="114">
        <v>17558</v>
      </c>
      <c r="H38" s="114">
        <v>17531</v>
      </c>
      <c r="I38" s="114">
        <v>17450</v>
      </c>
      <c r="J38" s="140">
        <v>17205</v>
      </c>
      <c r="K38" s="114">
        <v>-137</v>
      </c>
      <c r="L38" s="116">
        <v>-0.79628015111886075</v>
      </c>
    </row>
    <row r="39" spans="1:12" s="110" customFormat="1" ht="15" customHeight="1" x14ac:dyDescent="0.2">
      <c r="A39" s="120"/>
      <c r="B39" s="119"/>
      <c r="C39" s="258" t="s">
        <v>106</v>
      </c>
      <c r="E39" s="113">
        <v>41.112022498242325</v>
      </c>
      <c r="F39" s="115">
        <v>7017</v>
      </c>
      <c r="G39" s="114">
        <v>7263</v>
      </c>
      <c r="H39" s="114">
        <v>7215</v>
      </c>
      <c r="I39" s="114">
        <v>7144</v>
      </c>
      <c r="J39" s="140">
        <v>7024</v>
      </c>
      <c r="K39" s="114">
        <v>-7</v>
      </c>
      <c r="L39" s="116">
        <v>-9.9658314350797264E-2</v>
      </c>
    </row>
    <row r="40" spans="1:12" s="110" customFormat="1" ht="15" customHeight="1" x14ac:dyDescent="0.2">
      <c r="A40" s="120"/>
      <c r="B40" s="119"/>
      <c r="C40" s="258" t="s">
        <v>107</v>
      </c>
      <c r="E40" s="113">
        <v>58.887977501757675</v>
      </c>
      <c r="F40" s="115">
        <v>10051</v>
      </c>
      <c r="G40" s="114">
        <v>10295</v>
      </c>
      <c r="H40" s="114">
        <v>10316</v>
      </c>
      <c r="I40" s="114">
        <v>10306</v>
      </c>
      <c r="J40" s="140">
        <v>10181</v>
      </c>
      <c r="K40" s="114">
        <v>-130</v>
      </c>
      <c r="L40" s="116">
        <v>-1.2768883213829683</v>
      </c>
    </row>
    <row r="41" spans="1:12" s="110" customFormat="1" ht="15" customHeight="1" x14ac:dyDescent="0.2">
      <c r="A41" s="120"/>
      <c r="B41" s="320" t="s">
        <v>515</v>
      </c>
      <c r="C41" s="258"/>
      <c r="E41" s="113">
        <v>9.7306117775042225</v>
      </c>
      <c r="F41" s="115">
        <v>3399</v>
      </c>
      <c r="G41" s="114">
        <v>3524</v>
      </c>
      <c r="H41" s="114">
        <v>3423</v>
      </c>
      <c r="I41" s="114">
        <v>3516</v>
      </c>
      <c r="J41" s="140">
        <v>3332</v>
      </c>
      <c r="K41" s="114">
        <v>67</v>
      </c>
      <c r="L41" s="116">
        <v>2.0108043217286915</v>
      </c>
    </row>
    <row r="42" spans="1:12" s="110" customFormat="1" ht="15" customHeight="1" x14ac:dyDescent="0.2">
      <c r="A42" s="120"/>
      <c r="B42" s="119"/>
      <c r="C42" s="268" t="s">
        <v>106</v>
      </c>
      <c r="D42" s="182"/>
      <c r="E42" s="113">
        <v>43.836422477199179</v>
      </c>
      <c r="F42" s="115">
        <v>1490</v>
      </c>
      <c r="G42" s="114">
        <v>1558</v>
      </c>
      <c r="H42" s="114">
        <v>1477</v>
      </c>
      <c r="I42" s="114">
        <v>1526</v>
      </c>
      <c r="J42" s="140">
        <v>1487</v>
      </c>
      <c r="K42" s="114">
        <v>3</v>
      </c>
      <c r="L42" s="116">
        <v>0.20174848688634836</v>
      </c>
    </row>
    <row r="43" spans="1:12" s="110" customFormat="1" ht="15" customHeight="1" x14ac:dyDescent="0.2">
      <c r="A43" s="120"/>
      <c r="B43" s="119"/>
      <c r="C43" s="268" t="s">
        <v>107</v>
      </c>
      <c r="D43" s="182"/>
      <c r="E43" s="113">
        <v>56.163577522800821</v>
      </c>
      <c r="F43" s="115">
        <v>1909</v>
      </c>
      <c r="G43" s="114">
        <v>1966</v>
      </c>
      <c r="H43" s="114">
        <v>1946</v>
      </c>
      <c r="I43" s="114">
        <v>1990</v>
      </c>
      <c r="J43" s="140">
        <v>1845</v>
      </c>
      <c r="K43" s="114">
        <v>64</v>
      </c>
      <c r="L43" s="116">
        <v>3.4688346883468837</v>
      </c>
    </row>
    <row r="44" spans="1:12" s="110" customFormat="1" ht="15" customHeight="1" x14ac:dyDescent="0.2">
      <c r="A44" s="120"/>
      <c r="B44" s="119" t="s">
        <v>205</v>
      </c>
      <c r="C44" s="268"/>
      <c r="D44" s="182"/>
      <c r="E44" s="113">
        <v>19.730325498840571</v>
      </c>
      <c r="F44" s="115">
        <v>6892</v>
      </c>
      <c r="G44" s="114">
        <v>7044</v>
      </c>
      <c r="H44" s="114">
        <v>7036</v>
      </c>
      <c r="I44" s="114">
        <v>6842</v>
      </c>
      <c r="J44" s="140">
        <v>6957</v>
      </c>
      <c r="K44" s="114">
        <v>-65</v>
      </c>
      <c r="L44" s="116">
        <v>-0.93431076613482822</v>
      </c>
    </row>
    <row r="45" spans="1:12" s="110" customFormat="1" ht="15" customHeight="1" x14ac:dyDescent="0.2">
      <c r="A45" s="120"/>
      <c r="B45" s="119"/>
      <c r="C45" s="268" t="s">
        <v>106</v>
      </c>
      <c r="D45" s="182"/>
      <c r="E45" s="113">
        <v>42.426001160766106</v>
      </c>
      <c r="F45" s="115">
        <v>2924</v>
      </c>
      <c r="G45" s="114">
        <v>2910</v>
      </c>
      <c r="H45" s="114">
        <v>2879</v>
      </c>
      <c r="I45" s="114">
        <v>2704</v>
      </c>
      <c r="J45" s="140">
        <v>2787</v>
      </c>
      <c r="K45" s="114">
        <v>137</v>
      </c>
      <c r="L45" s="116">
        <v>4.9156799425905993</v>
      </c>
    </row>
    <row r="46" spans="1:12" s="110" customFormat="1" ht="15" customHeight="1" x14ac:dyDescent="0.2">
      <c r="A46" s="123"/>
      <c r="B46" s="124"/>
      <c r="C46" s="260" t="s">
        <v>107</v>
      </c>
      <c r="D46" s="261"/>
      <c r="E46" s="125">
        <v>57.573998839233894</v>
      </c>
      <c r="F46" s="143">
        <v>3968</v>
      </c>
      <c r="G46" s="144">
        <v>4134</v>
      </c>
      <c r="H46" s="144">
        <v>4157</v>
      </c>
      <c r="I46" s="144">
        <v>4138</v>
      </c>
      <c r="J46" s="145">
        <v>4170</v>
      </c>
      <c r="K46" s="144">
        <v>-202</v>
      </c>
      <c r="L46" s="146">
        <v>-4.8441247002398082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34931</v>
      </c>
      <c r="E11" s="114">
        <v>36002</v>
      </c>
      <c r="F11" s="114">
        <v>35661</v>
      </c>
      <c r="G11" s="114">
        <v>35805</v>
      </c>
      <c r="H11" s="140">
        <v>35024</v>
      </c>
      <c r="I11" s="115">
        <v>-93</v>
      </c>
      <c r="J11" s="116">
        <v>-0.26553220648698034</v>
      </c>
    </row>
    <row r="12" spans="1:15" s="110" customFormat="1" ht="24.95" customHeight="1" x14ac:dyDescent="0.2">
      <c r="A12" s="193" t="s">
        <v>132</v>
      </c>
      <c r="B12" s="194" t="s">
        <v>133</v>
      </c>
      <c r="C12" s="113">
        <v>0.13168818527955112</v>
      </c>
      <c r="D12" s="115">
        <v>46</v>
      </c>
      <c r="E12" s="114">
        <v>52</v>
      </c>
      <c r="F12" s="114">
        <v>53</v>
      </c>
      <c r="G12" s="114">
        <v>62</v>
      </c>
      <c r="H12" s="140">
        <v>53</v>
      </c>
      <c r="I12" s="115">
        <v>-7</v>
      </c>
      <c r="J12" s="116">
        <v>-13.20754716981132</v>
      </c>
    </row>
    <row r="13" spans="1:15" s="110" customFormat="1" ht="24.95" customHeight="1" x14ac:dyDescent="0.2">
      <c r="A13" s="193" t="s">
        <v>134</v>
      </c>
      <c r="B13" s="199" t="s">
        <v>214</v>
      </c>
      <c r="C13" s="113">
        <v>0.29772981019724598</v>
      </c>
      <c r="D13" s="115">
        <v>104</v>
      </c>
      <c r="E13" s="114">
        <v>98</v>
      </c>
      <c r="F13" s="114">
        <v>105</v>
      </c>
      <c r="G13" s="114">
        <v>107</v>
      </c>
      <c r="H13" s="140">
        <v>109</v>
      </c>
      <c r="I13" s="115">
        <v>-5</v>
      </c>
      <c r="J13" s="116">
        <v>-4.5871559633027523</v>
      </c>
    </row>
    <row r="14" spans="1:15" s="287" customFormat="1" ht="24.95" customHeight="1" x14ac:dyDescent="0.2">
      <c r="A14" s="193" t="s">
        <v>215</v>
      </c>
      <c r="B14" s="199" t="s">
        <v>137</v>
      </c>
      <c r="C14" s="113">
        <v>4.1939824224900519</v>
      </c>
      <c r="D14" s="115">
        <v>1465</v>
      </c>
      <c r="E14" s="114">
        <v>1521</v>
      </c>
      <c r="F14" s="114">
        <v>1491</v>
      </c>
      <c r="G14" s="114">
        <v>1521</v>
      </c>
      <c r="H14" s="140">
        <v>1552</v>
      </c>
      <c r="I14" s="115">
        <v>-87</v>
      </c>
      <c r="J14" s="116">
        <v>-5.6056701030927831</v>
      </c>
      <c r="K14" s="110"/>
      <c r="L14" s="110"/>
      <c r="M14" s="110"/>
      <c r="N14" s="110"/>
      <c r="O14" s="110"/>
    </row>
    <row r="15" spans="1:15" s="110" customFormat="1" ht="24.95" customHeight="1" x14ac:dyDescent="0.2">
      <c r="A15" s="193" t="s">
        <v>216</v>
      </c>
      <c r="B15" s="199" t="s">
        <v>217</v>
      </c>
      <c r="C15" s="113">
        <v>2.4734476539463515</v>
      </c>
      <c r="D15" s="115">
        <v>864</v>
      </c>
      <c r="E15" s="114">
        <v>894</v>
      </c>
      <c r="F15" s="114">
        <v>862</v>
      </c>
      <c r="G15" s="114">
        <v>878</v>
      </c>
      <c r="H15" s="140">
        <v>900</v>
      </c>
      <c r="I15" s="115">
        <v>-36</v>
      </c>
      <c r="J15" s="116">
        <v>-4</v>
      </c>
    </row>
    <row r="16" spans="1:15" s="287" customFormat="1" ht="24.95" customHeight="1" x14ac:dyDescent="0.2">
      <c r="A16" s="193" t="s">
        <v>218</v>
      </c>
      <c r="B16" s="199" t="s">
        <v>141</v>
      </c>
      <c r="C16" s="113">
        <v>1.5745326500815895</v>
      </c>
      <c r="D16" s="115">
        <v>550</v>
      </c>
      <c r="E16" s="114">
        <v>566</v>
      </c>
      <c r="F16" s="114">
        <v>564</v>
      </c>
      <c r="G16" s="114">
        <v>574</v>
      </c>
      <c r="H16" s="140">
        <v>585</v>
      </c>
      <c r="I16" s="115">
        <v>-35</v>
      </c>
      <c r="J16" s="116">
        <v>-5.982905982905983</v>
      </c>
      <c r="K16" s="110"/>
      <c r="L16" s="110"/>
      <c r="M16" s="110"/>
      <c r="N16" s="110"/>
      <c r="O16" s="110"/>
    </row>
    <row r="17" spans="1:15" s="110" customFormat="1" ht="24.95" customHeight="1" x14ac:dyDescent="0.2">
      <c r="A17" s="193" t="s">
        <v>142</v>
      </c>
      <c r="B17" s="199" t="s">
        <v>220</v>
      </c>
      <c r="C17" s="113">
        <v>0.14600211846211103</v>
      </c>
      <c r="D17" s="115">
        <v>51</v>
      </c>
      <c r="E17" s="114">
        <v>61</v>
      </c>
      <c r="F17" s="114">
        <v>65</v>
      </c>
      <c r="G17" s="114">
        <v>69</v>
      </c>
      <c r="H17" s="140">
        <v>67</v>
      </c>
      <c r="I17" s="115">
        <v>-16</v>
      </c>
      <c r="J17" s="116">
        <v>-23.880597014925375</v>
      </c>
    </row>
    <row r="18" spans="1:15" s="287" customFormat="1" ht="24.95" customHeight="1" x14ac:dyDescent="0.2">
      <c r="A18" s="201" t="s">
        <v>144</v>
      </c>
      <c r="B18" s="202" t="s">
        <v>145</v>
      </c>
      <c r="C18" s="113">
        <v>2.4562709341272795</v>
      </c>
      <c r="D18" s="115">
        <v>858</v>
      </c>
      <c r="E18" s="114">
        <v>880</v>
      </c>
      <c r="F18" s="114">
        <v>875</v>
      </c>
      <c r="G18" s="114">
        <v>857</v>
      </c>
      <c r="H18" s="140">
        <v>837</v>
      </c>
      <c r="I18" s="115">
        <v>21</v>
      </c>
      <c r="J18" s="116">
        <v>2.5089605734767026</v>
      </c>
      <c r="K18" s="110"/>
      <c r="L18" s="110"/>
      <c r="M18" s="110"/>
      <c r="N18" s="110"/>
      <c r="O18" s="110"/>
    </row>
    <row r="19" spans="1:15" s="110" customFormat="1" ht="24.95" customHeight="1" x14ac:dyDescent="0.2">
      <c r="A19" s="193" t="s">
        <v>146</v>
      </c>
      <c r="B19" s="199" t="s">
        <v>147</v>
      </c>
      <c r="C19" s="113">
        <v>12.135352552174286</v>
      </c>
      <c r="D19" s="115">
        <v>4239</v>
      </c>
      <c r="E19" s="114">
        <v>4355</v>
      </c>
      <c r="F19" s="114">
        <v>4160</v>
      </c>
      <c r="G19" s="114">
        <v>4215</v>
      </c>
      <c r="H19" s="140">
        <v>4182</v>
      </c>
      <c r="I19" s="115">
        <v>57</v>
      </c>
      <c r="J19" s="116">
        <v>1.3629842180774749</v>
      </c>
    </row>
    <row r="20" spans="1:15" s="287" customFormat="1" ht="24.95" customHeight="1" x14ac:dyDescent="0.2">
      <c r="A20" s="193" t="s">
        <v>148</v>
      </c>
      <c r="B20" s="199" t="s">
        <v>149</v>
      </c>
      <c r="C20" s="113">
        <v>8.488162377258023</v>
      </c>
      <c r="D20" s="115">
        <v>2965</v>
      </c>
      <c r="E20" s="114">
        <v>3053</v>
      </c>
      <c r="F20" s="114">
        <v>3056</v>
      </c>
      <c r="G20" s="114">
        <v>3046</v>
      </c>
      <c r="H20" s="140">
        <v>2986</v>
      </c>
      <c r="I20" s="115">
        <v>-21</v>
      </c>
      <c r="J20" s="116">
        <v>-0.70328198258539854</v>
      </c>
      <c r="K20" s="110"/>
      <c r="L20" s="110"/>
      <c r="M20" s="110"/>
      <c r="N20" s="110"/>
      <c r="O20" s="110"/>
    </row>
    <row r="21" spans="1:15" s="110" customFormat="1" ht="24.95" customHeight="1" x14ac:dyDescent="0.2">
      <c r="A21" s="201" t="s">
        <v>150</v>
      </c>
      <c r="B21" s="202" t="s">
        <v>151</v>
      </c>
      <c r="C21" s="113">
        <v>9.3527239414846406</v>
      </c>
      <c r="D21" s="115">
        <v>3267</v>
      </c>
      <c r="E21" s="114">
        <v>3679</v>
      </c>
      <c r="F21" s="114">
        <v>3741</v>
      </c>
      <c r="G21" s="114">
        <v>3845</v>
      </c>
      <c r="H21" s="140">
        <v>3642</v>
      </c>
      <c r="I21" s="115">
        <v>-375</v>
      </c>
      <c r="J21" s="116">
        <v>-10.29654036243822</v>
      </c>
    </row>
    <row r="22" spans="1:15" s="110" customFormat="1" ht="24.95" customHeight="1" x14ac:dyDescent="0.2">
      <c r="A22" s="201" t="s">
        <v>152</v>
      </c>
      <c r="B22" s="199" t="s">
        <v>153</v>
      </c>
      <c r="C22" s="113">
        <v>1.5144141307148378</v>
      </c>
      <c r="D22" s="115">
        <v>529</v>
      </c>
      <c r="E22" s="114">
        <v>549</v>
      </c>
      <c r="F22" s="114">
        <v>566</v>
      </c>
      <c r="G22" s="114">
        <v>581</v>
      </c>
      <c r="H22" s="140">
        <v>585</v>
      </c>
      <c r="I22" s="115">
        <v>-56</v>
      </c>
      <c r="J22" s="116">
        <v>-9.5726495726495724</v>
      </c>
    </row>
    <row r="23" spans="1:15" s="110" customFormat="1" ht="24.95" customHeight="1" x14ac:dyDescent="0.2">
      <c r="A23" s="193" t="s">
        <v>154</v>
      </c>
      <c r="B23" s="199" t="s">
        <v>155</v>
      </c>
      <c r="C23" s="113">
        <v>0.72428501903753117</v>
      </c>
      <c r="D23" s="115">
        <v>253</v>
      </c>
      <c r="E23" s="114">
        <v>275</v>
      </c>
      <c r="F23" s="114">
        <v>261</v>
      </c>
      <c r="G23" s="114">
        <v>268</v>
      </c>
      <c r="H23" s="140">
        <v>284</v>
      </c>
      <c r="I23" s="115">
        <v>-31</v>
      </c>
      <c r="J23" s="116">
        <v>-10.915492957746478</v>
      </c>
    </row>
    <row r="24" spans="1:15" s="110" customFormat="1" ht="24.95" customHeight="1" x14ac:dyDescent="0.2">
      <c r="A24" s="193" t="s">
        <v>156</v>
      </c>
      <c r="B24" s="199" t="s">
        <v>221</v>
      </c>
      <c r="C24" s="113">
        <v>18.739801322607427</v>
      </c>
      <c r="D24" s="115">
        <v>6546</v>
      </c>
      <c r="E24" s="114">
        <v>6447</v>
      </c>
      <c r="F24" s="114">
        <v>6410</v>
      </c>
      <c r="G24" s="114">
        <v>6310</v>
      </c>
      <c r="H24" s="140">
        <v>6124</v>
      </c>
      <c r="I24" s="115">
        <v>422</v>
      </c>
      <c r="J24" s="116">
        <v>6.890920966688439</v>
      </c>
    </row>
    <row r="25" spans="1:15" s="110" customFormat="1" ht="24.95" customHeight="1" x14ac:dyDescent="0.2">
      <c r="A25" s="193" t="s">
        <v>222</v>
      </c>
      <c r="B25" s="204" t="s">
        <v>159</v>
      </c>
      <c r="C25" s="113">
        <v>12.424494002461996</v>
      </c>
      <c r="D25" s="115">
        <v>4340</v>
      </c>
      <c r="E25" s="114">
        <v>4470</v>
      </c>
      <c r="F25" s="114">
        <v>4523</v>
      </c>
      <c r="G25" s="114">
        <v>4512</v>
      </c>
      <c r="H25" s="140">
        <v>4512</v>
      </c>
      <c r="I25" s="115">
        <v>-172</v>
      </c>
      <c r="J25" s="116">
        <v>-3.8120567375886525</v>
      </c>
    </row>
    <row r="26" spans="1:15" s="110" customFormat="1" ht="24.95" customHeight="1" x14ac:dyDescent="0.2">
      <c r="A26" s="201">
        <v>782.78300000000002</v>
      </c>
      <c r="B26" s="203" t="s">
        <v>160</v>
      </c>
      <c r="C26" s="113">
        <v>2.6480776387735823</v>
      </c>
      <c r="D26" s="115">
        <v>925</v>
      </c>
      <c r="E26" s="114">
        <v>948</v>
      </c>
      <c r="F26" s="114">
        <v>968</v>
      </c>
      <c r="G26" s="114">
        <v>917</v>
      </c>
      <c r="H26" s="140">
        <v>879</v>
      </c>
      <c r="I26" s="115">
        <v>46</v>
      </c>
      <c r="J26" s="116">
        <v>5.2332195676905577</v>
      </c>
    </row>
    <row r="27" spans="1:15" s="110" customFormat="1" ht="24.95" customHeight="1" x14ac:dyDescent="0.2">
      <c r="A27" s="193" t="s">
        <v>161</v>
      </c>
      <c r="B27" s="199" t="s">
        <v>162</v>
      </c>
      <c r="C27" s="113">
        <v>0.42082963556726116</v>
      </c>
      <c r="D27" s="115">
        <v>147</v>
      </c>
      <c r="E27" s="114">
        <v>145</v>
      </c>
      <c r="F27" s="114">
        <v>141</v>
      </c>
      <c r="G27" s="114">
        <v>147</v>
      </c>
      <c r="H27" s="140">
        <v>155</v>
      </c>
      <c r="I27" s="115">
        <v>-8</v>
      </c>
      <c r="J27" s="116">
        <v>-5.161290322580645</v>
      </c>
    </row>
    <row r="28" spans="1:15" s="110" customFormat="1" ht="24.95" customHeight="1" x14ac:dyDescent="0.2">
      <c r="A28" s="193" t="s">
        <v>163</v>
      </c>
      <c r="B28" s="199" t="s">
        <v>164</v>
      </c>
      <c r="C28" s="113">
        <v>5.032778906988062</v>
      </c>
      <c r="D28" s="115">
        <v>1758</v>
      </c>
      <c r="E28" s="114">
        <v>1922</v>
      </c>
      <c r="F28" s="114">
        <v>1680</v>
      </c>
      <c r="G28" s="114">
        <v>1961</v>
      </c>
      <c r="H28" s="140">
        <v>1775</v>
      </c>
      <c r="I28" s="115">
        <v>-17</v>
      </c>
      <c r="J28" s="116">
        <v>-0.95774647887323938</v>
      </c>
    </row>
    <row r="29" spans="1:15" s="110" customFormat="1" ht="24.95" customHeight="1" x14ac:dyDescent="0.2">
      <c r="A29" s="193">
        <v>86</v>
      </c>
      <c r="B29" s="199" t="s">
        <v>165</v>
      </c>
      <c r="C29" s="113">
        <v>5.4879619821934673</v>
      </c>
      <c r="D29" s="115">
        <v>1917</v>
      </c>
      <c r="E29" s="114">
        <v>1899</v>
      </c>
      <c r="F29" s="114">
        <v>1897</v>
      </c>
      <c r="G29" s="114">
        <v>1883</v>
      </c>
      <c r="H29" s="140">
        <v>1873</v>
      </c>
      <c r="I29" s="115">
        <v>44</v>
      </c>
      <c r="J29" s="116">
        <v>2.3491724506139882</v>
      </c>
    </row>
    <row r="30" spans="1:15" s="110" customFormat="1" ht="24.95" customHeight="1" x14ac:dyDescent="0.2">
      <c r="A30" s="193">
        <v>87.88</v>
      </c>
      <c r="B30" s="204" t="s">
        <v>166</v>
      </c>
      <c r="C30" s="113">
        <v>4.9154046548910708</v>
      </c>
      <c r="D30" s="115">
        <v>1717</v>
      </c>
      <c r="E30" s="114">
        <v>1733</v>
      </c>
      <c r="F30" s="114">
        <v>1768</v>
      </c>
      <c r="G30" s="114">
        <v>1752</v>
      </c>
      <c r="H30" s="140">
        <v>1718</v>
      </c>
      <c r="I30" s="115">
        <v>-1</v>
      </c>
      <c r="J30" s="116">
        <v>-5.8207217694994179E-2</v>
      </c>
    </row>
    <row r="31" spans="1:15" s="110" customFormat="1" ht="24.95" customHeight="1" x14ac:dyDescent="0.2">
      <c r="A31" s="193" t="s">
        <v>167</v>
      </c>
      <c r="B31" s="199" t="s">
        <v>168</v>
      </c>
      <c r="C31" s="113">
        <v>11.030316910480662</v>
      </c>
      <c r="D31" s="115">
        <v>3853</v>
      </c>
      <c r="E31" s="114">
        <v>3974</v>
      </c>
      <c r="F31" s="114">
        <v>3964</v>
      </c>
      <c r="G31" s="114">
        <v>3820</v>
      </c>
      <c r="H31" s="140">
        <v>3757</v>
      </c>
      <c r="I31" s="115">
        <v>96</v>
      </c>
      <c r="J31" s="116">
        <v>2.5552302368911364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0.13168818527955112</v>
      </c>
      <c r="D34" s="115">
        <v>46</v>
      </c>
      <c r="E34" s="114">
        <v>52</v>
      </c>
      <c r="F34" s="114">
        <v>53</v>
      </c>
      <c r="G34" s="114">
        <v>62</v>
      </c>
      <c r="H34" s="140">
        <v>53</v>
      </c>
      <c r="I34" s="115">
        <v>-7</v>
      </c>
      <c r="J34" s="116">
        <v>-13.20754716981132</v>
      </c>
    </row>
    <row r="35" spans="1:10" s="110" customFormat="1" ht="24.95" customHeight="1" x14ac:dyDescent="0.2">
      <c r="A35" s="292" t="s">
        <v>171</v>
      </c>
      <c r="B35" s="293" t="s">
        <v>172</v>
      </c>
      <c r="C35" s="113">
        <v>6.9479831668145771</v>
      </c>
      <c r="D35" s="115">
        <v>2427</v>
      </c>
      <c r="E35" s="114">
        <v>2499</v>
      </c>
      <c r="F35" s="114">
        <v>2471</v>
      </c>
      <c r="G35" s="114">
        <v>2485</v>
      </c>
      <c r="H35" s="140">
        <v>2498</v>
      </c>
      <c r="I35" s="115">
        <v>-71</v>
      </c>
      <c r="J35" s="116">
        <v>-2.8422738190552441</v>
      </c>
    </row>
    <row r="36" spans="1:10" s="110" customFormat="1" ht="24.95" customHeight="1" x14ac:dyDescent="0.2">
      <c r="A36" s="294" t="s">
        <v>173</v>
      </c>
      <c r="B36" s="295" t="s">
        <v>174</v>
      </c>
      <c r="C36" s="125">
        <v>92.914603074632851</v>
      </c>
      <c r="D36" s="143">
        <v>32456</v>
      </c>
      <c r="E36" s="144">
        <v>33449</v>
      </c>
      <c r="F36" s="144">
        <v>33135</v>
      </c>
      <c r="G36" s="144">
        <v>33257</v>
      </c>
      <c r="H36" s="145">
        <v>32472</v>
      </c>
      <c r="I36" s="143">
        <v>-16</v>
      </c>
      <c r="J36" s="146">
        <v>-4.9273220004927322E-2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34931</v>
      </c>
      <c r="F11" s="264">
        <v>36002</v>
      </c>
      <c r="G11" s="264">
        <v>35661</v>
      </c>
      <c r="H11" s="264">
        <v>35805</v>
      </c>
      <c r="I11" s="265">
        <v>35024</v>
      </c>
      <c r="J11" s="263">
        <v>-93</v>
      </c>
      <c r="K11" s="266">
        <v>-0.26553220648698034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46.380006298130603</v>
      </c>
      <c r="E13" s="115">
        <v>16201</v>
      </c>
      <c r="F13" s="114">
        <v>16498</v>
      </c>
      <c r="G13" s="114">
        <v>16502</v>
      </c>
      <c r="H13" s="114">
        <v>16318</v>
      </c>
      <c r="I13" s="140">
        <v>16052</v>
      </c>
      <c r="J13" s="115">
        <v>149</v>
      </c>
      <c r="K13" s="116">
        <v>0.92823324196361823</v>
      </c>
    </row>
    <row r="14" spans="1:15" ht="15.95" customHeight="1" x14ac:dyDescent="0.2">
      <c r="A14" s="306" t="s">
        <v>230</v>
      </c>
      <c r="B14" s="307"/>
      <c r="C14" s="308"/>
      <c r="D14" s="113">
        <v>39.583750823051155</v>
      </c>
      <c r="E14" s="115">
        <v>13827</v>
      </c>
      <c r="F14" s="114">
        <v>14393</v>
      </c>
      <c r="G14" s="114">
        <v>14330</v>
      </c>
      <c r="H14" s="114">
        <v>14453</v>
      </c>
      <c r="I14" s="140">
        <v>14207</v>
      </c>
      <c r="J14" s="115">
        <v>-380</v>
      </c>
      <c r="K14" s="116">
        <v>-2.674737805307243</v>
      </c>
    </row>
    <row r="15" spans="1:15" ht="15.95" customHeight="1" x14ac:dyDescent="0.2">
      <c r="A15" s="306" t="s">
        <v>231</v>
      </c>
      <c r="B15" s="307"/>
      <c r="C15" s="308"/>
      <c r="D15" s="113">
        <v>5.5938850877444102</v>
      </c>
      <c r="E15" s="115">
        <v>1954</v>
      </c>
      <c r="F15" s="114">
        <v>1972</v>
      </c>
      <c r="G15" s="114">
        <v>1942</v>
      </c>
      <c r="H15" s="114">
        <v>1905</v>
      </c>
      <c r="I15" s="140">
        <v>1878</v>
      </c>
      <c r="J15" s="115">
        <v>76</v>
      </c>
      <c r="K15" s="116">
        <v>4.0468583599574011</v>
      </c>
    </row>
    <row r="16" spans="1:15" ht="15.95" customHeight="1" x14ac:dyDescent="0.2">
      <c r="A16" s="306" t="s">
        <v>232</v>
      </c>
      <c r="B16" s="307"/>
      <c r="C16" s="308"/>
      <c r="D16" s="113">
        <v>5.6024734476539466</v>
      </c>
      <c r="E16" s="115">
        <v>1957</v>
      </c>
      <c r="F16" s="114">
        <v>2111</v>
      </c>
      <c r="G16" s="114">
        <v>1900</v>
      </c>
      <c r="H16" s="114">
        <v>2096</v>
      </c>
      <c r="I16" s="140">
        <v>1915</v>
      </c>
      <c r="J16" s="115">
        <v>42</v>
      </c>
      <c r="K16" s="116">
        <v>2.1932114882506526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0.18894391800979074</v>
      </c>
      <c r="E18" s="115">
        <v>66</v>
      </c>
      <c r="F18" s="114">
        <v>73</v>
      </c>
      <c r="G18" s="114">
        <v>74</v>
      </c>
      <c r="H18" s="114">
        <v>83</v>
      </c>
      <c r="I18" s="140">
        <v>69</v>
      </c>
      <c r="J18" s="115">
        <v>-3</v>
      </c>
      <c r="K18" s="116">
        <v>-4.3478260869565215</v>
      </c>
    </row>
    <row r="19" spans="1:11" ht="14.1" customHeight="1" x14ac:dyDescent="0.2">
      <c r="A19" s="306" t="s">
        <v>235</v>
      </c>
      <c r="B19" s="307" t="s">
        <v>236</v>
      </c>
      <c r="C19" s="308"/>
      <c r="D19" s="113">
        <v>6.8706879276287533E-2</v>
      </c>
      <c r="E19" s="115">
        <v>24</v>
      </c>
      <c r="F19" s="114">
        <v>26</v>
      </c>
      <c r="G19" s="114">
        <v>28</v>
      </c>
      <c r="H19" s="114">
        <v>34</v>
      </c>
      <c r="I19" s="140">
        <v>24</v>
      </c>
      <c r="J19" s="115">
        <v>0</v>
      </c>
      <c r="K19" s="116">
        <v>0</v>
      </c>
    </row>
    <row r="20" spans="1:11" ht="14.1" customHeight="1" x14ac:dyDescent="0.2">
      <c r="A20" s="306">
        <v>12</v>
      </c>
      <c r="B20" s="307" t="s">
        <v>237</v>
      </c>
      <c r="C20" s="308"/>
      <c r="D20" s="113">
        <v>0.27196473046863817</v>
      </c>
      <c r="E20" s="115">
        <v>95</v>
      </c>
      <c r="F20" s="114">
        <v>109</v>
      </c>
      <c r="G20" s="114">
        <v>106</v>
      </c>
      <c r="H20" s="114">
        <v>108</v>
      </c>
      <c r="I20" s="140">
        <v>94</v>
      </c>
      <c r="J20" s="115">
        <v>1</v>
      </c>
      <c r="K20" s="116">
        <v>1.0638297872340425</v>
      </c>
    </row>
    <row r="21" spans="1:11" ht="14.1" customHeight="1" x14ac:dyDescent="0.2">
      <c r="A21" s="306">
        <v>21</v>
      </c>
      <c r="B21" s="307" t="s">
        <v>238</v>
      </c>
      <c r="C21" s="308"/>
      <c r="D21" s="113">
        <v>4.8667372820703672E-2</v>
      </c>
      <c r="E21" s="115">
        <v>17</v>
      </c>
      <c r="F21" s="114">
        <v>19</v>
      </c>
      <c r="G21" s="114">
        <v>20</v>
      </c>
      <c r="H21" s="114">
        <v>20</v>
      </c>
      <c r="I21" s="140">
        <v>21</v>
      </c>
      <c r="J21" s="115">
        <v>-4</v>
      </c>
      <c r="K21" s="116">
        <v>-19.047619047619047</v>
      </c>
    </row>
    <row r="22" spans="1:11" ht="14.1" customHeight="1" x14ac:dyDescent="0.2">
      <c r="A22" s="306">
        <v>22</v>
      </c>
      <c r="B22" s="307" t="s">
        <v>239</v>
      </c>
      <c r="C22" s="308"/>
      <c r="D22" s="113">
        <v>0.20612063782886261</v>
      </c>
      <c r="E22" s="115">
        <v>72</v>
      </c>
      <c r="F22" s="114">
        <v>70</v>
      </c>
      <c r="G22" s="114">
        <v>72</v>
      </c>
      <c r="H22" s="114">
        <v>72</v>
      </c>
      <c r="I22" s="140">
        <v>78</v>
      </c>
      <c r="J22" s="115">
        <v>-6</v>
      </c>
      <c r="K22" s="116">
        <v>-7.6923076923076925</v>
      </c>
    </row>
    <row r="23" spans="1:11" ht="14.1" customHeight="1" x14ac:dyDescent="0.2">
      <c r="A23" s="306">
        <v>23</v>
      </c>
      <c r="B23" s="307" t="s">
        <v>240</v>
      </c>
      <c r="C23" s="308"/>
      <c r="D23" s="113">
        <v>0.47235979502447684</v>
      </c>
      <c r="E23" s="115">
        <v>165</v>
      </c>
      <c r="F23" s="114">
        <v>146</v>
      </c>
      <c r="G23" s="114">
        <v>160</v>
      </c>
      <c r="H23" s="114">
        <v>164</v>
      </c>
      <c r="I23" s="140">
        <v>164</v>
      </c>
      <c r="J23" s="115">
        <v>1</v>
      </c>
      <c r="K23" s="116">
        <v>0.6097560975609756</v>
      </c>
    </row>
    <row r="24" spans="1:11" ht="14.1" customHeight="1" x14ac:dyDescent="0.2">
      <c r="A24" s="306">
        <v>24</v>
      </c>
      <c r="B24" s="307" t="s">
        <v>241</v>
      </c>
      <c r="C24" s="308"/>
      <c r="D24" s="113">
        <v>0.32922046319887777</v>
      </c>
      <c r="E24" s="115">
        <v>115</v>
      </c>
      <c r="F24" s="114">
        <v>115</v>
      </c>
      <c r="G24" s="114">
        <v>123</v>
      </c>
      <c r="H24" s="114">
        <v>133</v>
      </c>
      <c r="I24" s="140">
        <v>140</v>
      </c>
      <c r="J24" s="115">
        <v>-25</v>
      </c>
      <c r="K24" s="116">
        <v>-17.857142857142858</v>
      </c>
    </row>
    <row r="25" spans="1:11" ht="14.1" customHeight="1" x14ac:dyDescent="0.2">
      <c r="A25" s="306">
        <v>25</v>
      </c>
      <c r="B25" s="307" t="s">
        <v>242</v>
      </c>
      <c r="C25" s="308"/>
      <c r="D25" s="113">
        <v>0.88460107068220206</v>
      </c>
      <c r="E25" s="115">
        <v>309</v>
      </c>
      <c r="F25" s="114">
        <v>316</v>
      </c>
      <c r="G25" s="114">
        <v>319</v>
      </c>
      <c r="H25" s="114">
        <v>331</v>
      </c>
      <c r="I25" s="140">
        <v>322</v>
      </c>
      <c r="J25" s="115">
        <v>-13</v>
      </c>
      <c r="K25" s="116">
        <v>-4.0372670807453419</v>
      </c>
    </row>
    <row r="26" spans="1:11" ht="14.1" customHeight="1" x14ac:dyDescent="0.2">
      <c r="A26" s="306">
        <v>26</v>
      </c>
      <c r="B26" s="307" t="s">
        <v>243</v>
      </c>
      <c r="C26" s="308"/>
      <c r="D26" s="113">
        <v>0.50671323466262064</v>
      </c>
      <c r="E26" s="115">
        <v>177</v>
      </c>
      <c r="F26" s="114">
        <v>185</v>
      </c>
      <c r="G26" s="114">
        <v>191</v>
      </c>
      <c r="H26" s="114">
        <v>185</v>
      </c>
      <c r="I26" s="140">
        <v>181</v>
      </c>
      <c r="J26" s="115">
        <v>-4</v>
      </c>
      <c r="K26" s="116">
        <v>-2.2099447513812156</v>
      </c>
    </row>
    <row r="27" spans="1:11" ht="14.1" customHeight="1" x14ac:dyDescent="0.2">
      <c r="A27" s="306">
        <v>27</v>
      </c>
      <c r="B27" s="307" t="s">
        <v>244</v>
      </c>
      <c r="C27" s="308"/>
      <c r="D27" s="113">
        <v>0.29200423692422206</v>
      </c>
      <c r="E27" s="115">
        <v>102</v>
      </c>
      <c r="F27" s="114">
        <v>94</v>
      </c>
      <c r="G27" s="114">
        <v>90</v>
      </c>
      <c r="H27" s="114">
        <v>117</v>
      </c>
      <c r="I27" s="140">
        <v>121</v>
      </c>
      <c r="J27" s="115">
        <v>-19</v>
      </c>
      <c r="K27" s="116">
        <v>-15.702479338842975</v>
      </c>
    </row>
    <row r="28" spans="1:11" ht="14.1" customHeight="1" x14ac:dyDescent="0.2">
      <c r="A28" s="306">
        <v>28</v>
      </c>
      <c r="B28" s="307" t="s">
        <v>245</v>
      </c>
      <c r="C28" s="308"/>
      <c r="D28" s="113">
        <v>0.2376112908304944</v>
      </c>
      <c r="E28" s="115">
        <v>83</v>
      </c>
      <c r="F28" s="114">
        <v>88</v>
      </c>
      <c r="G28" s="114">
        <v>84</v>
      </c>
      <c r="H28" s="114">
        <v>84</v>
      </c>
      <c r="I28" s="140">
        <v>84</v>
      </c>
      <c r="J28" s="115">
        <v>-1</v>
      </c>
      <c r="K28" s="116">
        <v>-1.1904761904761905</v>
      </c>
    </row>
    <row r="29" spans="1:11" ht="14.1" customHeight="1" x14ac:dyDescent="0.2">
      <c r="A29" s="306">
        <v>29</v>
      </c>
      <c r="B29" s="307" t="s">
        <v>246</v>
      </c>
      <c r="C29" s="308"/>
      <c r="D29" s="113">
        <v>2.3646617617588963</v>
      </c>
      <c r="E29" s="115">
        <v>826</v>
      </c>
      <c r="F29" s="114">
        <v>862</v>
      </c>
      <c r="G29" s="114">
        <v>851</v>
      </c>
      <c r="H29" s="114">
        <v>863</v>
      </c>
      <c r="I29" s="140">
        <v>869</v>
      </c>
      <c r="J29" s="115">
        <v>-43</v>
      </c>
      <c r="K29" s="116">
        <v>-4.9482163406214035</v>
      </c>
    </row>
    <row r="30" spans="1:11" ht="14.1" customHeight="1" x14ac:dyDescent="0.2">
      <c r="A30" s="306" t="s">
        <v>247</v>
      </c>
      <c r="B30" s="307" t="s">
        <v>248</v>
      </c>
      <c r="C30" s="308"/>
      <c r="D30" s="113" t="s">
        <v>513</v>
      </c>
      <c r="E30" s="115" t="s">
        <v>513</v>
      </c>
      <c r="F30" s="114" t="s">
        <v>513</v>
      </c>
      <c r="G30" s="114">
        <v>85</v>
      </c>
      <c r="H30" s="114">
        <v>78</v>
      </c>
      <c r="I30" s="140">
        <v>83</v>
      </c>
      <c r="J30" s="115" t="s">
        <v>513</v>
      </c>
      <c r="K30" s="116" t="s">
        <v>513</v>
      </c>
    </row>
    <row r="31" spans="1:11" ht="14.1" customHeight="1" x14ac:dyDescent="0.2">
      <c r="A31" s="306" t="s">
        <v>249</v>
      </c>
      <c r="B31" s="307" t="s">
        <v>250</v>
      </c>
      <c r="C31" s="308"/>
      <c r="D31" s="113">
        <v>2.086971458017234</v>
      </c>
      <c r="E31" s="115">
        <v>729</v>
      </c>
      <c r="F31" s="114">
        <v>781</v>
      </c>
      <c r="G31" s="114">
        <v>762</v>
      </c>
      <c r="H31" s="114">
        <v>780</v>
      </c>
      <c r="I31" s="140">
        <v>778</v>
      </c>
      <c r="J31" s="115">
        <v>-49</v>
      </c>
      <c r="K31" s="116">
        <v>-6.2982005141388173</v>
      </c>
    </row>
    <row r="32" spans="1:11" ht="14.1" customHeight="1" x14ac:dyDescent="0.2">
      <c r="A32" s="306">
        <v>31</v>
      </c>
      <c r="B32" s="307" t="s">
        <v>251</v>
      </c>
      <c r="C32" s="308"/>
      <c r="D32" s="113">
        <v>0.14027654518908705</v>
      </c>
      <c r="E32" s="115">
        <v>49</v>
      </c>
      <c r="F32" s="114">
        <v>55</v>
      </c>
      <c r="G32" s="114">
        <v>58</v>
      </c>
      <c r="H32" s="114">
        <v>62</v>
      </c>
      <c r="I32" s="140">
        <v>60</v>
      </c>
      <c r="J32" s="115">
        <v>-11</v>
      </c>
      <c r="K32" s="116">
        <v>-18.333333333333332</v>
      </c>
    </row>
    <row r="33" spans="1:11" ht="14.1" customHeight="1" x14ac:dyDescent="0.2">
      <c r="A33" s="306">
        <v>32</v>
      </c>
      <c r="B33" s="307" t="s">
        <v>252</v>
      </c>
      <c r="C33" s="308"/>
      <c r="D33" s="113">
        <v>0.45232028856889295</v>
      </c>
      <c r="E33" s="115">
        <v>158</v>
      </c>
      <c r="F33" s="114">
        <v>147</v>
      </c>
      <c r="G33" s="114">
        <v>144</v>
      </c>
      <c r="H33" s="114">
        <v>147</v>
      </c>
      <c r="I33" s="140">
        <v>160</v>
      </c>
      <c r="J33" s="115">
        <v>-2</v>
      </c>
      <c r="K33" s="116">
        <v>-1.25</v>
      </c>
    </row>
    <row r="34" spans="1:11" ht="14.1" customHeight="1" x14ac:dyDescent="0.2">
      <c r="A34" s="306">
        <v>33</v>
      </c>
      <c r="B34" s="307" t="s">
        <v>253</v>
      </c>
      <c r="C34" s="308"/>
      <c r="D34" s="113">
        <v>0.32063210328934183</v>
      </c>
      <c r="E34" s="115">
        <v>112</v>
      </c>
      <c r="F34" s="114">
        <v>108</v>
      </c>
      <c r="G34" s="114">
        <v>111</v>
      </c>
      <c r="H34" s="114">
        <v>111</v>
      </c>
      <c r="I34" s="140">
        <v>109</v>
      </c>
      <c r="J34" s="115">
        <v>3</v>
      </c>
      <c r="K34" s="116">
        <v>2.7522935779816513</v>
      </c>
    </row>
    <row r="35" spans="1:11" ht="14.1" customHeight="1" x14ac:dyDescent="0.2">
      <c r="A35" s="306">
        <v>34</v>
      </c>
      <c r="B35" s="307" t="s">
        <v>254</v>
      </c>
      <c r="C35" s="308"/>
      <c r="D35" s="113">
        <v>4.4945750193238094</v>
      </c>
      <c r="E35" s="115">
        <v>1570</v>
      </c>
      <c r="F35" s="114">
        <v>1576</v>
      </c>
      <c r="G35" s="114">
        <v>1576</v>
      </c>
      <c r="H35" s="114">
        <v>1577</v>
      </c>
      <c r="I35" s="140">
        <v>1570</v>
      </c>
      <c r="J35" s="115">
        <v>0</v>
      </c>
      <c r="K35" s="116">
        <v>0</v>
      </c>
    </row>
    <row r="36" spans="1:11" ht="14.1" customHeight="1" x14ac:dyDescent="0.2">
      <c r="A36" s="306">
        <v>41</v>
      </c>
      <c r="B36" s="307" t="s">
        <v>255</v>
      </c>
      <c r="C36" s="308"/>
      <c r="D36" s="113">
        <v>0.15172769173513498</v>
      </c>
      <c r="E36" s="115">
        <v>53</v>
      </c>
      <c r="F36" s="114">
        <v>53</v>
      </c>
      <c r="G36" s="114">
        <v>46</v>
      </c>
      <c r="H36" s="114">
        <v>46</v>
      </c>
      <c r="I36" s="140">
        <v>42</v>
      </c>
      <c r="J36" s="115">
        <v>11</v>
      </c>
      <c r="K36" s="116">
        <v>26.19047619047619</v>
      </c>
    </row>
    <row r="37" spans="1:11" ht="14.1" customHeight="1" x14ac:dyDescent="0.2">
      <c r="A37" s="306">
        <v>42</v>
      </c>
      <c r="B37" s="307" t="s">
        <v>256</v>
      </c>
      <c r="C37" s="308"/>
      <c r="D37" s="113">
        <v>3.7216226274655748E-2</v>
      </c>
      <c r="E37" s="115">
        <v>13</v>
      </c>
      <c r="F37" s="114">
        <v>14</v>
      </c>
      <c r="G37" s="114">
        <v>16</v>
      </c>
      <c r="H37" s="114">
        <v>19</v>
      </c>
      <c r="I37" s="140">
        <v>14</v>
      </c>
      <c r="J37" s="115">
        <v>-1</v>
      </c>
      <c r="K37" s="116">
        <v>-7.1428571428571432</v>
      </c>
    </row>
    <row r="38" spans="1:11" ht="14.1" customHeight="1" x14ac:dyDescent="0.2">
      <c r="A38" s="306">
        <v>43</v>
      </c>
      <c r="B38" s="307" t="s">
        <v>257</v>
      </c>
      <c r="C38" s="308"/>
      <c r="D38" s="113">
        <v>0.40937848902121327</v>
      </c>
      <c r="E38" s="115">
        <v>143</v>
      </c>
      <c r="F38" s="114">
        <v>149</v>
      </c>
      <c r="G38" s="114">
        <v>150</v>
      </c>
      <c r="H38" s="114">
        <v>147</v>
      </c>
      <c r="I38" s="140">
        <v>140</v>
      </c>
      <c r="J38" s="115">
        <v>3</v>
      </c>
      <c r="K38" s="116">
        <v>2.1428571428571428</v>
      </c>
    </row>
    <row r="39" spans="1:11" ht="14.1" customHeight="1" x14ac:dyDescent="0.2">
      <c r="A39" s="306">
        <v>51</v>
      </c>
      <c r="B39" s="307" t="s">
        <v>258</v>
      </c>
      <c r="C39" s="308"/>
      <c r="D39" s="113">
        <v>15.965761071827316</v>
      </c>
      <c r="E39" s="115">
        <v>5577</v>
      </c>
      <c r="F39" s="114">
        <v>5493</v>
      </c>
      <c r="G39" s="114">
        <v>5468</v>
      </c>
      <c r="H39" s="114">
        <v>5331</v>
      </c>
      <c r="I39" s="140">
        <v>5098</v>
      </c>
      <c r="J39" s="115">
        <v>479</v>
      </c>
      <c r="K39" s="116">
        <v>9.3958415064731273</v>
      </c>
    </row>
    <row r="40" spans="1:11" ht="14.1" customHeight="1" x14ac:dyDescent="0.2">
      <c r="A40" s="306" t="s">
        <v>259</v>
      </c>
      <c r="B40" s="307" t="s">
        <v>260</v>
      </c>
      <c r="C40" s="308"/>
      <c r="D40" s="113">
        <v>15.676619621539606</v>
      </c>
      <c r="E40" s="115">
        <v>5476</v>
      </c>
      <c r="F40" s="114">
        <v>5378</v>
      </c>
      <c r="G40" s="114">
        <v>5349</v>
      </c>
      <c r="H40" s="114">
        <v>5215</v>
      </c>
      <c r="I40" s="140">
        <v>4985</v>
      </c>
      <c r="J40" s="115">
        <v>491</v>
      </c>
      <c r="K40" s="116">
        <v>9.8495486459378139</v>
      </c>
    </row>
    <row r="41" spans="1:11" ht="14.1" customHeight="1" x14ac:dyDescent="0.2">
      <c r="A41" s="306"/>
      <c r="B41" s="307" t="s">
        <v>261</v>
      </c>
      <c r="C41" s="308"/>
      <c r="D41" s="113">
        <v>3.5899344421860238</v>
      </c>
      <c r="E41" s="115">
        <v>1254</v>
      </c>
      <c r="F41" s="114">
        <v>1293</v>
      </c>
      <c r="G41" s="114">
        <v>1276</v>
      </c>
      <c r="H41" s="114">
        <v>1243</v>
      </c>
      <c r="I41" s="140">
        <v>1226</v>
      </c>
      <c r="J41" s="115">
        <v>28</v>
      </c>
      <c r="K41" s="116">
        <v>2.2838499184339316</v>
      </c>
    </row>
    <row r="42" spans="1:11" ht="14.1" customHeight="1" x14ac:dyDescent="0.2">
      <c r="A42" s="306">
        <v>52</v>
      </c>
      <c r="B42" s="307" t="s">
        <v>262</v>
      </c>
      <c r="C42" s="308"/>
      <c r="D42" s="113">
        <v>5.253213477999485</v>
      </c>
      <c r="E42" s="115">
        <v>1835</v>
      </c>
      <c r="F42" s="114">
        <v>1901</v>
      </c>
      <c r="G42" s="114">
        <v>1877</v>
      </c>
      <c r="H42" s="114">
        <v>1801</v>
      </c>
      <c r="I42" s="140">
        <v>1785</v>
      </c>
      <c r="J42" s="115">
        <v>50</v>
      </c>
      <c r="K42" s="116">
        <v>2.8011204481792715</v>
      </c>
    </row>
    <row r="43" spans="1:11" ht="14.1" customHeight="1" x14ac:dyDescent="0.2">
      <c r="A43" s="306" t="s">
        <v>263</v>
      </c>
      <c r="B43" s="307" t="s">
        <v>264</v>
      </c>
      <c r="C43" s="308"/>
      <c r="D43" s="113">
        <v>5.218860038361341</v>
      </c>
      <c r="E43" s="115">
        <v>1823</v>
      </c>
      <c r="F43" s="114">
        <v>1889</v>
      </c>
      <c r="G43" s="114">
        <v>1864</v>
      </c>
      <c r="H43" s="114">
        <v>1786</v>
      </c>
      <c r="I43" s="140">
        <v>1769</v>
      </c>
      <c r="J43" s="115">
        <v>54</v>
      </c>
      <c r="K43" s="116">
        <v>3.0525720746184284</v>
      </c>
    </row>
    <row r="44" spans="1:11" ht="14.1" customHeight="1" x14ac:dyDescent="0.2">
      <c r="A44" s="306">
        <v>53</v>
      </c>
      <c r="B44" s="307" t="s">
        <v>265</v>
      </c>
      <c r="C44" s="308"/>
      <c r="D44" s="113">
        <v>3.1003979273424753</v>
      </c>
      <c r="E44" s="115">
        <v>1083</v>
      </c>
      <c r="F44" s="114">
        <v>1109</v>
      </c>
      <c r="G44" s="114">
        <v>1112</v>
      </c>
      <c r="H44" s="114">
        <v>1129</v>
      </c>
      <c r="I44" s="140">
        <v>1114</v>
      </c>
      <c r="J44" s="115">
        <v>-31</v>
      </c>
      <c r="K44" s="116">
        <v>-2.7827648114901256</v>
      </c>
    </row>
    <row r="45" spans="1:11" ht="14.1" customHeight="1" x14ac:dyDescent="0.2">
      <c r="A45" s="306" t="s">
        <v>266</v>
      </c>
      <c r="B45" s="307" t="s">
        <v>267</v>
      </c>
      <c r="C45" s="308"/>
      <c r="D45" s="113">
        <v>3.0803584208868915</v>
      </c>
      <c r="E45" s="115">
        <v>1076</v>
      </c>
      <c r="F45" s="114">
        <v>1105</v>
      </c>
      <c r="G45" s="114">
        <v>1108</v>
      </c>
      <c r="H45" s="114">
        <v>1125</v>
      </c>
      <c r="I45" s="140">
        <v>1110</v>
      </c>
      <c r="J45" s="115">
        <v>-34</v>
      </c>
      <c r="K45" s="116">
        <v>-3.0630630630630629</v>
      </c>
    </row>
    <row r="46" spans="1:11" ht="14.1" customHeight="1" x14ac:dyDescent="0.2">
      <c r="A46" s="306">
        <v>54</v>
      </c>
      <c r="B46" s="307" t="s">
        <v>268</v>
      </c>
      <c r="C46" s="308"/>
      <c r="D46" s="113">
        <v>15.447596690618647</v>
      </c>
      <c r="E46" s="115">
        <v>5396</v>
      </c>
      <c r="F46" s="114">
        <v>5534</v>
      </c>
      <c r="G46" s="114">
        <v>5605</v>
      </c>
      <c r="H46" s="114">
        <v>5545</v>
      </c>
      <c r="I46" s="140">
        <v>5550</v>
      </c>
      <c r="J46" s="115">
        <v>-154</v>
      </c>
      <c r="K46" s="116">
        <v>-2.7747747747747749</v>
      </c>
    </row>
    <row r="47" spans="1:11" ht="14.1" customHeight="1" x14ac:dyDescent="0.2">
      <c r="A47" s="306">
        <v>61</v>
      </c>
      <c r="B47" s="307" t="s">
        <v>269</v>
      </c>
      <c r="C47" s="308"/>
      <c r="D47" s="113">
        <v>0.62695027339612375</v>
      </c>
      <c r="E47" s="115">
        <v>219</v>
      </c>
      <c r="F47" s="114">
        <v>246</v>
      </c>
      <c r="G47" s="114">
        <v>239</v>
      </c>
      <c r="H47" s="114">
        <v>199</v>
      </c>
      <c r="I47" s="140">
        <v>213</v>
      </c>
      <c r="J47" s="115">
        <v>6</v>
      </c>
      <c r="K47" s="116">
        <v>2.816901408450704</v>
      </c>
    </row>
    <row r="48" spans="1:11" ht="14.1" customHeight="1" x14ac:dyDescent="0.2">
      <c r="A48" s="306">
        <v>62</v>
      </c>
      <c r="B48" s="307" t="s">
        <v>270</v>
      </c>
      <c r="C48" s="308"/>
      <c r="D48" s="113">
        <v>9.7420629240502699</v>
      </c>
      <c r="E48" s="115">
        <v>3403</v>
      </c>
      <c r="F48" s="114">
        <v>3612</v>
      </c>
      <c r="G48" s="114">
        <v>3453</v>
      </c>
      <c r="H48" s="114">
        <v>3437</v>
      </c>
      <c r="I48" s="140">
        <v>3465</v>
      </c>
      <c r="J48" s="115">
        <v>-62</v>
      </c>
      <c r="K48" s="116">
        <v>-1.7893217893217894</v>
      </c>
    </row>
    <row r="49" spans="1:11" ht="14.1" customHeight="1" x14ac:dyDescent="0.2">
      <c r="A49" s="306">
        <v>63</v>
      </c>
      <c r="B49" s="307" t="s">
        <v>271</v>
      </c>
      <c r="C49" s="308"/>
      <c r="D49" s="113">
        <v>7.9986258624144746</v>
      </c>
      <c r="E49" s="115">
        <v>2794</v>
      </c>
      <c r="F49" s="114">
        <v>3166</v>
      </c>
      <c r="G49" s="114">
        <v>3230</v>
      </c>
      <c r="H49" s="114">
        <v>3300</v>
      </c>
      <c r="I49" s="140">
        <v>3087</v>
      </c>
      <c r="J49" s="115">
        <v>-293</v>
      </c>
      <c r="K49" s="116">
        <v>-9.4914156138645929</v>
      </c>
    </row>
    <row r="50" spans="1:11" ht="14.1" customHeight="1" x14ac:dyDescent="0.2">
      <c r="A50" s="306" t="s">
        <v>272</v>
      </c>
      <c r="B50" s="307" t="s">
        <v>273</v>
      </c>
      <c r="C50" s="308"/>
      <c r="D50" s="113">
        <v>0.3721622627465575</v>
      </c>
      <c r="E50" s="115">
        <v>130</v>
      </c>
      <c r="F50" s="114">
        <v>152</v>
      </c>
      <c r="G50" s="114">
        <v>159</v>
      </c>
      <c r="H50" s="114">
        <v>159</v>
      </c>
      <c r="I50" s="140">
        <v>141</v>
      </c>
      <c r="J50" s="115">
        <v>-11</v>
      </c>
      <c r="K50" s="116">
        <v>-7.8014184397163122</v>
      </c>
    </row>
    <row r="51" spans="1:11" ht="14.1" customHeight="1" x14ac:dyDescent="0.2">
      <c r="A51" s="306" t="s">
        <v>274</v>
      </c>
      <c r="B51" s="307" t="s">
        <v>275</v>
      </c>
      <c r="C51" s="308"/>
      <c r="D51" s="113">
        <v>6.6473905699808196</v>
      </c>
      <c r="E51" s="115">
        <v>2322</v>
      </c>
      <c r="F51" s="114">
        <v>2616</v>
      </c>
      <c r="G51" s="114">
        <v>2676</v>
      </c>
      <c r="H51" s="114">
        <v>2825</v>
      </c>
      <c r="I51" s="140">
        <v>2625</v>
      </c>
      <c r="J51" s="115">
        <v>-303</v>
      </c>
      <c r="K51" s="116">
        <v>-11.542857142857143</v>
      </c>
    </row>
    <row r="52" spans="1:11" ht="14.1" customHeight="1" x14ac:dyDescent="0.2">
      <c r="A52" s="306">
        <v>71</v>
      </c>
      <c r="B52" s="307" t="s">
        <v>276</v>
      </c>
      <c r="C52" s="308"/>
      <c r="D52" s="113">
        <v>9.8909278291488931</v>
      </c>
      <c r="E52" s="115">
        <v>3455</v>
      </c>
      <c r="F52" s="114">
        <v>3534</v>
      </c>
      <c r="G52" s="114">
        <v>3499</v>
      </c>
      <c r="H52" s="114">
        <v>3531</v>
      </c>
      <c r="I52" s="140">
        <v>3516</v>
      </c>
      <c r="J52" s="115">
        <v>-61</v>
      </c>
      <c r="K52" s="116">
        <v>-1.7349260523321957</v>
      </c>
    </row>
    <row r="53" spans="1:11" ht="14.1" customHeight="1" x14ac:dyDescent="0.2">
      <c r="A53" s="306" t="s">
        <v>277</v>
      </c>
      <c r="B53" s="307" t="s">
        <v>278</v>
      </c>
      <c r="C53" s="308"/>
      <c r="D53" s="113">
        <v>0.72714780567404314</v>
      </c>
      <c r="E53" s="115">
        <v>254</v>
      </c>
      <c r="F53" s="114">
        <v>258</v>
      </c>
      <c r="G53" s="114">
        <v>262</v>
      </c>
      <c r="H53" s="114">
        <v>265</v>
      </c>
      <c r="I53" s="140">
        <v>257</v>
      </c>
      <c r="J53" s="115">
        <v>-3</v>
      </c>
      <c r="K53" s="116">
        <v>-1.1673151750972763</v>
      </c>
    </row>
    <row r="54" spans="1:11" ht="14.1" customHeight="1" x14ac:dyDescent="0.2">
      <c r="A54" s="306" t="s">
        <v>279</v>
      </c>
      <c r="B54" s="307" t="s">
        <v>280</v>
      </c>
      <c r="C54" s="308"/>
      <c r="D54" s="113">
        <v>8.7773038275457331</v>
      </c>
      <c r="E54" s="115">
        <v>3066</v>
      </c>
      <c r="F54" s="114">
        <v>3146</v>
      </c>
      <c r="G54" s="114">
        <v>3110</v>
      </c>
      <c r="H54" s="114">
        <v>3142</v>
      </c>
      <c r="I54" s="140">
        <v>3130</v>
      </c>
      <c r="J54" s="115">
        <v>-64</v>
      </c>
      <c r="K54" s="116">
        <v>-2.0447284345047922</v>
      </c>
    </row>
    <row r="55" spans="1:11" ht="14.1" customHeight="1" x14ac:dyDescent="0.2">
      <c r="A55" s="306">
        <v>72</v>
      </c>
      <c r="B55" s="307" t="s">
        <v>281</v>
      </c>
      <c r="C55" s="308"/>
      <c r="D55" s="113">
        <v>1.202370387335032</v>
      </c>
      <c r="E55" s="115">
        <v>420</v>
      </c>
      <c r="F55" s="114">
        <v>434</v>
      </c>
      <c r="G55" s="114">
        <v>422</v>
      </c>
      <c r="H55" s="114">
        <v>422</v>
      </c>
      <c r="I55" s="140">
        <v>414</v>
      </c>
      <c r="J55" s="115">
        <v>6</v>
      </c>
      <c r="K55" s="116">
        <v>1.4492753623188406</v>
      </c>
    </row>
    <row r="56" spans="1:11" ht="14.1" customHeight="1" x14ac:dyDescent="0.2">
      <c r="A56" s="306" t="s">
        <v>282</v>
      </c>
      <c r="B56" s="307" t="s">
        <v>283</v>
      </c>
      <c r="C56" s="308"/>
      <c r="D56" s="113">
        <v>0.18321834473676676</v>
      </c>
      <c r="E56" s="115">
        <v>64</v>
      </c>
      <c r="F56" s="114">
        <v>76</v>
      </c>
      <c r="G56" s="114">
        <v>68</v>
      </c>
      <c r="H56" s="114">
        <v>68</v>
      </c>
      <c r="I56" s="140">
        <v>68</v>
      </c>
      <c r="J56" s="115">
        <v>-4</v>
      </c>
      <c r="K56" s="116">
        <v>-5.882352941176471</v>
      </c>
    </row>
    <row r="57" spans="1:11" ht="14.1" customHeight="1" x14ac:dyDescent="0.2">
      <c r="A57" s="306" t="s">
        <v>284</v>
      </c>
      <c r="B57" s="307" t="s">
        <v>285</v>
      </c>
      <c r="C57" s="308"/>
      <c r="D57" s="113">
        <v>0.6613037130342676</v>
      </c>
      <c r="E57" s="115">
        <v>231</v>
      </c>
      <c r="F57" s="114">
        <v>237</v>
      </c>
      <c r="G57" s="114">
        <v>236</v>
      </c>
      <c r="H57" s="114">
        <v>239</v>
      </c>
      <c r="I57" s="140">
        <v>242</v>
      </c>
      <c r="J57" s="115">
        <v>-11</v>
      </c>
      <c r="K57" s="116">
        <v>-4.5454545454545459</v>
      </c>
    </row>
    <row r="58" spans="1:11" ht="14.1" customHeight="1" x14ac:dyDescent="0.2">
      <c r="A58" s="306">
        <v>73</v>
      </c>
      <c r="B58" s="307" t="s">
        <v>286</v>
      </c>
      <c r="C58" s="308"/>
      <c r="D58" s="113">
        <v>0.86456156422661823</v>
      </c>
      <c r="E58" s="115">
        <v>302</v>
      </c>
      <c r="F58" s="114">
        <v>290</v>
      </c>
      <c r="G58" s="114">
        <v>295</v>
      </c>
      <c r="H58" s="114">
        <v>294</v>
      </c>
      <c r="I58" s="140">
        <v>298</v>
      </c>
      <c r="J58" s="115">
        <v>4</v>
      </c>
      <c r="K58" s="116">
        <v>1.3422818791946309</v>
      </c>
    </row>
    <row r="59" spans="1:11" ht="14.1" customHeight="1" x14ac:dyDescent="0.2">
      <c r="A59" s="306" t="s">
        <v>287</v>
      </c>
      <c r="B59" s="307" t="s">
        <v>288</v>
      </c>
      <c r="C59" s="308"/>
      <c r="D59" s="113">
        <v>0.56683175402937214</v>
      </c>
      <c r="E59" s="115">
        <v>198</v>
      </c>
      <c r="F59" s="114">
        <v>194</v>
      </c>
      <c r="G59" s="114">
        <v>193</v>
      </c>
      <c r="H59" s="114">
        <v>181</v>
      </c>
      <c r="I59" s="140">
        <v>180</v>
      </c>
      <c r="J59" s="115">
        <v>18</v>
      </c>
      <c r="K59" s="116">
        <v>10</v>
      </c>
    </row>
    <row r="60" spans="1:11" ht="14.1" customHeight="1" x14ac:dyDescent="0.2">
      <c r="A60" s="306">
        <v>81</v>
      </c>
      <c r="B60" s="307" t="s">
        <v>289</v>
      </c>
      <c r="C60" s="308"/>
      <c r="D60" s="113">
        <v>3.7416621339211589</v>
      </c>
      <c r="E60" s="115">
        <v>1307</v>
      </c>
      <c r="F60" s="114">
        <v>1291</v>
      </c>
      <c r="G60" s="114">
        <v>1277</v>
      </c>
      <c r="H60" s="114">
        <v>1271</v>
      </c>
      <c r="I60" s="140">
        <v>1253</v>
      </c>
      <c r="J60" s="115">
        <v>54</v>
      </c>
      <c r="K60" s="116">
        <v>4.3096568236233042</v>
      </c>
    </row>
    <row r="61" spans="1:11" ht="14.1" customHeight="1" x14ac:dyDescent="0.2">
      <c r="A61" s="306" t="s">
        <v>290</v>
      </c>
      <c r="B61" s="307" t="s">
        <v>291</v>
      </c>
      <c r="C61" s="308"/>
      <c r="D61" s="113">
        <v>1.2510377601557356</v>
      </c>
      <c r="E61" s="115">
        <v>437</v>
      </c>
      <c r="F61" s="114">
        <v>425</v>
      </c>
      <c r="G61" s="114">
        <v>418</v>
      </c>
      <c r="H61" s="114">
        <v>421</v>
      </c>
      <c r="I61" s="140">
        <v>411</v>
      </c>
      <c r="J61" s="115">
        <v>26</v>
      </c>
      <c r="K61" s="116">
        <v>6.3260340632603409</v>
      </c>
    </row>
    <row r="62" spans="1:11" ht="14.1" customHeight="1" x14ac:dyDescent="0.2">
      <c r="A62" s="306" t="s">
        <v>292</v>
      </c>
      <c r="B62" s="307" t="s">
        <v>293</v>
      </c>
      <c r="C62" s="308"/>
      <c r="D62" s="113">
        <v>1.4743351178036701</v>
      </c>
      <c r="E62" s="115">
        <v>515</v>
      </c>
      <c r="F62" s="114">
        <v>517</v>
      </c>
      <c r="G62" s="114">
        <v>511</v>
      </c>
      <c r="H62" s="114">
        <v>498</v>
      </c>
      <c r="I62" s="140">
        <v>492</v>
      </c>
      <c r="J62" s="115">
        <v>23</v>
      </c>
      <c r="K62" s="116">
        <v>4.6747967479674797</v>
      </c>
    </row>
    <row r="63" spans="1:11" ht="14.1" customHeight="1" x14ac:dyDescent="0.2">
      <c r="A63" s="306"/>
      <c r="B63" s="307" t="s">
        <v>294</v>
      </c>
      <c r="C63" s="308"/>
      <c r="D63" s="113">
        <v>1.2080959606080559</v>
      </c>
      <c r="E63" s="115">
        <v>422</v>
      </c>
      <c r="F63" s="114">
        <v>422</v>
      </c>
      <c r="G63" s="114">
        <v>413</v>
      </c>
      <c r="H63" s="114">
        <v>402</v>
      </c>
      <c r="I63" s="140">
        <v>394</v>
      </c>
      <c r="J63" s="115">
        <v>28</v>
      </c>
      <c r="K63" s="116">
        <v>7.1065989847715736</v>
      </c>
    </row>
    <row r="64" spans="1:11" ht="14.1" customHeight="1" x14ac:dyDescent="0.2">
      <c r="A64" s="306" t="s">
        <v>295</v>
      </c>
      <c r="B64" s="307" t="s">
        <v>296</v>
      </c>
      <c r="C64" s="308"/>
      <c r="D64" s="113">
        <v>0.13741375855257507</v>
      </c>
      <c r="E64" s="115">
        <v>48</v>
      </c>
      <c r="F64" s="114">
        <v>39</v>
      </c>
      <c r="G64" s="114">
        <v>39</v>
      </c>
      <c r="H64" s="114">
        <v>41</v>
      </c>
      <c r="I64" s="140">
        <v>35</v>
      </c>
      <c r="J64" s="115">
        <v>13</v>
      </c>
      <c r="K64" s="116">
        <v>37.142857142857146</v>
      </c>
    </row>
    <row r="65" spans="1:11" ht="14.1" customHeight="1" x14ac:dyDescent="0.2">
      <c r="A65" s="306" t="s">
        <v>297</v>
      </c>
      <c r="B65" s="307" t="s">
        <v>298</v>
      </c>
      <c r="C65" s="308"/>
      <c r="D65" s="113">
        <v>0.42369242220377318</v>
      </c>
      <c r="E65" s="115">
        <v>148</v>
      </c>
      <c r="F65" s="114">
        <v>159</v>
      </c>
      <c r="G65" s="114">
        <v>163</v>
      </c>
      <c r="H65" s="114">
        <v>167</v>
      </c>
      <c r="I65" s="140">
        <v>165</v>
      </c>
      <c r="J65" s="115">
        <v>-17</v>
      </c>
      <c r="K65" s="116">
        <v>-10.303030303030303</v>
      </c>
    </row>
    <row r="66" spans="1:11" ht="14.1" customHeight="1" x14ac:dyDescent="0.2">
      <c r="A66" s="306">
        <v>82</v>
      </c>
      <c r="B66" s="307" t="s">
        <v>299</v>
      </c>
      <c r="C66" s="308"/>
      <c r="D66" s="113">
        <v>1.9123414731900032</v>
      </c>
      <c r="E66" s="115">
        <v>668</v>
      </c>
      <c r="F66" s="114">
        <v>688</v>
      </c>
      <c r="G66" s="114">
        <v>676</v>
      </c>
      <c r="H66" s="114">
        <v>660</v>
      </c>
      <c r="I66" s="140">
        <v>664</v>
      </c>
      <c r="J66" s="115">
        <v>4</v>
      </c>
      <c r="K66" s="116">
        <v>0.60240963855421692</v>
      </c>
    </row>
    <row r="67" spans="1:11" ht="14.1" customHeight="1" x14ac:dyDescent="0.2">
      <c r="A67" s="306" t="s">
        <v>300</v>
      </c>
      <c r="B67" s="307" t="s">
        <v>301</v>
      </c>
      <c r="C67" s="308"/>
      <c r="D67" s="113">
        <v>1.0964472817840887</v>
      </c>
      <c r="E67" s="115">
        <v>383</v>
      </c>
      <c r="F67" s="114">
        <v>379</v>
      </c>
      <c r="G67" s="114">
        <v>366</v>
      </c>
      <c r="H67" s="114">
        <v>354</v>
      </c>
      <c r="I67" s="140">
        <v>348</v>
      </c>
      <c r="J67" s="115">
        <v>35</v>
      </c>
      <c r="K67" s="116">
        <v>10.057471264367816</v>
      </c>
    </row>
    <row r="68" spans="1:11" ht="14.1" customHeight="1" x14ac:dyDescent="0.2">
      <c r="A68" s="306" t="s">
        <v>302</v>
      </c>
      <c r="B68" s="307" t="s">
        <v>303</v>
      </c>
      <c r="C68" s="308"/>
      <c r="D68" s="113">
        <v>0.56110618075634822</v>
      </c>
      <c r="E68" s="115">
        <v>196</v>
      </c>
      <c r="F68" s="114">
        <v>218</v>
      </c>
      <c r="G68" s="114">
        <v>223</v>
      </c>
      <c r="H68" s="114">
        <v>217</v>
      </c>
      <c r="I68" s="140">
        <v>228</v>
      </c>
      <c r="J68" s="115">
        <v>-32</v>
      </c>
      <c r="K68" s="116">
        <v>-14.035087719298245</v>
      </c>
    </row>
    <row r="69" spans="1:11" ht="14.1" customHeight="1" x14ac:dyDescent="0.2">
      <c r="A69" s="306">
        <v>83</v>
      </c>
      <c r="B69" s="307" t="s">
        <v>304</v>
      </c>
      <c r="C69" s="308"/>
      <c r="D69" s="113">
        <v>3.415304457358793</v>
      </c>
      <c r="E69" s="115">
        <v>1193</v>
      </c>
      <c r="F69" s="114">
        <v>1194</v>
      </c>
      <c r="G69" s="114">
        <v>1218</v>
      </c>
      <c r="H69" s="114">
        <v>1283</v>
      </c>
      <c r="I69" s="140">
        <v>1238</v>
      </c>
      <c r="J69" s="115">
        <v>-45</v>
      </c>
      <c r="K69" s="116">
        <v>-3.6348949919224554</v>
      </c>
    </row>
    <row r="70" spans="1:11" ht="14.1" customHeight="1" x14ac:dyDescent="0.2">
      <c r="A70" s="306" t="s">
        <v>305</v>
      </c>
      <c r="B70" s="307" t="s">
        <v>306</v>
      </c>
      <c r="C70" s="308"/>
      <c r="D70" s="113">
        <v>2.2444247230253929</v>
      </c>
      <c r="E70" s="115">
        <v>784</v>
      </c>
      <c r="F70" s="114">
        <v>774</v>
      </c>
      <c r="G70" s="114">
        <v>759</v>
      </c>
      <c r="H70" s="114">
        <v>808</v>
      </c>
      <c r="I70" s="140">
        <v>774</v>
      </c>
      <c r="J70" s="115">
        <v>10</v>
      </c>
      <c r="K70" s="116">
        <v>1.2919896640826873</v>
      </c>
    </row>
    <row r="71" spans="1:11" ht="14.1" customHeight="1" x14ac:dyDescent="0.2">
      <c r="A71" s="306"/>
      <c r="B71" s="307" t="s">
        <v>307</v>
      </c>
      <c r="C71" s="308"/>
      <c r="D71" s="113">
        <v>1.2682144799748074</v>
      </c>
      <c r="E71" s="115">
        <v>443</v>
      </c>
      <c r="F71" s="114">
        <v>428</v>
      </c>
      <c r="G71" s="114">
        <v>418</v>
      </c>
      <c r="H71" s="114">
        <v>455</v>
      </c>
      <c r="I71" s="140">
        <v>439</v>
      </c>
      <c r="J71" s="115">
        <v>4</v>
      </c>
      <c r="K71" s="116">
        <v>0.91116173120728927</v>
      </c>
    </row>
    <row r="72" spans="1:11" ht="14.1" customHeight="1" x14ac:dyDescent="0.2">
      <c r="A72" s="306">
        <v>84</v>
      </c>
      <c r="B72" s="307" t="s">
        <v>308</v>
      </c>
      <c r="C72" s="308"/>
      <c r="D72" s="113">
        <v>4.362886834044259</v>
      </c>
      <c r="E72" s="115">
        <v>1524</v>
      </c>
      <c r="F72" s="114">
        <v>1696</v>
      </c>
      <c r="G72" s="114">
        <v>1476</v>
      </c>
      <c r="H72" s="114">
        <v>1705</v>
      </c>
      <c r="I72" s="140">
        <v>1509</v>
      </c>
      <c r="J72" s="115">
        <v>15</v>
      </c>
      <c r="K72" s="116">
        <v>0.99403578528827041</v>
      </c>
    </row>
    <row r="73" spans="1:11" ht="14.1" customHeight="1" x14ac:dyDescent="0.2">
      <c r="A73" s="306" t="s">
        <v>309</v>
      </c>
      <c r="B73" s="307" t="s">
        <v>310</v>
      </c>
      <c r="C73" s="308"/>
      <c r="D73" s="113">
        <v>0.25765079728607826</v>
      </c>
      <c r="E73" s="115">
        <v>90</v>
      </c>
      <c r="F73" s="114">
        <v>94</v>
      </c>
      <c r="G73" s="114">
        <v>90</v>
      </c>
      <c r="H73" s="114">
        <v>112</v>
      </c>
      <c r="I73" s="140">
        <v>111</v>
      </c>
      <c r="J73" s="115">
        <v>-21</v>
      </c>
      <c r="K73" s="116">
        <v>-18.918918918918919</v>
      </c>
    </row>
    <row r="74" spans="1:11" ht="14.1" customHeight="1" x14ac:dyDescent="0.2">
      <c r="A74" s="306" t="s">
        <v>311</v>
      </c>
      <c r="B74" s="307" t="s">
        <v>312</v>
      </c>
      <c r="C74" s="308"/>
      <c r="D74" s="113">
        <v>0.12596261200652714</v>
      </c>
      <c r="E74" s="115">
        <v>44</v>
      </c>
      <c r="F74" s="114">
        <v>42</v>
      </c>
      <c r="G74" s="114">
        <v>42</v>
      </c>
      <c r="H74" s="114">
        <v>42</v>
      </c>
      <c r="I74" s="140">
        <v>44</v>
      </c>
      <c r="J74" s="115">
        <v>0</v>
      </c>
      <c r="K74" s="116">
        <v>0</v>
      </c>
    </row>
    <row r="75" spans="1:11" ht="14.1" customHeight="1" x14ac:dyDescent="0.2">
      <c r="A75" s="306" t="s">
        <v>313</v>
      </c>
      <c r="B75" s="307" t="s">
        <v>314</v>
      </c>
      <c r="C75" s="308"/>
      <c r="D75" s="113">
        <v>2.4734476539463515</v>
      </c>
      <c r="E75" s="115">
        <v>864</v>
      </c>
      <c r="F75" s="114">
        <v>1037</v>
      </c>
      <c r="G75" s="114">
        <v>824</v>
      </c>
      <c r="H75" s="114">
        <v>1031</v>
      </c>
      <c r="I75" s="140">
        <v>866</v>
      </c>
      <c r="J75" s="115">
        <v>-2</v>
      </c>
      <c r="K75" s="116">
        <v>-0.23094688221709006</v>
      </c>
    </row>
    <row r="76" spans="1:11" ht="14.1" customHeight="1" x14ac:dyDescent="0.2">
      <c r="A76" s="306">
        <v>91</v>
      </c>
      <c r="B76" s="307" t="s">
        <v>315</v>
      </c>
      <c r="C76" s="308"/>
      <c r="D76" s="113">
        <v>0.31490653001631791</v>
      </c>
      <c r="E76" s="115">
        <v>110</v>
      </c>
      <c r="F76" s="114">
        <v>107</v>
      </c>
      <c r="G76" s="114">
        <v>107</v>
      </c>
      <c r="H76" s="114">
        <v>110</v>
      </c>
      <c r="I76" s="140">
        <v>105</v>
      </c>
      <c r="J76" s="115">
        <v>5</v>
      </c>
      <c r="K76" s="116">
        <v>4.7619047619047619</v>
      </c>
    </row>
    <row r="77" spans="1:11" ht="14.1" customHeight="1" x14ac:dyDescent="0.2">
      <c r="A77" s="306">
        <v>92</v>
      </c>
      <c r="B77" s="307" t="s">
        <v>316</v>
      </c>
      <c r="C77" s="308"/>
      <c r="D77" s="113">
        <v>0.51530159457215652</v>
      </c>
      <c r="E77" s="115">
        <v>180</v>
      </c>
      <c r="F77" s="114">
        <v>162</v>
      </c>
      <c r="G77" s="114">
        <v>164</v>
      </c>
      <c r="H77" s="114">
        <v>161</v>
      </c>
      <c r="I77" s="140">
        <v>172</v>
      </c>
      <c r="J77" s="115">
        <v>8</v>
      </c>
      <c r="K77" s="116">
        <v>4.6511627906976747</v>
      </c>
    </row>
    <row r="78" spans="1:11" ht="14.1" customHeight="1" x14ac:dyDescent="0.2">
      <c r="A78" s="306">
        <v>93</v>
      </c>
      <c r="B78" s="307" t="s">
        <v>317</v>
      </c>
      <c r="C78" s="308"/>
      <c r="D78" s="113">
        <v>0.10592310555094329</v>
      </c>
      <c r="E78" s="115">
        <v>37</v>
      </c>
      <c r="F78" s="114">
        <v>31</v>
      </c>
      <c r="G78" s="114">
        <v>31</v>
      </c>
      <c r="H78" s="114">
        <v>30</v>
      </c>
      <c r="I78" s="140">
        <v>30</v>
      </c>
      <c r="J78" s="115">
        <v>7</v>
      </c>
      <c r="K78" s="116">
        <v>23.333333333333332</v>
      </c>
    </row>
    <row r="79" spans="1:11" ht="14.1" customHeight="1" x14ac:dyDescent="0.2">
      <c r="A79" s="306">
        <v>94</v>
      </c>
      <c r="B79" s="307" t="s">
        <v>318</v>
      </c>
      <c r="C79" s="308"/>
      <c r="D79" s="113">
        <v>0.86456156422661823</v>
      </c>
      <c r="E79" s="115">
        <v>302</v>
      </c>
      <c r="F79" s="114">
        <v>298</v>
      </c>
      <c r="G79" s="114">
        <v>326</v>
      </c>
      <c r="H79" s="114">
        <v>287</v>
      </c>
      <c r="I79" s="140">
        <v>296</v>
      </c>
      <c r="J79" s="115">
        <v>6</v>
      </c>
      <c r="K79" s="116">
        <v>2.0270270270270272</v>
      </c>
    </row>
    <row r="80" spans="1:11" ht="14.1" customHeight="1" x14ac:dyDescent="0.2">
      <c r="A80" s="306" t="s">
        <v>319</v>
      </c>
      <c r="B80" s="307" t="s">
        <v>320</v>
      </c>
      <c r="C80" s="308"/>
      <c r="D80" s="113">
        <v>2.5765079728607827E-2</v>
      </c>
      <c r="E80" s="115">
        <v>9</v>
      </c>
      <c r="F80" s="114">
        <v>9</v>
      </c>
      <c r="G80" s="114">
        <v>8</v>
      </c>
      <c r="H80" s="114">
        <v>7</v>
      </c>
      <c r="I80" s="140">
        <v>7</v>
      </c>
      <c r="J80" s="115">
        <v>2</v>
      </c>
      <c r="K80" s="116">
        <v>28.571428571428573</v>
      </c>
    </row>
    <row r="81" spans="1:11" ht="14.1" customHeight="1" x14ac:dyDescent="0.2">
      <c r="A81" s="310" t="s">
        <v>321</v>
      </c>
      <c r="B81" s="311" t="s">
        <v>333</v>
      </c>
      <c r="C81" s="312"/>
      <c r="D81" s="125">
        <v>2.839884343419885</v>
      </c>
      <c r="E81" s="143">
        <v>992</v>
      </c>
      <c r="F81" s="144">
        <v>1028</v>
      </c>
      <c r="G81" s="144">
        <v>987</v>
      </c>
      <c r="H81" s="144">
        <v>1033</v>
      </c>
      <c r="I81" s="145">
        <v>972</v>
      </c>
      <c r="J81" s="143">
        <v>20</v>
      </c>
      <c r="K81" s="146">
        <v>2.0576131687242798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12124</v>
      </c>
      <c r="G12" s="536">
        <v>11034</v>
      </c>
      <c r="H12" s="536">
        <v>15202</v>
      </c>
      <c r="I12" s="536">
        <v>10426</v>
      </c>
      <c r="J12" s="537">
        <v>12889</v>
      </c>
      <c r="K12" s="538">
        <v>-765</v>
      </c>
      <c r="L12" s="349">
        <v>-5.9352936612615412</v>
      </c>
    </row>
    <row r="13" spans="1:17" s="110" customFormat="1" ht="15" customHeight="1" x14ac:dyDescent="0.2">
      <c r="A13" s="350" t="s">
        <v>344</v>
      </c>
      <c r="B13" s="351" t="s">
        <v>345</v>
      </c>
      <c r="C13" s="347"/>
      <c r="D13" s="347"/>
      <c r="E13" s="348"/>
      <c r="F13" s="536">
        <v>6394</v>
      </c>
      <c r="G13" s="536">
        <v>5533</v>
      </c>
      <c r="H13" s="536">
        <v>7971</v>
      </c>
      <c r="I13" s="536">
        <v>5809</v>
      </c>
      <c r="J13" s="537">
        <v>6997</v>
      </c>
      <c r="K13" s="538">
        <v>-603</v>
      </c>
      <c r="L13" s="349">
        <v>-8.6179791339145346</v>
      </c>
    </row>
    <row r="14" spans="1:17" s="110" customFormat="1" ht="22.5" customHeight="1" x14ac:dyDescent="0.2">
      <c r="A14" s="350"/>
      <c r="B14" s="351" t="s">
        <v>346</v>
      </c>
      <c r="C14" s="347"/>
      <c r="D14" s="347"/>
      <c r="E14" s="348"/>
      <c r="F14" s="536">
        <v>5730</v>
      </c>
      <c r="G14" s="536">
        <v>5501</v>
      </c>
      <c r="H14" s="536">
        <v>7231</v>
      </c>
      <c r="I14" s="536">
        <v>4617</v>
      </c>
      <c r="J14" s="537">
        <v>5892</v>
      </c>
      <c r="K14" s="538">
        <v>-162</v>
      </c>
      <c r="L14" s="349">
        <v>-2.7494908350305498</v>
      </c>
    </row>
    <row r="15" spans="1:17" s="110" customFormat="1" ht="15" customHeight="1" x14ac:dyDescent="0.2">
      <c r="A15" s="350" t="s">
        <v>347</v>
      </c>
      <c r="B15" s="351" t="s">
        <v>108</v>
      </c>
      <c r="C15" s="347"/>
      <c r="D15" s="347"/>
      <c r="E15" s="348"/>
      <c r="F15" s="536">
        <v>3003</v>
      </c>
      <c r="G15" s="536">
        <v>2861</v>
      </c>
      <c r="H15" s="536">
        <v>6371</v>
      </c>
      <c r="I15" s="536">
        <v>2593</v>
      </c>
      <c r="J15" s="537">
        <v>3348</v>
      </c>
      <c r="K15" s="538">
        <v>-345</v>
      </c>
      <c r="L15" s="349">
        <v>-10.304659498207885</v>
      </c>
    </row>
    <row r="16" spans="1:17" s="110" customFormat="1" ht="15" customHeight="1" x14ac:dyDescent="0.2">
      <c r="A16" s="350"/>
      <c r="B16" s="351" t="s">
        <v>109</v>
      </c>
      <c r="C16" s="347"/>
      <c r="D16" s="347"/>
      <c r="E16" s="348"/>
      <c r="F16" s="536">
        <v>7922</v>
      </c>
      <c r="G16" s="536">
        <v>7225</v>
      </c>
      <c r="H16" s="536">
        <v>7930</v>
      </c>
      <c r="I16" s="536">
        <v>6927</v>
      </c>
      <c r="J16" s="537">
        <v>8414</v>
      </c>
      <c r="K16" s="538">
        <v>-492</v>
      </c>
      <c r="L16" s="349">
        <v>-5.8473971951509389</v>
      </c>
    </row>
    <row r="17" spans="1:12" s="110" customFormat="1" ht="15" customHeight="1" x14ac:dyDescent="0.2">
      <c r="A17" s="350"/>
      <c r="B17" s="351" t="s">
        <v>110</v>
      </c>
      <c r="C17" s="347"/>
      <c r="D17" s="347"/>
      <c r="E17" s="348"/>
      <c r="F17" s="536">
        <v>1043</v>
      </c>
      <c r="G17" s="536">
        <v>834</v>
      </c>
      <c r="H17" s="536">
        <v>779</v>
      </c>
      <c r="I17" s="536">
        <v>788</v>
      </c>
      <c r="J17" s="537">
        <v>1018</v>
      </c>
      <c r="K17" s="538">
        <v>25</v>
      </c>
      <c r="L17" s="349">
        <v>2.4557956777996073</v>
      </c>
    </row>
    <row r="18" spans="1:12" s="110" customFormat="1" ht="15" customHeight="1" x14ac:dyDescent="0.2">
      <c r="A18" s="350"/>
      <c r="B18" s="351" t="s">
        <v>111</v>
      </c>
      <c r="C18" s="347"/>
      <c r="D18" s="347"/>
      <c r="E18" s="348"/>
      <c r="F18" s="536">
        <v>156</v>
      </c>
      <c r="G18" s="536">
        <v>114</v>
      </c>
      <c r="H18" s="536">
        <v>122</v>
      </c>
      <c r="I18" s="536">
        <v>118</v>
      </c>
      <c r="J18" s="537">
        <v>109</v>
      </c>
      <c r="K18" s="538">
        <v>47</v>
      </c>
      <c r="L18" s="349">
        <v>43.11926605504587</v>
      </c>
    </row>
    <row r="19" spans="1:12" s="110" customFormat="1" ht="15" customHeight="1" x14ac:dyDescent="0.2">
      <c r="A19" s="118" t="s">
        <v>113</v>
      </c>
      <c r="B19" s="119" t="s">
        <v>181</v>
      </c>
      <c r="C19" s="347"/>
      <c r="D19" s="347"/>
      <c r="E19" s="348"/>
      <c r="F19" s="536">
        <v>7596</v>
      </c>
      <c r="G19" s="536">
        <v>6414</v>
      </c>
      <c r="H19" s="536">
        <v>10850</v>
      </c>
      <c r="I19" s="536">
        <v>6466</v>
      </c>
      <c r="J19" s="537">
        <v>8392</v>
      </c>
      <c r="K19" s="538">
        <v>-796</v>
      </c>
      <c r="L19" s="349">
        <v>-9.4852240228789331</v>
      </c>
    </row>
    <row r="20" spans="1:12" s="110" customFormat="1" ht="15" customHeight="1" x14ac:dyDescent="0.2">
      <c r="A20" s="118"/>
      <c r="B20" s="119" t="s">
        <v>182</v>
      </c>
      <c r="C20" s="347"/>
      <c r="D20" s="347"/>
      <c r="E20" s="348"/>
      <c r="F20" s="536">
        <v>4528</v>
      </c>
      <c r="G20" s="536">
        <v>4620</v>
      </c>
      <c r="H20" s="536">
        <v>4352</v>
      </c>
      <c r="I20" s="536">
        <v>3960</v>
      </c>
      <c r="J20" s="537">
        <v>4497</v>
      </c>
      <c r="K20" s="538">
        <v>31</v>
      </c>
      <c r="L20" s="349">
        <v>0.68934845452523907</v>
      </c>
    </row>
    <row r="21" spans="1:12" s="110" customFormat="1" ht="15" customHeight="1" x14ac:dyDescent="0.2">
      <c r="A21" s="118" t="s">
        <v>113</v>
      </c>
      <c r="B21" s="119" t="s">
        <v>116</v>
      </c>
      <c r="C21" s="347"/>
      <c r="D21" s="347"/>
      <c r="E21" s="348"/>
      <c r="F21" s="536">
        <v>8259</v>
      </c>
      <c r="G21" s="536">
        <v>7759</v>
      </c>
      <c r="H21" s="536">
        <v>10781</v>
      </c>
      <c r="I21" s="536">
        <v>6964</v>
      </c>
      <c r="J21" s="537">
        <v>9018</v>
      </c>
      <c r="K21" s="538">
        <v>-759</v>
      </c>
      <c r="L21" s="349">
        <v>-8.4165003326679972</v>
      </c>
    </row>
    <row r="22" spans="1:12" s="110" customFormat="1" ht="15" customHeight="1" x14ac:dyDescent="0.2">
      <c r="A22" s="118"/>
      <c r="B22" s="119" t="s">
        <v>117</v>
      </c>
      <c r="C22" s="347"/>
      <c r="D22" s="347"/>
      <c r="E22" s="348"/>
      <c r="F22" s="536">
        <v>3855</v>
      </c>
      <c r="G22" s="536">
        <v>3267</v>
      </c>
      <c r="H22" s="536">
        <v>4413</v>
      </c>
      <c r="I22" s="536">
        <v>3457</v>
      </c>
      <c r="J22" s="537">
        <v>3868</v>
      </c>
      <c r="K22" s="538">
        <v>-13</v>
      </c>
      <c r="L22" s="349">
        <v>-0.33609100310237849</v>
      </c>
    </row>
    <row r="23" spans="1:12" s="110" customFormat="1" ht="15" customHeight="1" x14ac:dyDescent="0.2">
      <c r="A23" s="352" t="s">
        <v>347</v>
      </c>
      <c r="B23" s="353" t="s">
        <v>193</v>
      </c>
      <c r="C23" s="354"/>
      <c r="D23" s="354"/>
      <c r="E23" s="355"/>
      <c r="F23" s="539">
        <v>223</v>
      </c>
      <c r="G23" s="539">
        <v>422</v>
      </c>
      <c r="H23" s="539">
        <v>2765</v>
      </c>
      <c r="I23" s="539">
        <v>128</v>
      </c>
      <c r="J23" s="540">
        <v>389</v>
      </c>
      <c r="K23" s="541">
        <v>-166</v>
      </c>
      <c r="L23" s="356">
        <v>-42.673521850899746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33.6</v>
      </c>
      <c r="G25" s="542">
        <v>37.6</v>
      </c>
      <c r="H25" s="542">
        <v>40.299999999999997</v>
      </c>
      <c r="I25" s="542">
        <v>37.700000000000003</v>
      </c>
      <c r="J25" s="542">
        <v>33.5</v>
      </c>
      <c r="K25" s="543" t="s">
        <v>349</v>
      </c>
      <c r="L25" s="364">
        <v>0.10000000000000142</v>
      </c>
    </row>
    <row r="26" spans="1:12" s="110" customFormat="1" ht="15" customHeight="1" x14ac:dyDescent="0.2">
      <c r="A26" s="365" t="s">
        <v>105</v>
      </c>
      <c r="B26" s="366" t="s">
        <v>345</v>
      </c>
      <c r="C26" s="362"/>
      <c r="D26" s="362"/>
      <c r="E26" s="363"/>
      <c r="F26" s="542">
        <v>30</v>
      </c>
      <c r="G26" s="542">
        <v>32.9</v>
      </c>
      <c r="H26" s="542">
        <v>35.200000000000003</v>
      </c>
      <c r="I26" s="542">
        <v>33.700000000000003</v>
      </c>
      <c r="J26" s="544">
        <v>29.8</v>
      </c>
      <c r="K26" s="543" t="s">
        <v>349</v>
      </c>
      <c r="L26" s="364">
        <v>0.19999999999999929</v>
      </c>
    </row>
    <row r="27" spans="1:12" s="110" customFormat="1" ht="15" customHeight="1" x14ac:dyDescent="0.2">
      <c r="A27" s="365"/>
      <c r="B27" s="366" t="s">
        <v>346</v>
      </c>
      <c r="C27" s="362"/>
      <c r="D27" s="362"/>
      <c r="E27" s="363"/>
      <c r="F27" s="542">
        <v>37.700000000000003</v>
      </c>
      <c r="G27" s="542">
        <v>42.5</v>
      </c>
      <c r="H27" s="542">
        <v>46</v>
      </c>
      <c r="I27" s="542">
        <v>42.8</v>
      </c>
      <c r="J27" s="542">
        <v>38</v>
      </c>
      <c r="K27" s="543" t="s">
        <v>349</v>
      </c>
      <c r="L27" s="364">
        <v>-0.29999999999999716</v>
      </c>
    </row>
    <row r="28" spans="1:12" s="110" customFormat="1" ht="15" customHeight="1" x14ac:dyDescent="0.2">
      <c r="A28" s="365" t="s">
        <v>113</v>
      </c>
      <c r="B28" s="366" t="s">
        <v>108</v>
      </c>
      <c r="C28" s="362"/>
      <c r="D28" s="362"/>
      <c r="E28" s="363"/>
      <c r="F28" s="542">
        <v>42.6</v>
      </c>
      <c r="G28" s="542">
        <v>48.2</v>
      </c>
      <c r="H28" s="542">
        <v>45.6</v>
      </c>
      <c r="I28" s="542">
        <v>47.2</v>
      </c>
      <c r="J28" s="542">
        <v>43.5</v>
      </c>
      <c r="K28" s="543" t="s">
        <v>349</v>
      </c>
      <c r="L28" s="364">
        <v>-0.89999999999999858</v>
      </c>
    </row>
    <row r="29" spans="1:12" s="110" customFormat="1" ht="11.25" x14ac:dyDescent="0.2">
      <c r="A29" s="365"/>
      <c r="B29" s="366" t="s">
        <v>109</v>
      </c>
      <c r="C29" s="362"/>
      <c r="D29" s="362"/>
      <c r="E29" s="363"/>
      <c r="F29" s="542">
        <v>30.9</v>
      </c>
      <c r="G29" s="542">
        <v>34.5</v>
      </c>
      <c r="H29" s="542">
        <v>37.9</v>
      </c>
      <c r="I29" s="542">
        <v>34.5</v>
      </c>
      <c r="J29" s="544">
        <v>30.5</v>
      </c>
      <c r="K29" s="543" t="s">
        <v>349</v>
      </c>
      <c r="L29" s="364">
        <v>0.39999999999999858</v>
      </c>
    </row>
    <row r="30" spans="1:12" s="110" customFormat="1" ht="15" customHeight="1" x14ac:dyDescent="0.2">
      <c r="A30" s="365"/>
      <c r="B30" s="366" t="s">
        <v>110</v>
      </c>
      <c r="C30" s="362"/>
      <c r="D30" s="362"/>
      <c r="E30" s="363"/>
      <c r="F30" s="542">
        <v>29.7</v>
      </c>
      <c r="G30" s="542">
        <v>31.6</v>
      </c>
      <c r="H30" s="542">
        <v>38.6</v>
      </c>
      <c r="I30" s="542">
        <v>33</v>
      </c>
      <c r="J30" s="542">
        <v>27.4</v>
      </c>
      <c r="K30" s="543" t="s">
        <v>349</v>
      </c>
      <c r="L30" s="364">
        <v>2.3000000000000007</v>
      </c>
    </row>
    <row r="31" spans="1:12" s="110" customFormat="1" ht="15" customHeight="1" x14ac:dyDescent="0.2">
      <c r="A31" s="365"/>
      <c r="B31" s="366" t="s">
        <v>111</v>
      </c>
      <c r="C31" s="362"/>
      <c r="D31" s="362"/>
      <c r="E31" s="363"/>
      <c r="F31" s="542">
        <v>40.4</v>
      </c>
      <c r="G31" s="542">
        <v>53.5</v>
      </c>
      <c r="H31" s="542">
        <v>54.1</v>
      </c>
      <c r="I31" s="542">
        <v>55.1</v>
      </c>
      <c r="J31" s="542">
        <v>49.5</v>
      </c>
      <c r="K31" s="543" t="s">
        <v>349</v>
      </c>
      <c r="L31" s="364">
        <v>-9.1000000000000014</v>
      </c>
    </row>
    <row r="32" spans="1:12" s="110" customFormat="1" ht="15" customHeight="1" x14ac:dyDescent="0.2">
      <c r="A32" s="367" t="s">
        <v>113</v>
      </c>
      <c r="B32" s="368" t="s">
        <v>181</v>
      </c>
      <c r="C32" s="362"/>
      <c r="D32" s="362"/>
      <c r="E32" s="363"/>
      <c r="F32" s="542">
        <v>28.4</v>
      </c>
      <c r="G32" s="542">
        <v>27.9</v>
      </c>
      <c r="H32" s="542">
        <v>34.6</v>
      </c>
      <c r="I32" s="542">
        <v>29.9</v>
      </c>
      <c r="J32" s="544">
        <v>26</v>
      </c>
      <c r="K32" s="543" t="s">
        <v>349</v>
      </c>
      <c r="L32" s="364">
        <v>2.3999999999999986</v>
      </c>
    </row>
    <row r="33" spans="1:12" s="110" customFormat="1" ht="15" customHeight="1" x14ac:dyDescent="0.2">
      <c r="A33" s="367"/>
      <c r="B33" s="368" t="s">
        <v>182</v>
      </c>
      <c r="C33" s="362"/>
      <c r="D33" s="362"/>
      <c r="E33" s="363"/>
      <c r="F33" s="542">
        <v>42.1</v>
      </c>
      <c r="G33" s="542">
        <v>50.3</v>
      </c>
      <c r="H33" s="542">
        <v>50.5</v>
      </c>
      <c r="I33" s="542">
        <v>50</v>
      </c>
      <c r="J33" s="542">
        <v>46.9</v>
      </c>
      <c r="K33" s="543" t="s">
        <v>349</v>
      </c>
      <c r="L33" s="364">
        <v>-4.7999999999999972</v>
      </c>
    </row>
    <row r="34" spans="1:12" s="369" customFormat="1" ht="15" customHeight="1" x14ac:dyDescent="0.2">
      <c r="A34" s="367" t="s">
        <v>113</v>
      </c>
      <c r="B34" s="368" t="s">
        <v>116</v>
      </c>
      <c r="C34" s="362"/>
      <c r="D34" s="362"/>
      <c r="E34" s="363"/>
      <c r="F34" s="542">
        <v>33.6</v>
      </c>
      <c r="G34" s="542">
        <v>36.9</v>
      </c>
      <c r="H34" s="542">
        <v>41.4</v>
      </c>
      <c r="I34" s="542">
        <v>39.200000000000003</v>
      </c>
      <c r="J34" s="542">
        <v>34.1</v>
      </c>
      <c r="K34" s="543" t="s">
        <v>349</v>
      </c>
      <c r="L34" s="364">
        <v>-0.5</v>
      </c>
    </row>
    <row r="35" spans="1:12" s="369" customFormat="1" ht="11.25" x14ac:dyDescent="0.2">
      <c r="A35" s="370"/>
      <c r="B35" s="371" t="s">
        <v>117</v>
      </c>
      <c r="C35" s="372"/>
      <c r="D35" s="372"/>
      <c r="E35" s="373"/>
      <c r="F35" s="545">
        <v>33.799999999999997</v>
      </c>
      <c r="G35" s="545">
        <v>39.299999999999997</v>
      </c>
      <c r="H35" s="545">
        <v>38</v>
      </c>
      <c r="I35" s="545">
        <v>34.6</v>
      </c>
      <c r="J35" s="546">
        <v>32.200000000000003</v>
      </c>
      <c r="K35" s="547" t="s">
        <v>349</v>
      </c>
      <c r="L35" s="374">
        <v>1.5999999999999943</v>
      </c>
    </row>
    <row r="36" spans="1:12" s="369" customFormat="1" ht="15.95" customHeight="1" x14ac:dyDescent="0.2">
      <c r="A36" s="375" t="s">
        <v>350</v>
      </c>
      <c r="B36" s="376"/>
      <c r="C36" s="377"/>
      <c r="D36" s="376"/>
      <c r="E36" s="378"/>
      <c r="F36" s="548">
        <v>11815</v>
      </c>
      <c r="G36" s="548">
        <v>10488</v>
      </c>
      <c r="H36" s="548">
        <v>11866</v>
      </c>
      <c r="I36" s="548">
        <v>10225</v>
      </c>
      <c r="J36" s="548">
        <v>12404</v>
      </c>
      <c r="K36" s="549">
        <v>-589</v>
      </c>
      <c r="L36" s="380">
        <v>-4.7484682360528865</v>
      </c>
    </row>
    <row r="37" spans="1:12" s="369" customFormat="1" ht="15.95" customHeight="1" x14ac:dyDescent="0.2">
      <c r="A37" s="381"/>
      <c r="B37" s="382" t="s">
        <v>113</v>
      </c>
      <c r="C37" s="382" t="s">
        <v>351</v>
      </c>
      <c r="D37" s="382"/>
      <c r="E37" s="383"/>
      <c r="F37" s="548">
        <v>3973</v>
      </c>
      <c r="G37" s="548">
        <v>3948</v>
      </c>
      <c r="H37" s="548">
        <v>4780</v>
      </c>
      <c r="I37" s="548">
        <v>3853</v>
      </c>
      <c r="J37" s="548">
        <v>4157</v>
      </c>
      <c r="K37" s="549">
        <v>-184</v>
      </c>
      <c r="L37" s="380">
        <v>-4.4262689439499638</v>
      </c>
    </row>
    <row r="38" spans="1:12" s="369" customFormat="1" ht="15.95" customHeight="1" x14ac:dyDescent="0.2">
      <c r="A38" s="381"/>
      <c r="B38" s="384" t="s">
        <v>105</v>
      </c>
      <c r="C38" s="384" t="s">
        <v>106</v>
      </c>
      <c r="D38" s="385"/>
      <c r="E38" s="383"/>
      <c r="F38" s="548">
        <v>6253</v>
      </c>
      <c r="G38" s="548">
        <v>5321</v>
      </c>
      <c r="H38" s="548">
        <v>6286</v>
      </c>
      <c r="I38" s="548">
        <v>5726</v>
      </c>
      <c r="J38" s="550">
        <v>6819</v>
      </c>
      <c r="K38" s="549">
        <v>-566</v>
      </c>
      <c r="L38" s="380">
        <v>-8.30033729285819</v>
      </c>
    </row>
    <row r="39" spans="1:12" s="369" customFormat="1" ht="15.95" customHeight="1" x14ac:dyDescent="0.2">
      <c r="A39" s="381"/>
      <c r="B39" s="385"/>
      <c r="C39" s="382" t="s">
        <v>352</v>
      </c>
      <c r="D39" s="385"/>
      <c r="E39" s="383"/>
      <c r="F39" s="548">
        <v>1877</v>
      </c>
      <c r="G39" s="548">
        <v>1752</v>
      </c>
      <c r="H39" s="548">
        <v>2215</v>
      </c>
      <c r="I39" s="548">
        <v>1928</v>
      </c>
      <c r="J39" s="548">
        <v>2032</v>
      </c>
      <c r="K39" s="549">
        <v>-155</v>
      </c>
      <c r="L39" s="380">
        <v>-7.627952755905512</v>
      </c>
    </row>
    <row r="40" spans="1:12" s="369" customFormat="1" ht="15.95" customHeight="1" x14ac:dyDescent="0.2">
      <c r="A40" s="381"/>
      <c r="B40" s="384"/>
      <c r="C40" s="384" t="s">
        <v>107</v>
      </c>
      <c r="D40" s="385"/>
      <c r="E40" s="383"/>
      <c r="F40" s="548">
        <v>5562</v>
      </c>
      <c r="G40" s="548">
        <v>5167</v>
      </c>
      <c r="H40" s="548">
        <v>5580</v>
      </c>
      <c r="I40" s="548">
        <v>4499</v>
      </c>
      <c r="J40" s="548">
        <v>5585</v>
      </c>
      <c r="K40" s="549">
        <v>-23</v>
      </c>
      <c r="L40" s="380">
        <v>-0.41181736794986573</v>
      </c>
    </row>
    <row r="41" spans="1:12" s="369" customFormat="1" ht="24" customHeight="1" x14ac:dyDescent="0.2">
      <c r="A41" s="381"/>
      <c r="B41" s="385"/>
      <c r="C41" s="382" t="s">
        <v>352</v>
      </c>
      <c r="D41" s="385"/>
      <c r="E41" s="383"/>
      <c r="F41" s="548">
        <v>2096</v>
      </c>
      <c r="G41" s="548">
        <v>2196</v>
      </c>
      <c r="H41" s="548">
        <v>2565</v>
      </c>
      <c r="I41" s="548">
        <v>1925</v>
      </c>
      <c r="J41" s="550">
        <v>2125</v>
      </c>
      <c r="K41" s="549">
        <v>-29</v>
      </c>
      <c r="L41" s="380">
        <v>-1.3647058823529412</v>
      </c>
    </row>
    <row r="42" spans="1:12" s="110" customFormat="1" ht="15" customHeight="1" x14ac:dyDescent="0.2">
      <c r="A42" s="381"/>
      <c r="B42" s="384" t="s">
        <v>113</v>
      </c>
      <c r="C42" s="384" t="s">
        <v>353</v>
      </c>
      <c r="D42" s="385"/>
      <c r="E42" s="383"/>
      <c r="F42" s="548">
        <v>2758</v>
      </c>
      <c r="G42" s="548">
        <v>2401</v>
      </c>
      <c r="H42" s="548">
        <v>3348</v>
      </c>
      <c r="I42" s="548">
        <v>2439</v>
      </c>
      <c r="J42" s="548">
        <v>2947</v>
      </c>
      <c r="K42" s="549">
        <v>-189</v>
      </c>
      <c r="L42" s="380">
        <v>-6.4133016627078385</v>
      </c>
    </row>
    <row r="43" spans="1:12" s="110" customFormat="1" ht="15" customHeight="1" x14ac:dyDescent="0.2">
      <c r="A43" s="381"/>
      <c r="B43" s="385"/>
      <c r="C43" s="382" t="s">
        <v>352</v>
      </c>
      <c r="D43" s="385"/>
      <c r="E43" s="383"/>
      <c r="F43" s="548">
        <v>1174</v>
      </c>
      <c r="G43" s="548">
        <v>1158</v>
      </c>
      <c r="H43" s="548">
        <v>1527</v>
      </c>
      <c r="I43" s="548">
        <v>1151</v>
      </c>
      <c r="J43" s="548">
        <v>1281</v>
      </c>
      <c r="K43" s="549">
        <v>-107</v>
      </c>
      <c r="L43" s="380">
        <v>-8.3528493364558933</v>
      </c>
    </row>
    <row r="44" spans="1:12" s="110" customFormat="1" ht="15" customHeight="1" x14ac:dyDescent="0.2">
      <c r="A44" s="381"/>
      <c r="B44" s="384"/>
      <c r="C44" s="366" t="s">
        <v>109</v>
      </c>
      <c r="D44" s="385"/>
      <c r="E44" s="383"/>
      <c r="F44" s="548">
        <v>7858</v>
      </c>
      <c r="G44" s="548">
        <v>7144</v>
      </c>
      <c r="H44" s="548">
        <v>7619</v>
      </c>
      <c r="I44" s="548">
        <v>6883</v>
      </c>
      <c r="J44" s="550">
        <v>8335</v>
      </c>
      <c r="K44" s="549">
        <v>-477</v>
      </c>
      <c r="L44" s="380">
        <v>-5.7228554289142171</v>
      </c>
    </row>
    <row r="45" spans="1:12" s="110" customFormat="1" ht="15" customHeight="1" x14ac:dyDescent="0.2">
      <c r="A45" s="381"/>
      <c r="B45" s="385"/>
      <c r="C45" s="382" t="s">
        <v>352</v>
      </c>
      <c r="D45" s="385"/>
      <c r="E45" s="383"/>
      <c r="F45" s="548">
        <v>2426</v>
      </c>
      <c r="G45" s="548">
        <v>2467</v>
      </c>
      <c r="H45" s="548">
        <v>2887</v>
      </c>
      <c r="I45" s="548">
        <v>2378</v>
      </c>
      <c r="J45" s="548">
        <v>2544</v>
      </c>
      <c r="K45" s="549">
        <v>-118</v>
      </c>
      <c r="L45" s="380">
        <v>-4.6383647798742142</v>
      </c>
    </row>
    <row r="46" spans="1:12" s="110" customFormat="1" ht="15" customHeight="1" x14ac:dyDescent="0.2">
      <c r="A46" s="381"/>
      <c r="B46" s="384"/>
      <c r="C46" s="366" t="s">
        <v>110</v>
      </c>
      <c r="D46" s="385"/>
      <c r="E46" s="383"/>
      <c r="F46" s="548">
        <v>1043</v>
      </c>
      <c r="G46" s="548">
        <v>829</v>
      </c>
      <c r="H46" s="548">
        <v>777</v>
      </c>
      <c r="I46" s="548">
        <v>785</v>
      </c>
      <c r="J46" s="548">
        <v>1013</v>
      </c>
      <c r="K46" s="549">
        <v>30</v>
      </c>
      <c r="L46" s="380">
        <v>2.9615004935834155</v>
      </c>
    </row>
    <row r="47" spans="1:12" s="110" customFormat="1" ht="15" customHeight="1" x14ac:dyDescent="0.2">
      <c r="A47" s="381"/>
      <c r="B47" s="385"/>
      <c r="C47" s="382" t="s">
        <v>352</v>
      </c>
      <c r="D47" s="385"/>
      <c r="E47" s="383"/>
      <c r="F47" s="548">
        <v>310</v>
      </c>
      <c r="G47" s="548">
        <v>262</v>
      </c>
      <c r="H47" s="548">
        <v>300</v>
      </c>
      <c r="I47" s="548">
        <v>259</v>
      </c>
      <c r="J47" s="550">
        <v>278</v>
      </c>
      <c r="K47" s="549">
        <v>32</v>
      </c>
      <c r="L47" s="380">
        <v>11.510791366906474</v>
      </c>
    </row>
    <row r="48" spans="1:12" s="110" customFormat="1" ht="15" customHeight="1" x14ac:dyDescent="0.2">
      <c r="A48" s="381"/>
      <c r="B48" s="385"/>
      <c r="C48" s="366" t="s">
        <v>111</v>
      </c>
      <c r="D48" s="386"/>
      <c r="E48" s="387"/>
      <c r="F48" s="548">
        <v>156</v>
      </c>
      <c r="G48" s="548">
        <v>114</v>
      </c>
      <c r="H48" s="548">
        <v>122</v>
      </c>
      <c r="I48" s="548">
        <v>118</v>
      </c>
      <c r="J48" s="548">
        <v>109</v>
      </c>
      <c r="K48" s="549">
        <v>47</v>
      </c>
      <c r="L48" s="380">
        <v>43.11926605504587</v>
      </c>
    </row>
    <row r="49" spans="1:12" s="110" customFormat="1" ht="15" customHeight="1" x14ac:dyDescent="0.2">
      <c r="A49" s="381"/>
      <c r="B49" s="385"/>
      <c r="C49" s="382" t="s">
        <v>352</v>
      </c>
      <c r="D49" s="385"/>
      <c r="E49" s="383"/>
      <c r="F49" s="548">
        <v>63</v>
      </c>
      <c r="G49" s="548">
        <v>61</v>
      </c>
      <c r="H49" s="548">
        <v>66</v>
      </c>
      <c r="I49" s="548">
        <v>65</v>
      </c>
      <c r="J49" s="548">
        <v>54</v>
      </c>
      <c r="K49" s="549">
        <v>9</v>
      </c>
      <c r="L49" s="380">
        <v>16.666666666666668</v>
      </c>
    </row>
    <row r="50" spans="1:12" s="110" customFormat="1" ht="15" customHeight="1" x14ac:dyDescent="0.2">
      <c r="A50" s="381"/>
      <c r="B50" s="384" t="s">
        <v>113</v>
      </c>
      <c r="C50" s="382" t="s">
        <v>181</v>
      </c>
      <c r="D50" s="385"/>
      <c r="E50" s="383"/>
      <c r="F50" s="548">
        <v>7301</v>
      </c>
      <c r="G50" s="548">
        <v>5910</v>
      </c>
      <c r="H50" s="548">
        <v>7633</v>
      </c>
      <c r="I50" s="548">
        <v>6286</v>
      </c>
      <c r="J50" s="550">
        <v>7937</v>
      </c>
      <c r="K50" s="549">
        <v>-636</v>
      </c>
      <c r="L50" s="380">
        <v>-8.0131031876023684</v>
      </c>
    </row>
    <row r="51" spans="1:12" s="110" customFormat="1" ht="15" customHeight="1" x14ac:dyDescent="0.2">
      <c r="A51" s="381"/>
      <c r="B51" s="385"/>
      <c r="C51" s="382" t="s">
        <v>352</v>
      </c>
      <c r="D51" s="385"/>
      <c r="E51" s="383"/>
      <c r="F51" s="548">
        <v>2072</v>
      </c>
      <c r="G51" s="548">
        <v>1647</v>
      </c>
      <c r="H51" s="548">
        <v>2643</v>
      </c>
      <c r="I51" s="548">
        <v>1882</v>
      </c>
      <c r="J51" s="548">
        <v>2060</v>
      </c>
      <c r="K51" s="549">
        <v>12</v>
      </c>
      <c r="L51" s="380">
        <v>0.58252427184466016</v>
      </c>
    </row>
    <row r="52" spans="1:12" s="110" customFormat="1" ht="15" customHeight="1" x14ac:dyDescent="0.2">
      <c r="A52" s="381"/>
      <c r="B52" s="384"/>
      <c r="C52" s="382" t="s">
        <v>182</v>
      </c>
      <c r="D52" s="385"/>
      <c r="E52" s="383"/>
      <c r="F52" s="548">
        <v>4514</v>
      </c>
      <c r="G52" s="548">
        <v>4578</v>
      </c>
      <c r="H52" s="548">
        <v>4233</v>
      </c>
      <c r="I52" s="548">
        <v>3939</v>
      </c>
      <c r="J52" s="548">
        <v>4467</v>
      </c>
      <c r="K52" s="549">
        <v>47</v>
      </c>
      <c r="L52" s="380">
        <v>1.0521602865457802</v>
      </c>
    </row>
    <row r="53" spans="1:12" s="269" customFormat="1" ht="11.25" customHeight="1" x14ac:dyDescent="0.2">
      <c r="A53" s="381"/>
      <c r="B53" s="385"/>
      <c r="C53" s="382" t="s">
        <v>352</v>
      </c>
      <c r="D53" s="385"/>
      <c r="E53" s="383"/>
      <c r="F53" s="548">
        <v>1901</v>
      </c>
      <c r="G53" s="548">
        <v>2301</v>
      </c>
      <c r="H53" s="548">
        <v>2137</v>
      </c>
      <c r="I53" s="548">
        <v>1971</v>
      </c>
      <c r="J53" s="550">
        <v>2097</v>
      </c>
      <c r="K53" s="549">
        <v>-196</v>
      </c>
      <c r="L53" s="380">
        <v>-9.3466857415355271</v>
      </c>
    </row>
    <row r="54" spans="1:12" s="151" customFormat="1" ht="12.75" customHeight="1" x14ac:dyDescent="0.2">
      <c r="A54" s="381"/>
      <c r="B54" s="384" t="s">
        <v>113</v>
      </c>
      <c r="C54" s="384" t="s">
        <v>116</v>
      </c>
      <c r="D54" s="385"/>
      <c r="E54" s="383"/>
      <c r="F54" s="548">
        <v>8021</v>
      </c>
      <c r="G54" s="548">
        <v>7306</v>
      </c>
      <c r="H54" s="548">
        <v>8024</v>
      </c>
      <c r="I54" s="548">
        <v>6808</v>
      </c>
      <c r="J54" s="548">
        <v>8607</v>
      </c>
      <c r="K54" s="549">
        <v>-586</v>
      </c>
      <c r="L54" s="380">
        <v>-6.8084117578715002</v>
      </c>
    </row>
    <row r="55" spans="1:12" ht="11.25" x14ac:dyDescent="0.2">
      <c r="A55" s="381"/>
      <c r="B55" s="385"/>
      <c r="C55" s="382" t="s">
        <v>352</v>
      </c>
      <c r="D55" s="385"/>
      <c r="E55" s="383"/>
      <c r="F55" s="548">
        <v>2693</v>
      </c>
      <c r="G55" s="548">
        <v>2699</v>
      </c>
      <c r="H55" s="548">
        <v>3319</v>
      </c>
      <c r="I55" s="548">
        <v>2671</v>
      </c>
      <c r="J55" s="548">
        <v>2936</v>
      </c>
      <c r="K55" s="549">
        <v>-243</v>
      </c>
      <c r="L55" s="380">
        <v>-8.2765667574931872</v>
      </c>
    </row>
    <row r="56" spans="1:12" ht="14.25" customHeight="1" x14ac:dyDescent="0.2">
      <c r="A56" s="381"/>
      <c r="B56" s="385"/>
      <c r="C56" s="384" t="s">
        <v>117</v>
      </c>
      <c r="D56" s="385"/>
      <c r="E56" s="383"/>
      <c r="F56" s="548">
        <v>3784</v>
      </c>
      <c r="G56" s="548">
        <v>3174</v>
      </c>
      <c r="H56" s="548">
        <v>3835</v>
      </c>
      <c r="I56" s="548">
        <v>3412</v>
      </c>
      <c r="J56" s="548">
        <v>3794</v>
      </c>
      <c r="K56" s="549">
        <v>-10</v>
      </c>
      <c r="L56" s="380">
        <v>-0.2635740643120717</v>
      </c>
    </row>
    <row r="57" spans="1:12" ht="18.75" customHeight="1" x14ac:dyDescent="0.2">
      <c r="A57" s="388"/>
      <c r="B57" s="389"/>
      <c r="C57" s="390" t="s">
        <v>352</v>
      </c>
      <c r="D57" s="389"/>
      <c r="E57" s="391"/>
      <c r="F57" s="551">
        <v>1278</v>
      </c>
      <c r="G57" s="552">
        <v>1246</v>
      </c>
      <c r="H57" s="552">
        <v>1458</v>
      </c>
      <c r="I57" s="552">
        <v>1182</v>
      </c>
      <c r="J57" s="552">
        <v>1220</v>
      </c>
      <c r="K57" s="553">
        <f t="shared" ref="K57" si="0">IF(OR(F57=".",J57=".")=TRUE,".",IF(OR(F57="*",J57="*")=TRUE,"*",IF(AND(F57="-",J57="-")=TRUE,"-",IF(AND(ISNUMBER(J57),ISNUMBER(F57))=TRUE,IF(F57-J57=0,0,F57-J57),IF(ISNUMBER(F57)=TRUE,F57,-J57)))))</f>
        <v>58</v>
      </c>
      <c r="L57" s="392">
        <f t="shared" ref="L57" si="1">IF(K57 =".",".",IF(K57 ="*","*",IF(K57="-","-",IF(K57=0,0,IF(OR(J57="-",J57=".",F57="-",F57=".")=TRUE,"X",IF(J57=0,"0,0",IF(ABS(K57*100/J57)&gt;250,".X",(K57*100/J57))))))))</f>
        <v>4.7540983606557381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12124</v>
      </c>
      <c r="E11" s="114">
        <v>11034</v>
      </c>
      <c r="F11" s="114">
        <v>15202</v>
      </c>
      <c r="G11" s="114">
        <v>10426</v>
      </c>
      <c r="H11" s="140">
        <v>12889</v>
      </c>
      <c r="I11" s="115">
        <v>-765</v>
      </c>
      <c r="J11" s="116">
        <v>-5.9352936612615412</v>
      </c>
    </row>
    <row r="12" spans="1:15" s="110" customFormat="1" ht="24.95" customHeight="1" x14ac:dyDescent="0.2">
      <c r="A12" s="193" t="s">
        <v>132</v>
      </c>
      <c r="B12" s="194" t="s">
        <v>133</v>
      </c>
      <c r="C12" s="113">
        <v>0.36291652919828438</v>
      </c>
      <c r="D12" s="115">
        <v>44</v>
      </c>
      <c r="E12" s="114">
        <v>9</v>
      </c>
      <c r="F12" s="114">
        <v>36</v>
      </c>
      <c r="G12" s="114">
        <v>53</v>
      </c>
      <c r="H12" s="140">
        <v>40</v>
      </c>
      <c r="I12" s="115">
        <v>4</v>
      </c>
      <c r="J12" s="116">
        <v>10</v>
      </c>
    </row>
    <row r="13" spans="1:15" s="110" customFormat="1" ht="24.95" customHeight="1" x14ac:dyDescent="0.2">
      <c r="A13" s="193" t="s">
        <v>134</v>
      </c>
      <c r="B13" s="199" t="s">
        <v>214</v>
      </c>
      <c r="C13" s="113">
        <v>0.56087099967007592</v>
      </c>
      <c r="D13" s="115">
        <v>68</v>
      </c>
      <c r="E13" s="114">
        <v>82</v>
      </c>
      <c r="F13" s="114">
        <v>86</v>
      </c>
      <c r="G13" s="114">
        <v>42</v>
      </c>
      <c r="H13" s="140">
        <v>290</v>
      </c>
      <c r="I13" s="115">
        <v>-222</v>
      </c>
      <c r="J13" s="116">
        <v>-76.551724137931032</v>
      </c>
    </row>
    <row r="14" spans="1:15" s="287" customFormat="1" ht="24.95" customHeight="1" x14ac:dyDescent="0.2">
      <c r="A14" s="193" t="s">
        <v>215</v>
      </c>
      <c r="B14" s="199" t="s">
        <v>137</v>
      </c>
      <c r="C14" s="113">
        <v>9.2461233916199266</v>
      </c>
      <c r="D14" s="115">
        <v>1121</v>
      </c>
      <c r="E14" s="114">
        <v>712</v>
      </c>
      <c r="F14" s="114">
        <v>1451</v>
      </c>
      <c r="G14" s="114">
        <v>895</v>
      </c>
      <c r="H14" s="140">
        <v>1289</v>
      </c>
      <c r="I14" s="115">
        <v>-168</v>
      </c>
      <c r="J14" s="116">
        <v>-13.033359193173002</v>
      </c>
      <c r="K14" s="110"/>
      <c r="L14" s="110"/>
      <c r="M14" s="110"/>
      <c r="N14" s="110"/>
      <c r="O14" s="110"/>
    </row>
    <row r="15" spans="1:15" s="110" customFormat="1" ht="24.95" customHeight="1" x14ac:dyDescent="0.2">
      <c r="A15" s="193" t="s">
        <v>216</v>
      </c>
      <c r="B15" s="199" t="s">
        <v>217</v>
      </c>
      <c r="C15" s="113">
        <v>1.8970636753546684</v>
      </c>
      <c r="D15" s="115">
        <v>230</v>
      </c>
      <c r="E15" s="114">
        <v>159</v>
      </c>
      <c r="F15" s="114">
        <v>273</v>
      </c>
      <c r="G15" s="114">
        <v>182</v>
      </c>
      <c r="H15" s="140">
        <v>338</v>
      </c>
      <c r="I15" s="115">
        <v>-108</v>
      </c>
      <c r="J15" s="116">
        <v>-31.952662721893493</v>
      </c>
    </row>
    <row r="16" spans="1:15" s="287" customFormat="1" ht="24.95" customHeight="1" x14ac:dyDescent="0.2">
      <c r="A16" s="193" t="s">
        <v>218</v>
      </c>
      <c r="B16" s="199" t="s">
        <v>141</v>
      </c>
      <c r="C16" s="113">
        <v>6.6809633784229625</v>
      </c>
      <c r="D16" s="115">
        <v>810</v>
      </c>
      <c r="E16" s="114">
        <v>500</v>
      </c>
      <c r="F16" s="114">
        <v>1089</v>
      </c>
      <c r="G16" s="114">
        <v>647</v>
      </c>
      <c r="H16" s="140">
        <v>871</v>
      </c>
      <c r="I16" s="115">
        <v>-61</v>
      </c>
      <c r="J16" s="116">
        <v>-7.003444316877153</v>
      </c>
      <c r="K16" s="110"/>
      <c r="L16" s="110"/>
      <c r="M16" s="110"/>
      <c r="N16" s="110"/>
      <c r="O16" s="110"/>
    </row>
    <row r="17" spans="1:15" s="110" customFormat="1" ht="24.95" customHeight="1" x14ac:dyDescent="0.2">
      <c r="A17" s="193" t="s">
        <v>142</v>
      </c>
      <c r="B17" s="199" t="s">
        <v>220</v>
      </c>
      <c r="C17" s="113">
        <v>0.66809633784229627</v>
      </c>
      <c r="D17" s="115">
        <v>81</v>
      </c>
      <c r="E17" s="114">
        <v>53</v>
      </c>
      <c r="F17" s="114">
        <v>89</v>
      </c>
      <c r="G17" s="114">
        <v>66</v>
      </c>
      <c r="H17" s="140">
        <v>80</v>
      </c>
      <c r="I17" s="115">
        <v>1</v>
      </c>
      <c r="J17" s="116">
        <v>1.25</v>
      </c>
    </row>
    <row r="18" spans="1:15" s="287" customFormat="1" ht="24.95" customHeight="1" x14ac:dyDescent="0.2">
      <c r="A18" s="201" t="s">
        <v>144</v>
      </c>
      <c r="B18" s="202" t="s">
        <v>145</v>
      </c>
      <c r="C18" s="113">
        <v>4.9241174529858132</v>
      </c>
      <c r="D18" s="115">
        <v>597</v>
      </c>
      <c r="E18" s="114">
        <v>350</v>
      </c>
      <c r="F18" s="114">
        <v>661</v>
      </c>
      <c r="G18" s="114">
        <v>564</v>
      </c>
      <c r="H18" s="140">
        <v>607</v>
      </c>
      <c r="I18" s="115">
        <v>-10</v>
      </c>
      <c r="J18" s="116">
        <v>-1.6474464579901154</v>
      </c>
      <c r="K18" s="110"/>
      <c r="L18" s="110"/>
      <c r="M18" s="110"/>
      <c r="N18" s="110"/>
      <c r="O18" s="110"/>
    </row>
    <row r="19" spans="1:15" s="110" customFormat="1" ht="24.95" customHeight="1" x14ac:dyDescent="0.2">
      <c r="A19" s="193" t="s">
        <v>146</v>
      </c>
      <c r="B19" s="199" t="s">
        <v>147</v>
      </c>
      <c r="C19" s="113">
        <v>10.969976905311778</v>
      </c>
      <c r="D19" s="115">
        <v>1330</v>
      </c>
      <c r="E19" s="114">
        <v>1400</v>
      </c>
      <c r="F19" s="114">
        <v>1649</v>
      </c>
      <c r="G19" s="114">
        <v>871</v>
      </c>
      <c r="H19" s="140">
        <v>1261</v>
      </c>
      <c r="I19" s="115">
        <v>69</v>
      </c>
      <c r="J19" s="116">
        <v>5.4718477398889771</v>
      </c>
    </row>
    <row r="20" spans="1:15" s="287" customFormat="1" ht="24.95" customHeight="1" x14ac:dyDescent="0.2">
      <c r="A20" s="193" t="s">
        <v>148</v>
      </c>
      <c r="B20" s="199" t="s">
        <v>149</v>
      </c>
      <c r="C20" s="113">
        <v>6.342791158033652</v>
      </c>
      <c r="D20" s="115">
        <v>769</v>
      </c>
      <c r="E20" s="114">
        <v>677</v>
      </c>
      <c r="F20" s="114">
        <v>871</v>
      </c>
      <c r="G20" s="114">
        <v>650</v>
      </c>
      <c r="H20" s="140">
        <v>716</v>
      </c>
      <c r="I20" s="115">
        <v>53</v>
      </c>
      <c r="J20" s="116">
        <v>7.4022346368715084</v>
      </c>
      <c r="K20" s="110"/>
      <c r="L20" s="110"/>
      <c r="M20" s="110"/>
      <c r="N20" s="110"/>
      <c r="O20" s="110"/>
    </row>
    <row r="21" spans="1:15" s="110" customFormat="1" ht="24.95" customHeight="1" x14ac:dyDescent="0.2">
      <c r="A21" s="201" t="s">
        <v>150</v>
      </c>
      <c r="B21" s="202" t="s">
        <v>151</v>
      </c>
      <c r="C21" s="113">
        <v>7.43978884856483</v>
      </c>
      <c r="D21" s="115">
        <v>902</v>
      </c>
      <c r="E21" s="114">
        <v>833</v>
      </c>
      <c r="F21" s="114">
        <v>926</v>
      </c>
      <c r="G21" s="114">
        <v>802</v>
      </c>
      <c r="H21" s="140">
        <v>703</v>
      </c>
      <c r="I21" s="115">
        <v>199</v>
      </c>
      <c r="J21" s="116">
        <v>28.307254623044098</v>
      </c>
    </row>
    <row r="22" spans="1:15" s="110" customFormat="1" ht="24.95" customHeight="1" x14ac:dyDescent="0.2">
      <c r="A22" s="201" t="s">
        <v>152</v>
      </c>
      <c r="B22" s="199" t="s">
        <v>153</v>
      </c>
      <c r="C22" s="113">
        <v>3.7116463213460902</v>
      </c>
      <c r="D22" s="115">
        <v>450</v>
      </c>
      <c r="E22" s="114">
        <v>402</v>
      </c>
      <c r="F22" s="114">
        <v>439</v>
      </c>
      <c r="G22" s="114">
        <v>326</v>
      </c>
      <c r="H22" s="140">
        <v>589</v>
      </c>
      <c r="I22" s="115">
        <v>-139</v>
      </c>
      <c r="J22" s="116">
        <v>-23.599320882852293</v>
      </c>
    </row>
    <row r="23" spans="1:15" s="110" customFormat="1" ht="24.95" customHeight="1" x14ac:dyDescent="0.2">
      <c r="A23" s="193" t="s">
        <v>154</v>
      </c>
      <c r="B23" s="199" t="s">
        <v>155</v>
      </c>
      <c r="C23" s="113">
        <v>1.3609369844935664</v>
      </c>
      <c r="D23" s="115">
        <v>165</v>
      </c>
      <c r="E23" s="114">
        <v>337</v>
      </c>
      <c r="F23" s="114">
        <v>220</v>
      </c>
      <c r="G23" s="114">
        <v>112</v>
      </c>
      <c r="H23" s="140">
        <v>152</v>
      </c>
      <c r="I23" s="115">
        <v>13</v>
      </c>
      <c r="J23" s="116">
        <v>8.5526315789473681</v>
      </c>
    </row>
    <row r="24" spans="1:15" s="110" customFormat="1" ht="24.95" customHeight="1" x14ac:dyDescent="0.2">
      <c r="A24" s="193" t="s">
        <v>156</v>
      </c>
      <c r="B24" s="199" t="s">
        <v>221</v>
      </c>
      <c r="C24" s="113">
        <v>7.6377433190366215</v>
      </c>
      <c r="D24" s="115">
        <v>926</v>
      </c>
      <c r="E24" s="114">
        <v>908</v>
      </c>
      <c r="F24" s="114">
        <v>1080</v>
      </c>
      <c r="G24" s="114">
        <v>681</v>
      </c>
      <c r="H24" s="140">
        <v>1072</v>
      </c>
      <c r="I24" s="115">
        <v>-146</v>
      </c>
      <c r="J24" s="116">
        <v>-13.619402985074627</v>
      </c>
    </row>
    <row r="25" spans="1:15" s="110" customFormat="1" ht="24.95" customHeight="1" x14ac:dyDescent="0.2">
      <c r="A25" s="193" t="s">
        <v>222</v>
      </c>
      <c r="B25" s="204" t="s">
        <v>159</v>
      </c>
      <c r="C25" s="113">
        <v>7.5635103926096994</v>
      </c>
      <c r="D25" s="115">
        <v>917</v>
      </c>
      <c r="E25" s="114">
        <v>730</v>
      </c>
      <c r="F25" s="114">
        <v>948</v>
      </c>
      <c r="G25" s="114">
        <v>820</v>
      </c>
      <c r="H25" s="140">
        <v>1036</v>
      </c>
      <c r="I25" s="115">
        <v>-119</v>
      </c>
      <c r="J25" s="116">
        <v>-11.486486486486486</v>
      </c>
    </row>
    <row r="26" spans="1:15" s="110" customFormat="1" ht="24.95" customHeight="1" x14ac:dyDescent="0.2">
      <c r="A26" s="201">
        <v>782.78300000000002</v>
      </c>
      <c r="B26" s="203" t="s">
        <v>160</v>
      </c>
      <c r="C26" s="113">
        <v>15.415704387990763</v>
      </c>
      <c r="D26" s="115">
        <v>1869</v>
      </c>
      <c r="E26" s="114">
        <v>1543</v>
      </c>
      <c r="F26" s="114">
        <v>2121</v>
      </c>
      <c r="G26" s="114">
        <v>1928</v>
      </c>
      <c r="H26" s="140">
        <v>2112</v>
      </c>
      <c r="I26" s="115">
        <v>-243</v>
      </c>
      <c r="J26" s="116">
        <v>-11.505681818181818</v>
      </c>
    </row>
    <row r="27" spans="1:15" s="110" customFormat="1" ht="24.95" customHeight="1" x14ac:dyDescent="0.2">
      <c r="A27" s="193" t="s">
        <v>161</v>
      </c>
      <c r="B27" s="199" t="s">
        <v>162</v>
      </c>
      <c r="C27" s="113">
        <v>1.9712966017815903</v>
      </c>
      <c r="D27" s="115">
        <v>239</v>
      </c>
      <c r="E27" s="114">
        <v>227</v>
      </c>
      <c r="F27" s="114">
        <v>470</v>
      </c>
      <c r="G27" s="114">
        <v>291</v>
      </c>
      <c r="H27" s="140">
        <v>231</v>
      </c>
      <c r="I27" s="115">
        <v>8</v>
      </c>
      <c r="J27" s="116">
        <v>3.4632034632034632</v>
      </c>
    </row>
    <row r="28" spans="1:15" s="110" customFormat="1" ht="24.95" customHeight="1" x14ac:dyDescent="0.2">
      <c r="A28" s="193" t="s">
        <v>163</v>
      </c>
      <c r="B28" s="199" t="s">
        <v>164</v>
      </c>
      <c r="C28" s="113">
        <v>4.0580666446717251</v>
      </c>
      <c r="D28" s="115">
        <v>492</v>
      </c>
      <c r="E28" s="114">
        <v>637</v>
      </c>
      <c r="F28" s="114">
        <v>1014</v>
      </c>
      <c r="G28" s="114">
        <v>498</v>
      </c>
      <c r="H28" s="140">
        <v>592</v>
      </c>
      <c r="I28" s="115">
        <v>-100</v>
      </c>
      <c r="J28" s="116">
        <v>-16.891891891891891</v>
      </c>
    </row>
    <row r="29" spans="1:15" s="110" customFormat="1" ht="24.95" customHeight="1" x14ac:dyDescent="0.2">
      <c r="A29" s="193">
        <v>86</v>
      </c>
      <c r="B29" s="199" t="s">
        <v>165</v>
      </c>
      <c r="C29" s="113">
        <v>8.3058396568789181</v>
      </c>
      <c r="D29" s="115">
        <v>1007</v>
      </c>
      <c r="E29" s="114">
        <v>1052</v>
      </c>
      <c r="F29" s="114">
        <v>1305</v>
      </c>
      <c r="G29" s="114">
        <v>780</v>
      </c>
      <c r="H29" s="140">
        <v>998</v>
      </c>
      <c r="I29" s="115">
        <v>9</v>
      </c>
      <c r="J29" s="116">
        <v>0.90180360721442887</v>
      </c>
    </row>
    <row r="30" spans="1:15" s="110" customFormat="1" ht="24.95" customHeight="1" x14ac:dyDescent="0.2">
      <c r="A30" s="193">
        <v>87.88</v>
      </c>
      <c r="B30" s="204" t="s">
        <v>166</v>
      </c>
      <c r="C30" s="113">
        <v>5.666446717255031</v>
      </c>
      <c r="D30" s="115">
        <v>687</v>
      </c>
      <c r="E30" s="114">
        <v>629</v>
      </c>
      <c r="F30" s="114">
        <v>1067</v>
      </c>
      <c r="G30" s="114">
        <v>606</v>
      </c>
      <c r="H30" s="140">
        <v>601</v>
      </c>
      <c r="I30" s="115">
        <v>86</v>
      </c>
      <c r="J30" s="116">
        <v>14.309484193011647</v>
      </c>
    </row>
    <row r="31" spans="1:15" s="110" customFormat="1" ht="24.95" customHeight="1" x14ac:dyDescent="0.2">
      <c r="A31" s="193" t="s">
        <v>167</v>
      </c>
      <c r="B31" s="199" t="s">
        <v>168</v>
      </c>
      <c r="C31" s="113">
        <v>4.4622236885516333</v>
      </c>
      <c r="D31" s="115">
        <v>541</v>
      </c>
      <c r="E31" s="114">
        <v>506</v>
      </c>
      <c r="F31" s="114">
        <v>858</v>
      </c>
      <c r="G31" s="114">
        <v>507</v>
      </c>
      <c r="H31" s="140">
        <v>600</v>
      </c>
      <c r="I31" s="115">
        <v>-59</v>
      </c>
      <c r="J31" s="116">
        <v>-9.8333333333333339</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0.36291652919828438</v>
      </c>
      <c r="D34" s="115">
        <v>44</v>
      </c>
      <c r="E34" s="114">
        <v>9</v>
      </c>
      <c r="F34" s="114">
        <v>36</v>
      </c>
      <c r="G34" s="114">
        <v>53</v>
      </c>
      <c r="H34" s="140">
        <v>40</v>
      </c>
      <c r="I34" s="115">
        <v>4</v>
      </c>
      <c r="J34" s="116">
        <v>10</v>
      </c>
    </row>
    <row r="35" spans="1:10" s="110" customFormat="1" ht="24.95" customHeight="1" x14ac:dyDescent="0.2">
      <c r="A35" s="292" t="s">
        <v>171</v>
      </c>
      <c r="B35" s="293" t="s">
        <v>172</v>
      </c>
      <c r="C35" s="113">
        <v>14.731111844275816</v>
      </c>
      <c r="D35" s="115">
        <v>1786</v>
      </c>
      <c r="E35" s="114">
        <v>1144</v>
      </c>
      <c r="F35" s="114">
        <v>2198</v>
      </c>
      <c r="G35" s="114">
        <v>1501</v>
      </c>
      <c r="H35" s="140">
        <v>2186</v>
      </c>
      <c r="I35" s="115">
        <v>-400</v>
      </c>
      <c r="J35" s="116">
        <v>-18.298261665141812</v>
      </c>
    </row>
    <row r="36" spans="1:10" s="110" customFormat="1" ht="24.95" customHeight="1" x14ac:dyDescent="0.2">
      <c r="A36" s="294" t="s">
        <v>173</v>
      </c>
      <c r="B36" s="295" t="s">
        <v>174</v>
      </c>
      <c r="C36" s="125">
        <v>84.905971626525897</v>
      </c>
      <c r="D36" s="143">
        <v>10294</v>
      </c>
      <c r="E36" s="144">
        <v>9881</v>
      </c>
      <c r="F36" s="144">
        <v>12968</v>
      </c>
      <c r="G36" s="144">
        <v>8872</v>
      </c>
      <c r="H36" s="145">
        <v>10663</v>
      </c>
      <c r="I36" s="143">
        <v>-369</v>
      </c>
      <c r="J36" s="146">
        <v>-3.4605645690706179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12124</v>
      </c>
      <c r="F11" s="264">
        <v>11034</v>
      </c>
      <c r="G11" s="264">
        <v>15202</v>
      </c>
      <c r="H11" s="264">
        <v>10426</v>
      </c>
      <c r="I11" s="265">
        <v>12889</v>
      </c>
      <c r="J11" s="263">
        <v>-765</v>
      </c>
      <c r="K11" s="266">
        <v>-5.9352936612615412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28.83536786539096</v>
      </c>
      <c r="E13" s="115">
        <v>3496</v>
      </c>
      <c r="F13" s="114">
        <v>2932</v>
      </c>
      <c r="G13" s="114">
        <v>3860</v>
      </c>
      <c r="H13" s="114">
        <v>3330</v>
      </c>
      <c r="I13" s="140">
        <v>3606</v>
      </c>
      <c r="J13" s="115">
        <v>-110</v>
      </c>
      <c r="K13" s="116">
        <v>-3.050471436494731</v>
      </c>
    </row>
    <row r="14" spans="1:15" ht="15.95" customHeight="1" x14ac:dyDescent="0.2">
      <c r="A14" s="306" t="s">
        <v>230</v>
      </c>
      <c r="B14" s="307"/>
      <c r="C14" s="308"/>
      <c r="D14" s="113">
        <v>49.298911250412402</v>
      </c>
      <c r="E14" s="115">
        <v>5977</v>
      </c>
      <c r="F14" s="114">
        <v>5538</v>
      </c>
      <c r="G14" s="114">
        <v>8535</v>
      </c>
      <c r="H14" s="114">
        <v>4879</v>
      </c>
      <c r="I14" s="140">
        <v>6321</v>
      </c>
      <c r="J14" s="115">
        <v>-344</v>
      </c>
      <c r="K14" s="116">
        <v>-5.4421768707482991</v>
      </c>
    </row>
    <row r="15" spans="1:15" ht="15.95" customHeight="1" x14ac:dyDescent="0.2">
      <c r="A15" s="306" t="s">
        <v>231</v>
      </c>
      <c r="B15" s="307"/>
      <c r="C15" s="308"/>
      <c r="D15" s="113">
        <v>9.5018145826459914</v>
      </c>
      <c r="E15" s="115">
        <v>1152</v>
      </c>
      <c r="F15" s="114">
        <v>1059</v>
      </c>
      <c r="G15" s="114">
        <v>1197</v>
      </c>
      <c r="H15" s="114">
        <v>901</v>
      </c>
      <c r="I15" s="140">
        <v>1388</v>
      </c>
      <c r="J15" s="115">
        <v>-236</v>
      </c>
      <c r="K15" s="116">
        <v>-17.002881844380404</v>
      </c>
    </row>
    <row r="16" spans="1:15" ht="15.95" customHeight="1" x14ac:dyDescent="0.2">
      <c r="A16" s="306" t="s">
        <v>232</v>
      </c>
      <c r="B16" s="307"/>
      <c r="C16" s="308"/>
      <c r="D16" s="113">
        <v>12.281425272187397</v>
      </c>
      <c r="E16" s="115">
        <v>1489</v>
      </c>
      <c r="F16" s="114">
        <v>1485</v>
      </c>
      <c r="G16" s="114">
        <v>1537</v>
      </c>
      <c r="H16" s="114">
        <v>1315</v>
      </c>
      <c r="I16" s="140">
        <v>1573</v>
      </c>
      <c r="J16" s="115">
        <v>-84</v>
      </c>
      <c r="K16" s="116">
        <v>-5.3401144310235216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0.3464203233256351</v>
      </c>
      <c r="E18" s="115">
        <v>42</v>
      </c>
      <c r="F18" s="114">
        <v>16</v>
      </c>
      <c r="G18" s="114">
        <v>48</v>
      </c>
      <c r="H18" s="114">
        <v>52</v>
      </c>
      <c r="I18" s="140">
        <v>31</v>
      </c>
      <c r="J18" s="115">
        <v>11</v>
      </c>
      <c r="K18" s="116">
        <v>35.483870967741936</v>
      </c>
    </row>
    <row r="19" spans="1:11" ht="14.1" customHeight="1" x14ac:dyDescent="0.2">
      <c r="A19" s="306" t="s">
        <v>235</v>
      </c>
      <c r="B19" s="307" t="s">
        <v>236</v>
      </c>
      <c r="C19" s="308"/>
      <c r="D19" s="113">
        <v>0.22269877928076542</v>
      </c>
      <c r="E19" s="115">
        <v>27</v>
      </c>
      <c r="F19" s="114">
        <v>10</v>
      </c>
      <c r="G19" s="114">
        <v>23</v>
      </c>
      <c r="H19" s="114">
        <v>43</v>
      </c>
      <c r="I19" s="140">
        <v>15</v>
      </c>
      <c r="J19" s="115">
        <v>12</v>
      </c>
      <c r="K19" s="116">
        <v>80</v>
      </c>
    </row>
    <row r="20" spans="1:11" ht="14.1" customHeight="1" x14ac:dyDescent="0.2">
      <c r="A20" s="306">
        <v>12</v>
      </c>
      <c r="B20" s="307" t="s">
        <v>237</v>
      </c>
      <c r="C20" s="308"/>
      <c r="D20" s="113">
        <v>0.52787858792477726</v>
      </c>
      <c r="E20" s="115">
        <v>64</v>
      </c>
      <c r="F20" s="114">
        <v>13</v>
      </c>
      <c r="G20" s="114">
        <v>69</v>
      </c>
      <c r="H20" s="114">
        <v>86</v>
      </c>
      <c r="I20" s="140">
        <v>72</v>
      </c>
      <c r="J20" s="115">
        <v>-8</v>
      </c>
      <c r="K20" s="116">
        <v>-11.111111111111111</v>
      </c>
    </row>
    <row r="21" spans="1:11" ht="14.1" customHeight="1" x14ac:dyDescent="0.2">
      <c r="A21" s="306">
        <v>21</v>
      </c>
      <c r="B21" s="307" t="s">
        <v>238</v>
      </c>
      <c r="C21" s="308"/>
      <c r="D21" s="113">
        <v>0.18145826459914219</v>
      </c>
      <c r="E21" s="115">
        <v>22</v>
      </c>
      <c r="F21" s="114">
        <v>8</v>
      </c>
      <c r="G21" s="114">
        <v>35</v>
      </c>
      <c r="H21" s="114">
        <v>23</v>
      </c>
      <c r="I21" s="140">
        <v>21</v>
      </c>
      <c r="J21" s="115">
        <v>1</v>
      </c>
      <c r="K21" s="116">
        <v>4.7619047619047619</v>
      </c>
    </row>
    <row r="22" spans="1:11" ht="14.1" customHeight="1" x14ac:dyDescent="0.2">
      <c r="A22" s="306">
        <v>22</v>
      </c>
      <c r="B22" s="307" t="s">
        <v>239</v>
      </c>
      <c r="C22" s="308"/>
      <c r="D22" s="113">
        <v>1.6413724843286044</v>
      </c>
      <c r="E22" s="115">
        <v>199</v>
      </c>
      <c r="F22" s="114">
        <v>103</v>
      </c>
      <c r="G22" s="114">
        <v>170</v>
      </c>
      <c r="H22" s="114">
        <v>105</v>
      </c>
      <c r="I22" s="140">
        <v>152</v>
      </c>
      <c r="J22" s="115">
        <v>47</v>
      </c>
      <c r="K22" s="116">
        <v>30.921052631578949</v>
      </c>
    </row>
    <row r="23" spans="1:11" ht="14.1" customHeight="1" x14ac:dyDescent="0.2">
      <c r="A23" s="306">
        <v>23</v>
      </c>
      <c r="B23" s="307" t="s">
        <v>240</v>
      </c>
      <c r="C23" s="308"/>
      <c r="D23" s="113">
        <v>0.86605080831408776</v>
      </c>
      <c r="E23" s="115">
        <v>105</v>
      </c>
      <c r="F23" s="114">
        <v>84</v>
      </c>
      <c r="G23" s="114">
        <v>109</v>
      </c>
      <c r="H23" s="114">
        <v>76</v>
      </c>
      <c r="I23" s="140">
        <v>149</v>
      </c>
      <c r="J23" s="115">
        <v>-44</v>
      </c>
      <c r="K23" s="116">
        <v>-29.530201342281877</v>
      </c>
    </row>
    <row r="24" spans="1:11" ht="14.1" customHeight="1" x14ac:dyDescent="0.2">
      <c r="A24" s="306">
        <v>24</v>
      </c>
      <c r="B24" s="307" t="s">
        <v>241</v>
      </c>
      <c r="C24" s="308"/>
      <c r="D24" s="113">
        <v>2.9445727482678983</v>
      </c>
      <c r="E24" s="115">
        <v>357</v>
      </c>
      <c r="F24" s="114">
        <v>272</v>
      </c>
      <c r="G24" s="114">
        <v>430</v>
      </c>
      <c r="H24" s="114">
        <v>364</v>
      </c>
      <c r="I24" s="140">
        <v>418</v>
      </c>
      <c r="J24" s="115">
        <v>-61</v>
      </c>
      <c r="K24" s="116">
        <v>-14.593301435406699</v>
      </c>
    </row>
    <row r="25" spans="1:11" ht="14.1" customHeight="1" x14ac:dyDescent="0.2">
      <c r="A25" s="306">
        <v>25</v>
      </c>
      <c r="B25" s="307" t="s">
        <v>242</v>
      </c>
      <c r="C25" s="308"/>
      <c r="D25" s="113">
        <v>4.8168921148135926</v>
      </c>
      <c r="E25" s="115">
        <v>584</v>
      </c>
      <c r="F25" s="114">
        <v>430</v>
      </c>
      <c r="G25" s="114">
        <v>763</v>
      </c>
      <c r="H25" s="114">
        <v>491</v>
      </c>
      <c r="I25" s="140">
        <v>741</v>
      </c>
      <c r="J25" s="115">
        <v>-157</v>
      </c>
      <c r="K25" s="116">
        <v>-21.187584345479081</v>
      </c>
    </row>
    <row r="26" spans="1:11" ht="14.1" customHeight="1" x14ac:dyDescent="0.2">
      <c r="A26" s="306">
        <v>26</v>
      </c>
      <c r="B26" s="307" t="s">
        <v>243</v>
      </c>
      <c r="C26" s="308"/>
      <c r="D26" s="113">
        <v>2.8455955130320025</v>
      </c>
      <c r="E26" s="115">
        <v>345</v>
      </c>
      <c r="F26" s="114">
        <v>180</v>
      </c>
      <c r="G26" s="114">
        <v>465</v>
      </c>
      <c r="H26" s="114">
        <v>229</v>
      </c>
      <c r="I26" s="140">
        <v>342</v>
      </c>
      <c r="J26" s="115">
        <v>3</v>
      </c>
      <c r="K26" s="116">
        <v>0.8771929824561403</v>
      </c>
    </row>
    <row r="27" spans="1:11" ht="14.1" customHeight="1" x14ac:dyDescent="0.2">
      <c r="A27" s="306">
        <v>27</v>
      </c>
      <c r="B27" s="307" t="s">
        <v>244</v>
      </c>
      <c r="C27" s="308"/>
      <c r="D27" s="113">
        <v>2.2929726162982513</v>
      </c>
      <c r="E27" s="115">
        <v>278</v>
      </c>
      <c r="F27" s="114">
        <v>273</v>
      </c>
      <c r="G27" s="114">
        <v>255</v>
      </c>
      <c r="H27" s="114">
        <v>164</v>
      </c>
      <c r="I27" s="140">
        <v>278</v>
      </c>
      <c r="J27" s="115">
        <v>0</v>
      </c>
      <c r="K27" s="116">
        <v>0</v>
      </c>
    </row>
    <row r="28" spans="1:11" ht="14.1" customHeight="1" x14ac:dyDescent="0.2">
      <c r="A28" s="306">
        <v>28</v>
      </c>
      <c r="B28" s="307" t="s">
        <v>245</v>
      </c>
      <c r="C28" s="308"/>
      <c r="D28" s="113">
        <v>0.28043549983503796</v>
      </c>
      <c r="E28" s="115">
        <v>34</v>
      </c>
      <c r="F28" s="114">
        <v>25</v>
      </c>
      <c r="G28" s="114">
        <v>127</v>
      </c>
      <c r="H28" s="114">
        <v>46</v>
      </c>
      <c r="I28" s="140">
        <v>91</v>
      </c>
      <c r="J28" s="115">
        <v>-57</v>
      </c>
      <c r="K28" s="116">
        <v>-62.637362637362635</v>
      </c>
    </row>
    <row r="29" spans="1:11" ht="14.1" customHeight="1" x14ac:dyDescent="0.2">
      <c r="A29" s="306">
        <v>29</v>
      </c>
      <c r="B29" s="307" t="s">
        <v>246</v>
      </c>
      <c r="C29" s="308"/>
      <c r="D29" s="113">
        <v>4.3220059386341143</v>
      </c>
      <c r="E29" s="115">
        <v>524</v>
      </c>
      <c r="F29" s="114">
        <v>406</v>
      </c>
      <c r="G29" s="114">
        <v>464</v>
      </c>
      <c r="H29" s="114">
        <v>381</v>
      </c>
      <c r="I29" s="140">
        <v>374</v>
      </c>
      <c r="J29" s="115">
        <v>150</v>
      </c>
      <c r="K29" s="116">
        <v>40.106951871657756</v>
      </c>
    </row>
    <row r="30" spans="1:11" ht="14.1" customHeight="1" x14ac:dyDescent="0.2">
      <c r="A30" s="306" t="s">
        <v>247</v>
      </c>
      <c r="B30" s="307" t="s">
        <v>248</v>
      </c>
      <c r="C30" s="308"/>
      <c r="D30" s="113">
        <v>0.51138238205212805</v>
      </c>
      <c r="E30" s="115">
        <v>62</v>
      </c>
      <c r="F30" s="114">
        <v>70</v>
      </c>
      <c r="G30" s="114">
        <v>104</v>
      </c>
      <c r="H30" s="114" t="s">
        <v>513</v>
      </c>
      <c r="I30" s="140">
        <v>57</v>
      </c>
      <c r="J30" s="115">
        <v>5</v>
      </c>
      <c r="K30" s="116">
        <v>8.7719298245614041</v>
      </c>
    </row>
    <row r="31" spans="1:11" ht="14.1" customHeight="1" x14ac:dyDescent="0.2">
      <c r="A31" s="306" t="s">
        <v>249</v>
      </c>
      <c r="B31" s="307" t="s">
        <v>250</v>
      </c>
      <c r="C31" s="308"/>
      <c r="D31" s="113">
        <v>3.7858792477730123</v>
      </c>
      <c r="E31" s="115">
        <v>459</v>
      </c>
      <c r="F31" s="114">
        <v>336</v>
      </c>
      <c r="G31" s="114">
        <v>353</v>
      </c>
      <c r="H31" s="114">
        <v>331</v>
      </c>
      <c r="I31" s="140">
        <v>317</v>
      </c>
      <c r="J31" s="115">
        <v>142</v>
      </c>
      <c r="K31" s="116">
        <v>44.794952681388011</v>
      </c>
    </row>
    <row r="32" spans="1:11" ht="14.1" customHeight="1" x14ac:dyDescent="0.2">
      <c r="A32" s="306">
        <v>31</v>
      </c>
      <c r="B32" s="307" t="s">
        <v>251</v>
      </c>
      <c r="C32" s="308"/>
      <c r="D32" s="113">
        <v>0.8907951171230617</v>
      </c>
      <c r="E32" s="115">
        <v>108</v>
      </c>
      <c r="F32" s="114">
        <v>69</v>
      </c>
      <c r="G32" s="114">
        <v>72</v>
      </c>
      <c r="H32" s="114">
        <v>78</v>
      </c>
      <c r="I32" s="140">
        <v>94</v>
      </c>
      <c r="J32" s="115">
        <v>14</v>
      </c>
      <c r="K32" s="116">
        <v>14.893617021276595</v>
      </c>
    </row>
    <row r="33" spans="1:11" ht="14.1" customHeight="1" x14ac:dyDescent="0.2">
      <c r="A33" s="306">
        <v>32</v>
      </c>
      <c r="B33" s="307" t="s">
        <v>252</v>
      </c>
      <c r="C33" s="308"/>
      <c r="D33" s="113">
        <v>2.0290333223358625</v>
      </c>
      <c r="E33" s="115">
        <v>246</v>
      </c>
      <c r="F33" s="114">
        <v>163</v>
      </c>
      <c r="G33" s="114">
        <v>263</v>
      </c>
      <c r="H33" s="114">
        <v>285</v>
      </c>
      <c r="I33" s="140">
        <v>242</v>
      </c>
      <c r="J33" s="115">
        <v>4</v>
      </c>
      <c r="K33" s="116">
        <v>1.6528925619834711</v>
      </c>
    </row>
    <row r="34" spans="1:11" ht="14.1" customHeight="1" x14ac:dyDescent="0.2">
      <c r="A34" s="306">
        <v>33</v>
      </c>
      <c r="B34" s="307" t="s">
        <v>253</v>
      </c>
      <c r="C34" s="308"/>
      <c r="D34" s="113">
        <v>1.1299901022764764</v>
      </c>
      <c r="E34" s="115">
        <v>137</v>
      </c>
      <c r="F34" s="114">
        <v>71</v>
      </c>
      <c r="G34" s="114">
        <v>167</v>
      </c>
      <c r="H34" s="114">
        <v>176</v>
      </c>
      <c r="I34" s="140">
        <v>164</v>
      </c>
      <c r="J34" s="115">
        <v>-27</v>
      </c>
      <c r="K34" s="116">
        <v>-16.463414634146343</v>
      </c>
    </row>
    <row r="35" spans="1:11" ht="14.1" customHeight="1" x14ac:dyDescent="0.2">
      <c r="A35" s="306">
        <v>34</v>
      </c>
      <c r="B35" s="307" t="s">
        <v>254</v>
      </c>
      <c r="C35" s="308"/>
      <c r="D35" s="113">
        <v>1.4186737050478391</v>
      </c>
      <c r="E35" s="115">
        <v>172</v>
      </c>
      <c r="F35" s="114">
        <v>147</v>
      </c>
      <c r="G35" s="114">
        <v>267</v>
      </c>
      <c r="H35" s="114">
        <v>153</v>
      </c>
      <c r="I35" s="140">
        <v>200</v>
      </c>
      <c r="J35" s="115">
        <v>-28</v>
      </c>
      <c r="K35" s="116">
        <v>-14</v>
      </c>
    </row>
    <row r="36" spans="1:11" ht="14.1" customHeight="1" x14ac:dyDescent="0.2">
      <c r="A36" s="306">
        <v>41</v>
      </c>
      <c r="B36" s="307" t="s">
        <v>255</v>
      </c>
      <c r="C36" s="308"/>
      <c r="D36" s="113">
        <v>0.45364566149785551</v>
      </c>
      <c r="E36" s="115">
        <v>55</v>
      </c>
      <c r="F36" s="114">
        <v>27</v>
      </c>
      <c r="G36" s="114">
        <v>57</v>
      </c>
      <c r="H36" s="114">
        <v>29</v>
      </c>
      <c r="I36" s="140">
        <v>55</v>
      </c>
      <c r="J36" s="115">
        <v>0</v>
      </c>
      <c r="K36" s="116">
        <v>0</v>
      </c>
    </row>
    <row r="37" spans="1:11" ht="14.1" customHeight="1" x14ac:dyDescent="0.2">
      <c r="A37" s="306">
        <v>42</v>
      </c>
      <c r="B37" s="307" t="s">
        <v>256</v>
      </c>
      <c r="C37" s="308"/>
      <c r="D37" s="113">
        <v>0.14021774991751898</v>
      </c>
      <c r="E37" s="115">
        <v>17</v>
      </c>
      <c r="F37" s="114">
        <v>13</v>
      </c>
      <c r="G37" s="114">
        <v>18</v>
      </c>
      <c r="H37" s="114" t="s">
        <v>513</v>
      </c>
      <c r="I37" s="140">
        <v>20</v>
      </c>
      <c r="J37" s="115">
        <v>-3</v>
      </c>
      <c r="K37" s="116">
        <v>-15</v>
      </c>
    </row>
    <row r="38" spans="1:11" ht="14.1" customHeight="1" x14ac:dyDescent="0.2">
      <c r="A38" s="306">
        <v>43</v>
      </c>
      <c r="B38" s="307" t="s">
        <v>257</v>
      </c>
      <c r="C38" s="308"/>
      <c r="D38" s="113">
        <v>2.3094688221709005</v>
      </c>
      <c r="E38" s="115">
        <v>280</v>
      </c>
      <c r="F38" s="114">
        <v>243</v>
      </c>
      <c r="G38" s="114">
        <v>343</v>
      </c>
      <c r="H38" s="114">
        <v>200</v>
      </c>
      <c r="I38" s="140">
        <v>261</v>
      </c>
      <c r="J38" s="115">
        <v>19</v>
      </c>
      <c r="K38" s="116">
        <v>7.2796934865900385</v>
      </c>
    </row>
    <row r="39" spans="1:11" ht="14.1" customHeight="1" x14ac:dyDescent="0.2">
      <c r="A39" s="306">
        <v>51</v>
      </c>
      <c r="B39" s="307" t="s">
        <v>258</v>
      </c>
      <c r="C39" s="308"/>
      <c r="D39" s="113">
        <v>10.153414714615639</v>
      </c>
      <c r="E39" s="115">
        <v>1231</v>
      </c>
      <c r="F39" s="114">
        <v>1141</v>
      </c>
      <c r="G39" s="114">
        <v>1584</v>
      </c>
      <c r="H39" s="114">
        <v>1120</v>
      </c>
      <c r="I39" s="140">
        <v>1419</v>
      </c>
      <c r="J39" s="115">
        <v>-188</v>
      </c>
      <c r="K39" s="116">
        <v>-13.24876673713883</v>
      </c>
    </row>
    <row r="40" spans="1:11" ht="14.1" customHeight="1" x14ac:dyDescent="0.2">
      <c r="A40" s="306" t="s">
        <v>259</v>
      </c>
      <c r="B40" s="307" t="s">
        <v>260</v>
      </c>
      <c r="C40" s="308"/>
      <c r="D40" s="113">
        <v>9.6337842296271852</v>
      </c>
      <c r="E40" s="115">
        <v>1168</v>
      </c>
      <c r="F40" s="114">
        <v>1105</v>
      </c>
      <c r="G40" s="114">
        <v>1517</v>
      </c>
      <c r="H40" s="114">
        <v>1082</v>
      </c>
      <c r="I40" s="140">
        <v>1342</v>
      </c>
      <c r="J40" s="115">
        <v>-174</v>
      </c>
      <c r="K40" s="116">
        <v>-12.965722801788376</v>
      </c>
    </row>
    <row r="41" spans="1:11" ht="14.1" customHeight="1" x14ac:dyDescent="0.2">
      <c r="A41" s="306"/>
      <c r="B41" s="307" t="s">
        <v>261</v>
      </c>
      <c r="C41" s="308"/>
      <c r="D41" s="113">
        <v>8.2233586275156707</v>
      </c>
      <c r="E41" s="115">
        <v>997</v>
      </c>
      <c r="F41" s="114">
        <v>929</v>
      </c>
      <c r="G41" s="114">
        <v>1309</v>
      </c>
      <c r="H41" s="114">
        <v>925</v>
      </c>
      <c r="I41" s="140">
        <v>1187</v>
      </c>
      <c r="J41" s="115">
        <v>-190</v>
      </c>
      <c r="K41" s="116">
        <v>-16.006739679865206</v>
      </c>
    </row>
    <row r="42" spans="1:11" ht="14.1" customHeight="1" x14ac:dyDescent="0.2">
      <c r="A42" s="306">
        <v>52</v>
      </c>
      <c r="B42" s="307" t="s">
        <v>262</v>
      </c>
      <c r="C42" s="308"/>
      <c r="D42" s="113">
        <v>4.1735400857802709</v>
      </c>
      <c r="E42" s="115">
        <v>506</v>
      </c>
      <c r="F42" s="114">
        <v>431</v>
      </c>
      <c r="G42" s="114">
        <v>513</v>
      </c>
      <c r="H42" s="114">
        <v>529</v>
      </c>
      <c r="I42" s="140">
        <v>516</v>
      </c>
      <c r="J42" s="115">
        <v>-10</v>
      </c>
      <c r="K42" s="116">
        <v>-1.9379844961240309</v>
      </c>
    </row>
    <row r="43" spans="1:11" ht="14.1" customHeight="1" x14ac:dyDescent="0.2">
      <c r="A43" s="306" t="s">
        <v>263</v>
      </c>
      <c r="B43" s="307" t="s">
        <v>264</v>
      </c>
      <c r="C43" s="308"/>
      <c r="D43" s="113">
        <v>3.4312108215110526</v>
      </c>
      <c r="E43" s="115">
        <v>416</v>
      </c>
      <c r="F43" s="114">
        <v>376</v>
      </c>
      <c r="G43" s="114">
        <v>414</v>
      </c>
      <c r="H43" s="114">
        <v>418</v>
      </c>
      <c r="I43" s="140">
        <v>438</v>
      </c>
      <c r="J43" s="115">
        <v>-22</v>
      </c>
      <c r="K43" s="116">
        <v>-5.0228310502283104</v>
      </c>
    </row>
    <row r="44" spans="1:11" ht="14.1" customHeight="1" x14ac:dyDescent="0.2">
      <c r="A44" s="306">
        <v>53</v>
      </c>
      <c r="B44" s="307" t="s">
        <v>265</v>
      </c>
      <c r="C44" s="308"/>
      <c r="D44" s="113">
        <v>2.5321676014516661</v>
      </c>
      <c r="E44" s="115">
        <v>307</v>
      </c>
      <c r="F44" s="114">
        <v>163</v>
      </c>
      <c r="G44" s="114">
        <v>194</v>
      </c>
      <c r="H44" s="114">
        <v>153</v>
      </c>
      <c r="I44" s="140">
        <v>189</v>
      </c>
      <c r="J44" s="115">
        <v>118</v>
      </c>
      <c r="K44" s="116">
        <v>62.433862433862437</v>
      </c>
    </row>
    <row r="45" spans="1:11" ht="14.1" customHeight="1" x14ac:dyDescent="0.2">
      <c r="A45" s="306" t="s">
        <v>266</v>
      </c>
      <c r="B45" s="307" t="s">
        <v>267</v>
      </c>
      <c r="C45" s="308"/>
      <c r="D45" s="113">
        <v>2.5156713955790169</v>
      </c>
      <c r="E45" s="115">
        <v>305</v>
      </c>
      <c r="F45" s="114">
        <v>160</v>
      </c>
      <c r="G45" s="114">
        <v>192</v>
      </c>
      <c r="H45" s="114">
        <v>150</v>
      </c>
      <c r="I45" s="140">
        <v>188</v>
      </c>
      <c r="J45" s="115">
        <v>117</v>
      </c>
      <c r="K45" s="116">
        <v>62.234042553191486</v>
      </c>
    </row>
    <row r="46" spans="1:11" ht="14.1" customHeight="1" x14ac:dyDescent="0.2">
      <c r="A46" s="306">
        <v>54</v>
      </c>
      <c r="B46" s="307" t="s">
        <v>268</v>
      </c>
      <c r="C46" s="308"/>
      <c r="D46" s="113">
        <v>3.3817222038931045</v>
      </c>
      <c r="E46" s="115">
        <v>410</v>
      </c>
      <c r="F46" s="114">
        <v>362</v>
      </c>
      <c r="G46" s="114">
        <v>506</v>
      </c>
      <c r="H46" s="114">
        <v>446</v>
      </c>
      <c r="I46" s="140">
        <v>519</v>
      </c>
      <c r="J46" s="115">
        <v>-109</v>
      </c>
      <c r="K46" s="116">
        <v>-21.001926782273603</v>
      </c>
    </row>
    <row r="47" spans="1:11" ht="14.1" customHeight="1" x14ac:dyDescent="0.2">
      <c r="A47" s="306">
        <v>61</v>
      </c>
      <c r="B47" s="307" t="s">
        <v>269</v>
      </c>
      <c r="C47" s="308"/>
      <c r="D47" s="113">
        <v>2.4826789838337184</v>
      </c>
      <c r="E47" s="115">
        <v>301</v>
      </c>
      <c r="F47" s="114">
        <v>234</v>
      </c>
      <c r="G47" s="114">
        <v>329</v>
      </c>
      <c r="H47" s="114">
        <v>246</v>
      </c>
      <c r="I47" s="140">
        <v>368</v>
      </c>
      <c r="J47" s="115">
        <v>-67</v>
      </c>
      <c r="K47" s="116">
        <v>-18.206521739130434</v>
      </c>
    </row>
    <row r="48" spans="1:11" ht="14.1" customHeight="1" x14ac:dyDescent="0.2">
      <c r="A48" s="306">
        <v>62</v>
      </c>
      <c r="B48" s="307" t="s">
        <v>270</v>
      </c>
      <c r="C48" s="308"/>
      <c r="D48" s="113">
        <v>7.7119762454635437</v>
      </c>
      <c r="E48" s="115">
        <v>935</v>
      </c>
      <c r="F48" s="114">
        <v>958</v>
      </c>
      <c r="G48" s="114">
        <v>1028</v>
      </c>
      <c r="H48" s="114">
        <v>630</v>
      </c>
      <c r="I48" s="140">
        <v>767</v>
      </c>
      <c r="J48" s="115">
        <v>168</v>
      </c>
      <c r="K48" s="116">
        <v>21.903520208604956</v>
      </c>
    </row>
    <row r="49" spans="1:11" ht="14.1" customHeight="1" x14ac:dyDescent="0.2">
      <c r="A49" s="306">
        <v>63</v>
      </c>
      <c r="B49" s="307" t="s">
        <v>271</v>
      </c>
      <c r="C49" s="308"/>
      <c r="D49" s="113">
        <v>4.453975585615308</v>
      </c>
      <c r="E49" s="115">
        <v>540</v>
      </c>
      <c r="F49" s="114">
        <v>710</v>
      </c>
      <c r="G49" s="114">
        <v>774</v>
      </c>
      <c r="H49" s="114">
        <v>673</v>
      </c>
      <c r="I49" s="140">
        <v>637</v>
      </c>
      <c r="J49" s="115">
        <v>-97</v>
      </c>
      <c r="K49" s="116">
        <v>-15.2276295133438</v>
      </c>
    </row>
    <row r="50" spans="1:11" ht="14.1" customHeight="1" x14ac:dyDescent="0.2">
      <c r="A50" s="306" t="s">
        <v>272</v>
      </c>
      <c r="B50" s="307" t="s">
        <v>273</v>
      </c>
      <c r="C50" s="308"/>
      <c r="D50" s="113">
        <v>0.66809633784229627</v>
      </c>
      <c r="E50" s="115">
        <v>81</v>
      </c>
      <c r="F50" s="114">
        <v>72</v>
      </c>
      <c r="G50" s="114">
        <v>115</v>
      </c>
      <c r="H50" s="114">
        <v>61</v>
      </c>
      <c r="I50" s="140">
        <v>73</v>
      </c>
      <c r="J50" s="115">
        <v>8</v>
      </c>
      <c r="K50" s="116">
        <v>10.95890410958904</v>
      </c>
    </row>
    <row r="51" spans="1:11" ht="14.1" customHeight="1" x14ac:dyDescent="0.2">
      <c r="A51" s="306" t="s">
        <v>274</v>
      </c>
      <c r="B51" s="307" t="s">
        <v>275</v>
      </c>
      <c r="C51" s="308"/>
      <c r="D51" s="113">
        <v>3.0847904981854173</v>
      </c>
      <c r="E51" s="115">
        <v>374</v>
      </c>
      <c r="F51" s="114">
        <v>470</v>
      </c>
      <c r="G51" s="114">
        <v>493</v>
      </c>
      <c r="H51" s="114">
        <v>460</v>
      </c>
      <c r="I51" s="140">
        <v>417</v>
      </c>
      <c r="J51" s="115">
        <v>-43</v>
      </c>
      <c r="K51" s="116">
        <v>-10.311750599520384</v>
      </c>
    </row>
    <row r="52" spans="1:11" ht="14.1" customHeight="1" x14ac:dyDescent="0.2">
      <c r="A52" s="306">
        <v>71</v>
      </c>
      <c r="B52" s="307" t="s">
        <v>276</v>
      </c>
      <c r="C52" s="308"/>
      <c r="D52" s="113">
        <v>10.491586935004948</v>
      </c>
      <c r="E52" s="115">
        <v>1272</v>
      </c>
      <c r="F52" s="114">
        <v>1150</v>
      </c>
      <c r="G52" s="114">
        <v>1386</v>
      </c>
      <c r="H52" s="114">
        <v>1037</v>
      </c>
      <c r="I52" s="140">
        <v>1498</v>
      </c>
      <c r="J52" s="115">
        <v>-226</v>
      </c>
      <c r="K52" s="116">
        <v>-15.086782376502002</v>
      </c>
    </row>
    <row r="53" spans="1:11" ht="14.1" customHeight="1" x14ac:dyDescent="0.2">
      <c r="A53" s="306" t="s">
        <v>277</v>
      </c>
      <c r="B53" s="307" t="s">
        <v>278</v>
      </c>
      <c r="C53" s="308"/>
      <c r="D53" s="113">
        <v>3.4312108215110526</v>
      </c>
      <c r="E53" s="115">
        <v>416</v>
      </c>
      <c r="F53" s="114">
        <v>394</v>
      </c>
      <c r="G53" s="114">
        <v>454</v>
      </c>
      <c r="H53" s="114">
        <v>325</v>
      </c>
      <c r="I53" s="140">
        <v>580</v>
      </c>
      <c r="J53" s="115">
        <v>-164</v>
      </c>
      <c r="K53" s="116">
        <v>-28.275862068965516</v>
      </c>
    </row>
    <row r="54" spans="1:11" ht="14.1" customHeight="1" x14ac:dyDescent="0.2">
      <c r="A54" s="306" t="s">
        <v>279</v>
      </c>
      <c r="B54" s="307" t="s">
        <v>280</v>
      </c>
      <c r="C54" s="308"/>
      <c r="D54" s="113">
        <v>5.8479049818541737</v>
      </c>
      <c r="E54" s="115">
        <v>709</v>
      </c>
      <c r="F54" s="114">
        <v>632</v>
      </c>
      <c r="G54" s="114">
        <v>773</v>
      </c>
      <c r="H54" s="114">
        <v>597</v>
      </c>
      <c r="I54" s="140">
        <v>741</v>
      </c>
      <c r="J54" s="115">
        <v>-32</v>
      </c>
      <c r="K54" s="116">
        <v>-4.3184885290148447</v>
      </c>
    </row>
    <row r="55" spans="1:11" ht="14.1" customHeight="1" x14ac:dyDescent="0.2">
      <c r="A55" s="306">
        <v>72</v>
      </c>
      <c r="B55" s="307" t="s">
        <v>281</v>
      </c>
      <c r="C55" s="308"/>
      <c r="D55" s="113">
        <v>2.0042890135268889</v>
      </c>
      <c r="E55" s="115">
        <v>243</v>
      </c>
      <c r="F55" s="114">
        <v>447</v>
      </c>
      <c r="G55" s="114">
        <v>342</v>
      </c>
      <c r="H55" s="114">
        <v>181</v>
      </c>
      <c r="I55" s="140">
        <v>304</v>
      </c>
      <c r="J55" s="115">
        <v>-61</v>
      </c>
      <c r="K55" s="116">
        <v>-20.065789473684209</v>
      </c>
    </row>
    <row r="56" spans="1:11" ht="14.1" customHeight="1" x14ac:dyDescent="0.2">
      <c r="A56" s="306" t="s">
        <v>282</v>
      </c>
      <c r="B56" s="307" t="s">
        <v>283</v>
      </c>
      <c r="C56" s="308"/>
      <c r="D56" s="113">
        <v>0.78356977895084134</v>
      </c>
      <c r="E56" s="115">
        <v>95</v>
      </c>
      <c r="F56" s="114">
        <v>283</v>
      </c>
      <c r="G56" s="114">
        <v>154</v>
      </c>
      <c r="H56" s="114">
        <v>54</v>
      </c>
      <c r="I56" s="140">
        <v>95</v>
      </c>
      <c r="J56" s="115">
        <v>0</v>
      </c>
      <c r="K56" s="116">
        <v>0</v>
      </c>
    </row>
    <row r="57" spans="1:11" ht="14.1" customHeight="1" x14ac:dyDescent="0.2">
      <c r="A57" s="306" t="s">
        <v>284</v>
      </c>
      <c r="B57" s="307" t="s">
        <v>285</v>
      </c>
      <c r="C57" s="308"/>
      <c r="D57" s="113">
        <v>0.80831408775981528</v>
      </c>
      <c r="E57" s="115">
        <v>98</v>
      </c>
      <c r="F57" s="114">
        <v>106</v>
      </c>
      <c r="G57" s="114">
        <v>83</v>
      </c>
      <c r="H57" s="114">
        <v>89</v>
      </c>
      <c r="I57" s="140">
        <v>129</v>
      </c>
      <c r="J57" s="115">
        <v>-31</v>
      </c>
      <c r="K57" s="116">
        <v>-24.031007751937985</v>
      </c>
    </row>
    <row r="58" spans="1:11" ht="14.1" customHeight="1" x14ac:dyDescent="0.2">
      <c r="A58" s="306">
        <v>73</v>
      </c>
      <c r="B58" s="307" t="s">
        <v>286</v>
      </c>
      <c r="C58" s="308"/>
      <c r="D58" s="113">
        <v>2.2764764104256021</v>
      </c>
      <c r="E58" s="115">
        <v>276</v>
      </c>
      <c r="F58" s="114">
        <v>237</v>
      </c>
      <c r="G58" s="114">
        <v>457</v>
      </c>
      <c r="H58" s="114">
        <v>220</v>
      </c>
      <c r="I58" s="140">
        <v>343</v>
      </c>
      <c r="J58" s="115">
        <v>-67</v>
      </c>
      <c r="K58" s="116">
        <v>-19.533527696793001</v>
      </c>
    </row>
    <row r="59" spans="1:11" ht="14.1" customHeight="1" x14ac:dyDescent="0.2">
      <c r="A59" s="306" t="s">
        <v>287</v>
      </c>
      <c r="B59" s="307" t="s">
        <v>288</v>
      </c>
      <c r="C59" s="308"/>
      <c r="D59" s="113">
        <v>1.674364896073903</v>
      </c>
      <c r="E59" s="115">
        <v>203</v>
      </c>
      <c r="F59" s="114">
        <v>175</v>
      </c>
      <c r="G59" s="114">
        <v>326</v>
      </c>
      <c r="H59" s="114">
        <v>162</v>
      </c>
      <c r="I59" s="140">
        <v>209</v>
      </c>
      <c r="J59" s="115">
        <v>-6</v>
      </c>
      <c r="K59" s="116">
        <v>-2.8708133971291865</v>
      </c>
    </row>
    <row r="60" spans="1:11" ht="14.1" customHeight="1" x14ac:dyDescent="0.2">
      <c r="A60" s="306">
        <v>81</v>
      </c>
      <c r="B60" s="307" t="s">
        <v>289</v>
      </c>
      <c r="C60" s="308"/>
      <c r="D60" s="113">
        <v>8.0419003629165289</v>
      </c>
      <c r="E60" s="115">
        <v>975</v>
      </c>
      <c r="F60" s="114">
        <v>1041</v>
      </c>
      <c r="G60" s="114">
        <v>1170</v>
      </c>
      <c r="H60" s="114">
        <v>767</v>
      </c>
      <c r="I60" s="140">
        <v>951</v>
      </c>
      <c r="J60" s="115">
        <v>24</v>
      </c>
      <c r="K60" s="116">
        <v>2.5236593059936907</v>
      </c>
    </row>
    <row r="61" spans="1:11" ht="14.1" customHeight="1" x14ac:dyDescent="0.2">
      <c r="A61" s="306" t="s">
        <v>290</v>
      </c>
      <c r="B61" s="307" t="s">
        <v>291</v>
      </c>
      <c r="C61" s="308"/>
      <c r="D61" s="113">
        <v>2.4249422632794455</v>
      </c>
      <c r="E61" s="115">
        <v>294</v>
      </c>
      <c r="F61" s="114">
        <v>185</v>
      </c>
      <c r="G61" s="114">
        <v>479</v>
      </c>
      <c r="H61" s="114">
        <v>251</v>
      </c>
      <c r="I61" s="140">
        <v>279</v>
      </c>
      <c r="J61" s="115">
        <v>15</v>
      </c>
      <c r="K61" s="116">
        <v>5.376344086021505</v>
      </c>
    </row>
    <row r="62" spans="1:11" ht="14.1" customHeight="1" x14ac:dyDescent="0.2">
      <c r="A62" s="306" t="s">
        <v>292</v>
      </c>
      <c r="B62" s="307" t="s">
        <v>293</v>
      </c>
      <c r="C62" s="308"/>
      <c r="D62" s="113">
        <v>2.6641372484328603</v>
      </c>
      <c r="E62" s="115">
        <v>323</v>
      </c>
      <c r="F62" s="114">
        <v>495</v>
      </c>
      <c r="G62" s="114">
        <v>393</v>
      </c>
      <c r="H62" s="114">
        <v>265</v>
      </c>
      <c r="I62" s="140">
        <v>285</v>
      </c>
      <c r="J62" s="115">
        <v>38</v>
      </c>
      <c r="K62" s="116">
        <v>13.333333333333334</v>
      </c>
    </row>
    <row r="63" spans="1:11" ht="14.1" customHeight="1" x14ac:dyDescent="0.2">
      <c r="A63" s="306"/>
      <c r="B63" s="307" t="s">
        <v>294</v>
      </c>
      <c r="C63" s="308"/>
      <c r="D63" s="113">
        <v>2.2187396898713296</v>
      </c>
      <c r="E63" s="115">
        <v>269</v>
      </c>
      <c r="F63" s="114">
        <v>422</v>
      </c>
      <c r="G63" s="114">
        <v>300</v>
      </c>
      <c r="H63" s="114">
        <v>235</v>
      </c>
      <c r="I63" s="140">
        <v>244</v>
      </c>
      <c r="J63" s="115">
        <v>25</v>
      </c>
      <c r="K63" s="116">
        <v>10.245901639344263</v>
      </c>
    </row>
    <row r="64" spans="1:11" ht="14.1" customHeight="1" x14ac:dyDescent="0.2">
      <c r="A64" s="306" t="s">
        <v>295</v>
      </c>
      <c r="B64" s="307" t="s">
        <v>296</v>
      </c>
      <c r="C64" s="308"/>
      <c r="D64" s="113">
        <v>1.4681623226657869</v>
      </c>
      <c r="E64" s="115">
        <v>178</v>
      </c>
      <c r="F64" s="114">
        <v>137</v>
      </c>
      <c r="G64" s="114">
        <v>117</v>
      </c>
      <c r="H64" s="114">
        <v>112</v>
      </c>
      <c r="I64" s="140">
        <v>152</v>
      </c>
      <c r="J64" s="115">
        <v>26</v>
      </c>
      <c r="K64" s="116">
        <v>17.105263157894736</v>
      </c>
    </row>
    <row r="65" spans="1:11" ht="14.1" customHeight="1" x14ac:dyDescent="0.2">
      <c r="A65" s="306" t="s">
        <v>297</v>
      </c>
      <c r="B65" s="307" t="s">
        <v>298</v>
      </c>
      <c r="C65" s="308"/>
      <c r="D65" s="113">
        <v>0.57736720554272514</v>
      </c>
      <c r="E65" s="115">
        <v>70</v>
      </c>
      <c r="F65" s="114">
        <v>98</v>
      </c>
      <c r="G65" s="114">
        <v>63</v>
      </c>
      <c r="H65" s="114">
        <v>47</v>
      </c>
      <c r="I65" s="140">
        <v>144</v>
      </c>
      <c r="J65" s="115">
        <v>-74</v>
      </c>
      <c r="K65" s="116">
        <v>-51.388888888888886</v>
      </c>
    </row>
    <row r="66" spans="1:11" ht="14.1" customHeight="1" x14ac:dyDescent="0.2">
      <c r="A66" s="306">
        <v>82</v>
      </c>
      <c r="B66" s="307" t="s">
        <v>299</v>
      </c>
      <c r="C66" s="308"/>
      <c r="D66" s="113">
        <v>3.2909930715935336</v>
      </c>
      <c r="E66" s="115">
        <v>399</v>
      </c>
      <c r="F66" s="114">
        <v>308</v>
      </c>
      <c r="G66" s="114">
        <v>648</v>
      </c>
      <c r="H66" s="114">
        <v>334</v>
      </c>
      <c r="I66" s="140">
        <v>400</v>
      </c>
      <c r="J66" s="115">
        <v>-1</v>
      </c>
      <c r="K66" s="116">
        <v>-0.25</v>
      </c>
    </row>
    <row r="67" spans="1:11" ht="14.1" customHeight="1" x14ac:dyDescent="0.2">
      <c r="A67" s="306" t="s">
        <v>300</v>
      </c>
      <c r="B67" s="307" t="s">
        <v>301</v>
      </c>
      <c r="C67" s="308"/>
      <c r="D67" s="113">
        <v>1.8970636753546684</v>
      </c>
      <c r="E67" s="115">
        <v>230</v>
      </c>
      <c r="F67" s="114">
        <v>190</v>
      </c>
      <c r="G67" s="114">
        <v>363</v>
      </c>
      <c r="H67" s="114">
        <v>222</v>
      </c>
      <c r="I67" s="140">
        <v>226</v>
      </c>
      <c r="J67" s="115">
        <v>4</v>
      </c>
      <c r="K67" s="116">
        <v>1.7699115044247788</v>
      </c>
    </row>
    <row r="68" spans="1:11" ht="14.1" customHeight="1" x14ac:dyDescent="0.2">
      <c r="A68" s="306" t="s">
        <v>302</v>
      </c>
      <c r="B68" s="307" t="s">
        <v>303</v>
      </c>
      <c r="C68" s="308"/>
      <c r="D68" s="113">
        <v>0.99802045529528205</v>
      </c>
      <c r="E68" s="115">
        <v>121</v>
      </c>
      <c r="F68" s="114">
        <v>83</v>
      </c>
      <c r="G68" s="114">
        <v>179</v>
      </c>
      <c r="H68" s="114">
        <v>73</v>
      </c>
      <c r="I68" s="140">
        <v>105</v>
      </c>
      <c r="J68" s="115">
        <v>16</v>
      </c>
      <c r="K68" s="116">
        <v>15.238095238095237</v>
      </c>
    </row>
    <row r="69" spans="1:11" ht="14.1" customHeight="1" x14ac:dyDescent="0.2">
      <c r="A69" s="306">
        <v>83</v>
      </c>
      <c r="B69" s="307" t="s">
        <v>304</v>
      </c>
      <c r="C69" s="308"/>
      <c r="D69" s="113">
        <v>4.1158033652259984</v>
      </c>
      <c r="E69" s="115">
        <v>499</v>
      </c>
      <c r="F69" s="114">
        <v>478</v>
      </c>
      <c r="G69" s="114">
        <v>1114</v>
      </c>
      <c r="H69" s="114">
        <v>398</v>
      </c>
      <c r="I69" s="140">
        <v>517</v>
      </c>
      <c r="J69" s="115">
        <v>-18</v>
      </c>
      <c r="K69" s="116">
        <v>-3.4816247582205029</v>
      </c>
    </row>
    <row r="70" spans="1:11" ht="14.1" customHeight="1" x14ac:dyDescent="0.2">
      <c r="A70" s="306" t="s">
        <v>305</v>
      </c>
      <c r="B70" s="307" t="s">
        <v>306</v>
      </c>
      <c r="C70" s="308"/>
      <c r="D70" s="113">
        <v>3.1342791158033654</v>
      </c>
      <c r="E70" s="115">
        <v>380</v>
      </c>
      <c r="F70" s="114">
        <v>386</v>
      </c>
      <c r="G70" s="114">
        <v>970</v>
      </c>
      <c r="H70" s="114">
        <v>302</v>
      </c>
      <c r="I70" s="140">
        <v>415</v>
      </c>
      <c r="J70" s="115">
        <v>-35</v>
      </c>
      <c r="K70" s="116">
        <v>-8.4337349397590362</v>
      </c>
    </row>
    <row r="71" spans="1:11" ht="14.1" customHeight="1" x14ac:dyDescent="0.2">
      <c r="A71" s="306"/>
      <c r="B71" s="307" t="s">
        <v>307</v>
      </c>
      <c r="C71" s="308"/>
      <c r="D71" s="113">
        <v>1.4434180138568129</v>
      </c>
      <c r="E71" s="115">
        <v>175</v>
      </c>
      <c r="F71" s="114">
        <v>192</v>
      </c>
      <c r="G71" s="114">
        <v>654</v>
      </c>
      <c r="H71" s="114">
        <v>128</v>
      </c>
      <c r="I71" s="140">
        <v>206</v>
      </c>
      <c r="J71" s="115">
        <v>-31</v>
      </c>
      <c r="K71" s="116">
        <v>-15.048543689320388</v>
      </c>
    </row>
    <row r="72" spans="1:11" ht="14.1" customHeight="1" x14ac:dyDescent="0.2">
      <c r="A72" s="306">
        <v>84</v>
      </c>
      <c r="B72" s="307" t="s">
        <v>308</v>
      </c>
      <c r="C72" s="308"/>
      <c r="D72" s="113">
        <v>2.3589574397888486</v>
      </c>
      <c r="E72" s="115">
        <v>286</v>
      </c>
      <c r="F72" s="114">
        <v>431</v>
      </c>
      <c r="G72" s="114">
        <v>474</v>
      </c>
      <c r="H72" s="114">
        <v>413</v>
      </c>
      <c r="I72" s="140">
        <v>398</v>
      </c>
      <c r="J72" s="115">
        <v>-112</v>
      </c>
      <c r="K72" s="116">
        <v>-28.140703517587941</v>
      </c>
    </row>
    <row r="73" spans="1:11" ht="14.1" customHeight="1" x14ac:dyDescent="0.2">
      <c r="A73" s="306" t="s">
        <v>309</v>
      </c>
      <c r="B73" s="307" t="s">
        <v>310</v>
      </c>
      <c r="C73" s="308"/>
      <c r="D73" s="113">
        <v>0.3464203233256351</v>
      </c>
      <c r="E73" s="115">
        <v>42</v>
      </c>
      <c r="F73" s="114">
        <v>40</v>
      </c>
      <c r="G73" s="114">
        <v>131</v>
      </c>
      <c r="H73" s="114">
        <v>24</v>
      </c>
      <c r="I73" s="140">
        <v>37</v>
      </c>
      <c r="J73" s="115">
        <v>5</v>
      </c>
      <c r="K73" s="116">
        <v>13.513513513513514</v>
      </c>
    </row>
    <row r="74" spans="1:11" ht="14.1" customHeight="1" x14ac:dyDescent="0.2">
      <c r="A74" s="306" t="s">
        <v>311</v>
      </c>
      <c r="B74" s="307" t="s">
        <v>312</v>
      </c>
      <c r="C74" s="308"/>
      <c r="D74" s="113">
        <v>0.20620257340811612</v>
      </c>
      <c r="E74" s="115">
        <v>25</v>
      </c>
      <c r="F74" s="114">
        <v>31</v>
      </c>
      <c r="G74" s="114">
        <v>62</v>
      </c>
      <c r="H74" s="114">
        <v>14</v>
      </c>
      <c r="I74" s="140">
        <v>27</v>
      </c>
      <c r="J74" s="115">
        <v>-2</v>
      </c>
      <c r="K74" s="116">
        <v>-7.4074074074074074</v>
      </c>
    </row>
    <row r="75" spans="1:11" ht="14.1" customHeight="1" x14ac:dyDescent="0.2">
      <c r="A75" s="306" t="s">
        <v>313</v>
      </c>
      <c r="B75" s="307" t="s">
        <v>314</v>
      </c>
      <c r="C75" s="308"/>
      <c r="D75" s="113">
        <v>1.2702078521939955</v>
      </c>
      <c r="E75" s="115">
        <v>154</v>
      </c>
      <c r="F75" s="114">
        <v>300</v>
      </c>
      <c r="G75" s="114">
        <v>173</v>
      </c>
      <c r="H75" s="114">
        <v>299</v>
      </c>
      <c r="I75" s="140">
        <v>274</v>
      </c>
      <c r="J75" s="115">
        <v>-120</v>
      </c>
      <c r="K75" s="116">
        <v>-43.795620437956202</v>
      </c>
    </row>
    <row r="76" spans="1:11" ht="14.1" customHeight="1" x14ac:dyDescent="0.2">
      <c r="A76" s="306">
        <v>91</v>
      </c>
      <c r="B76" s="307" t="s">
        <v>315</v>
      </c>
      <c r="C76" s="308"/>
      <c r="D76" s="113">
        <v>0.29693170570768723</v>
      </c>
      <c r="E76" s="115">
        <v>36</v>
      </c>
      <c r="F76" s="114">
        <v>36</v>
      </c>
      <c r="G76" s="114">
        <v>50</v>
      </c>
      <c r="H76" s="114">
        <v>24</v>
      </c>
      <c r="I76" s="140">
        <v>32</v>
      </c>
      <c r="J76" s="115">
        <v>4</v>
      </c>
      <c r="K76" s="116">
        <v>12.5</v>
      </c>
    </row>
    <row r="77" spans="1:11" ht="14.1" customHeight="1" x14ac:dyDescent="0.2">
      <c r="A77" s="306">
        <v>92</v>
      </c>
      <c r="B77" s="307" t="s">
        <v>316</v>
      </c>
      <c r="C77" s="308"/>
      <c r="D77" s="113">
        <v>2.0207852193995381</v>
      </c>
      <c r="E77" s="115">
        <v>245</v>
      </c>
      <c r="F77" s="114">
        <v>216</v>
      </c>
      <c r="G77" s="114">
        <v>232</v>
      </c>
      <c r="H77" s="114">
        <v>185</v>
      </c>
      <c r="I77" s="140">
        <v>244</v>
      </c>
      <c r="J77" s="115">
        <v>1</v>
      </c>
      <c r="K77" s="116">
        <v>0.4098360655737705</v>
      </c>
    </row>
    <row r="78" spans="1:11" ht="14.1" customHeight="1" x14ac:dyDescent="0.2">
      <c r="A78" s="306">
        <v>93</v>
      </c>
      <c r="B78" s="307" t="s">
        <v>317</v>
      </c>
      <c r="C78" s="308"/>
      <c r="D78" s="113">
        <v>0.16496205872649292</v>
      </c>
      <c r="E78" s="115">
        <v>20</v>
      </c>
      <c r="F78" s="114">
        <v>15</v>
      </c>
      <c r="G78" s="114">
        <v>30</v>
      </c>
      <c r="H78" s="114">
        <v>17</v>
      </c>
      <c r="I78" s="140">
        <v>12</v>
      </c>
      <c r="J78" s="115">
        <v>8</v>
      </c>
      <c r="K78" s="116">
        <v>66.666666666666671</v>
      </c>
    </row>
    <row r="79" spans="1:11" ht="14.1" customHeight="1" x14ac:dyDescent="0.2">
      <c r="A79" s="306">
        <v>94</v>
      </c>
      <c r="B79" s="307" t="s">
        <v>318</v>
      </c>
      <c r="C79" s="308"/>
      <c r="D79" s="113">
        <v>0.51963048498845266</v>
      </c>
      <c r="E79" s="115">
        <v>63</v>
      </c>
      <c r="F79" s="114">
        <v>109</v>
      </c>
      <c r="G79" s="114">
        <v>173</v>
      </c>
      <c r="H79" s="114">
        <v>98</v>
      </c>
      <c r="I79" s="140">
        <v>67</v>
      </c>
      <c r="J79" s="115">
        <v>-4</v>
      </c>
      <c r="K79" s="116">
        <v>-5.9701492537313436</v>
      </c>
    </row>
    <row r="80" spans="1:11" ht="14.1" customHeight="1" x14ac:dyDescent="0.2">
      <c r="A80" s="306" t="s">
        <v>319</v>
      </c>
      <c r="B80" s="307" t="s">
        <v>320</v>
      </c>
      <c r="C80" s="308"/>
      <c r="D80" s="113" t="s">
        <v>513</v>
      </c>
      <c r="E80" s="115" t="s">
        <v>513</v>
      </c>
      <c r="F80" s="114">
        <v>4</v>
      </c>
      <c r="G80" s="114">
        <v>3</v>
      </c>
      <c r="H80" s="114" t="s">
        <v>513</v>
      </c>
      <c r="I80" s="140" t="s">
        <v>513</v>
      </c>
      <c r="J80" s="115" t="s">
        <v>513</v>
      </c>
      <c r="K80" s="116" t="s">
        <v>513</v>
      </c>
    </row>
    <row r="81" spans="1:11" ht="14.1" customHeight="1" x14ac:dyDescent="0.2">
      <c r="A81" s="310" t="s">
        <v>321</v>
      </c>
      <c r="B81" s="311" t="s">
        <v>333</v>
      </c>
      <c r="C81" s="312"/>
      <c r="D81" s="125" t="s">
        <v>513</v>
      </c>
      <c r="E81" s="143" t="s">
        <v>513</v>
      </c>
      <c r="F81" s="144">
        <v>20</v>
      </c>
      <c r="G81" s="144">
        <v>73</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13397</v>
      </c>
      <c r="E11" s="114">
        <v>12048</v>
      </c>
      <c r="F11" s="114">
        <v>13541</v>
      </c>
      <c r="G11" s="114">
        <v>10079</v>
      </c>
      <c r="H11" s="140">
        <v>13379</v>
      </c>
      <c r="I11" s="115">
        <v>18</v>
      </c>
      <c r="J11" s="116">
        <v>0.13453920322894089</v>
      </c>
    </row>
    <row r="12" spans="1:15" s="110" customFormat="1" ht="24.95" customHeight="1" x14ac:dyDescent="0.2">
      <c r="A12" s="193" t="s">
        <v>132</v>
      </c>
      <c r="B12" s="194" t="s">
        <v>133</v>
      </c>
      <c r="C12" s="113">
        <v>0.15675151153243264</v>
      </c>
      <c r="D12" s="115">
        <v>21</v>
      </c>
      <c r="E12" s="114">
        <v>32</v>
      </c>
      <c r="F12" s="114">
        <v>51</v>
      </c>
      <c r="G12" s="114">
        <v>28</v>
      </c>
      <c r="H12" s="140">
        <v>16</v>
      </c>
      <c r="I12" s="115">
        <v>5</v>
      </c>
      <c r="J12" s="116">
        <v>31.25</v>
      </c>
    </row>
    <row r="13" spans="1:15" s="110" customFormat="1" ht="24.95" customHeight="1" x14ac:dyDescent="0.2">
      <c r="A13" s="193" t="s">
        <v>134</v>
      </c>
      <c r="B13" s="199" t="s">
        <v>214</v>
      </c>
      <c r="C13" s="113">
        <v>0.67925654997387475</v>
      </c>
      <c r="D13" s="115">
        <v>91</v>
      </c>
      <c r="E13" s="114">
        <v>84</v>
      </c>
      <c r="F13" s="114">
        <v>68</v>
      </c>
      <c r="G13" s="114">
        <v>41</v>
      </c>
      <c r="H13" s="140">
        <v>337</v>
      </c>
      <c r="I13" s="115">
        <v>-246</v>
      </c>
      <c r="J13" s="116">
        <v>-72.997032640949556</v>
      </c>
    </row>
    <row r="14" spans="1:15" s="287" customFormat="1" ht="24.95" customHeight="1" x14ac:dyDescent="0.2">
      <c r="A14" s="193" t="s">
        <v>215</v>
      </c>
      <c r="B14" s="199" t="s">
        <v>137</v>
      </c>
      <c r="C14" s="113">
        <v>11.17414346495484</v>
      </c>
      <c r="D14" s="115">
        <v>1497</v>
      </c>
      <c r="E14" s="114">
        <v>1061</v>
      </c>
      <c r="F14" s="114">
        <v>1275</v>
      </c>
      <c r="G14" s="114">
        <v>948</v>
      </c>
      <c r="H14" s="140">
        <v>1653</v>
      </c>
      <c r="I14" s="115">
        <v>-156</v>
      </c>
      <c r="J14" s="116">
        <v>-9.4373865698729578</v>
      </c>
      <c r="K14" s="110"/>
      <c r="L14" s="110"/>
      <c r="M14" s="110"/>
      <c r="N14" s="110"/>
      <c r="O14" s="110"/>
    </row>
    <row r="15" spans="1:15" s="110" customFormat="1" ht="24.95" customHeight="1" x14ac:dyDescent="0.2">
      <c r="A15" s="193" t="s">
        <v>216</v>
      </c>
      <c r="B15" s="199" t="s">
        <v>217</v>
      </c>
      <c r="C15" s="113">
        <v>1.6869448383966559</v>
      </c>
      <c r="D15" s="115">
        <v>226</v>
      </c>
      <c r="E15" s="114">
        <v>210</v>
      </c>
      <c r="F15" s="114">
        <v>269</v>
      </c>
      <c r="G15" s="114">
        <v>167</v>
      </c>
      <c r="H15" s="140">
        <v>340</v>
      </c>
      <c r="I15" s="115">
        <v>-114</v>
      </c>
      <c r="J15" s="116">
        <v>-33.529411764705884</v>
      </c>
    </row>
    <row r="16" spans="1:15" s="287" customFormat="1" ht="24.95" customHeight="1" x14ac:dyDescent="0.2">
      <c r="A16" s="193" t="s">
        <v>218</v>
      </c>
      <c r="B16" s="199" t="s">
        <v>141</v>
      </c>
      <c r="C16" s="113">
        <v>7.255355676644025</v>
      </c>
      <c r="D16" s="115">
        <v>972</v>
      </c>
      <c r="E16" s="114">
        <v>782</v>
      </c>
      <c r="F16" s="114">
        <v>940</v>
      </c>
      <c r="G16" s="114">
        <v>724</v>
      </c>
      <c r="H16" s="140">
        <v>1218</v>
      </c>
      <c r="I16" s="115">
        <v>-246</v>
      </c>
      <c r="J16" s="116">
        <v>-20.19704433497537</v>
      </c>
      <c r="K16" s="110"/>
      <c r="L16" s="110"/>
      <c r="M16" s="110"/>
      <c r="N16" s="110"/>
      <c r="O16" s="110"/>
    </row>
    <row r="17" spans="1:15" s="110" customFormat="1" ht="24.95" customHeight="1" x14ac:dyDescent="0.2">
      <c r="A17" s="193" t="s">
        <v>142</v>
      </c>
      <c r="B17" s="199" t="s">
        <v>220</v>
      </c>
      <c r="C17" s="113">
        <v>2.2318429499141601</v>
      </c>
      <c r="D17" s="115">
        <v>299</v>
      </c>
      <c r="E17" s="114">
        <v>69</v>
      </c>
      <c r="F17" s="114">
        <v>66</v>
      </c>
      <c r="G17" s="114">
        <v>57</v>
      </c>
      <c r="H17" s="140">
        <v>95</v>
      </c>
      <c r="I17" s="115">
        <v>204</v>
      </c>
      <c r="J17" s="116">
        <v>214.73684210526315</v>
      </c>
    </row>
    <row r="18" spans="1:15" s="287" customFormat="1" ht="24.95" customHeight="1" x14ac:dyDescent="0.2">
      <c r="A18" s="201" t="s">
        <v>144</v>
      </c>
      <c r="B18" s="202" t="s">
        <v>145</v>
      </c>
      <c r="C18" s="113">
        <v>3.4336045383294769</v>
      </c>
      <c r="D18" s="115">
        <v>460</v>
      </c>
      <c r="E18" s="114">
        <v>572</v>
      </c>
      <c r="F18" s="114">
        <v>527</v>
      </c>
      <c r="G18" s="114">
        <v>402</v>
      </c>
      <c r="H18" s="140">
        <v>485</v>
      </c>
      <c r="I18" s="115">
        <v>-25</v>
      </c>
      <c r="J18" s="116">
        <v>-5.1546391752577323</v>
      </c>
      <c r="K18" s="110"/>
      <c r="L18" s="110"/>
      <c r="M18" s="110"/>
      <c r="N18" s="110"/>
      <c r="O18" s="110"/>
    </row>
    <row r="19" spans="1:15" s="110" customFormat="1" ht="24.95" customHeight="1" x14ac:dyDescent="0.2">
      <c r="A19" s="193" t="s">
        <v>146</v>
      </c>
      <c r="B19" s="199" t="s">
        <v>147</v>
      </c>
      <c r="C19" s="113">
        <v>10.158990818840039</v>
      </c>
      <c r="D19" s="115">
        <v>1361</v>
      </c>
      <c r="E19" s="114">
        <v>1434</v>
      </c>
      <c r="F19" s="114">
        <v>1456</v>
      </c>
      <c r="G19" s="114">
        <v>1040</v>
      </c>
      <c r="H19" s="140">
        <v>1356</v>
      </c>
      <c r="I19" s="115">
        <v>5</v>
      </c>
      <c r="J19" s="116">
        <v>0.36873156342182889</v>
      </c>
    </row>
    <row r="20" spans="1:15" s="287" customFormat="1" ht="24.95" customHeight="1" x14ac:dyDescent="0.2">
      <c r="A20" s="193" t="s">
        <v>148</v>
      </c>
      <c r="B20" s="199" t="s">
        <v>149</v>
      </c>
      <c r="C20" s="113">
        <v>5.9938792266925427</v>
      </c>
      <c r="D20" s="115">
        <v>803</v>
      </c>
      <c r="E20" s="114">
        <v>655</v>
      </c>
      <c r="F20" s="114">
        <v>744</v>
      </c>
      <c r="G20" s="114">
        <v>600</v>
      </c>
      <c r="H20" s="140">
        <v>769</v>
      </c>
      <c r="I20" s="115">
        <v>34</v>
      </c>
      <c r="J20" s="116">
        <v>4.4213263979193762</v>
      </c>
      <c r="K20" s="110"/>
      <c r="L20" s="110"/>
      <c r="M20" s="110"/>
      <c r="N20" s="110"/>
      <c r="O20" s="110"/>
    </row>
    <row r="21" spans="1:15" s="110" customFormat="1" ht="24.95" customHeight="1" x14ac:dyDescent="0.2">
      <c r="A21" s="201" t="s">
        <v>150</v>
      </c>
      <c r="B21" s="202" t="s">
        <v>151</v>
      </c>
      <c r="C21" s="113">
        <v>7.6957527804732404</v>
      </c>
      <c r="D21" s="115">
        <v>1031</v>
      </c>
      <c r="E21" s="114">
        <v>857</v>
      </c>
      <c r="F21" s="114">
        <v>904</v>
      </c>
      <c r="G21" s="114">
        <v>746</v>
      </c>
      <c r="H21" s="140">
        <v>716</v>
      </c>
      <c r="I21" s="115">
        <v>315</v>
      </c>
      <c r="J21" s="116">
        <v>43.994413407821227</v>
      </c>
    </row>
    <row r="22" spans="1:15" s="110" customFormat="1" ht="24.95" customHeight="1" x14ac:dyDescent="0.2">
      <c r="A22" s="201" t="s">
        <v>152</v>
      </c>
      <c r="B22" s="199" t="s">
        <v>153</v>
      </c>
      <c r="C22" s="113">
        <v>3.127565872956632</v>
      </c>
      <c r="D22" s="115">
        <v>419</v>
      </c>
      <c r="E22" s="114">
        <v>314</v>
      </c>
      <c r="F22" s="114">
        <v>354</v>
      </c>
      <c r="G22" s="114">
        <v>271</v>
      </c>
      <c r="H22" s="140">
        <v>443</v>
      </c>
      <c r="I22" s="115">
        <v>-24</v>
      </c>
      <c r="J22" s="116">
        <v>-5.4176072234762982</v>
      </c>
    </row>
    <row r="23" spans="1:15" s="110" customFormat="1" ht="24.95" customHeight="1" x14ac:dyDescent="0.2">
      <c r="A23" s="193" t="s">
        <v>154</v>
      </c>
      <c r="B23" s="199" t="s">
        <v>155</v>
      </c>
      <c r="C23" s="113">
        <v>1.7466596999328208</v>
      </c>
      <c r="D23" s="115">
        <v>234</v>
      </c>
      <c r="E23" s="114">
        <v>498</v>
      </c>
      <c r="F23" s="114">
        <v>208</v>
      </c>
      <c r="G23" s="114">
        <v>134</v>
      </c>
      <c r="H23" s="140">
        <v>234</v>
      </c>
      <c r="I23" s="115">
        <v>0</v>
      </c>
      <c r="J23" s="116">
        <v>0</v>
      </c>
    </row>
    <row r="24" spans="1:15" s="110" customFormat="1" ht="24.95" customHeight="1" x14ac:dyDescent="0.2">
      <c r="A24" s="193" t="s">
        <v>156</v>
      </c>
      <c r="B24" s="199" t="s">
        <v>221</v>
      </c>
      <c r="C24" s="113">
        <v>8.8228707919683504</v>
      </c>
      <c r="D24" s="115">
        <v>1182</v>
      </c>
      <c r="E24" s="114">
        <v>891</v>
      </c>
      <c r="F24" s="114">
        <v>941</v>
      </c>
      <c r="G24" s="114">
        <v>719</v>
      </c>
      <c r="H24" s="140">
        <v>988</v>
      </c>
      <c r="I24" s="115">
        <v>194</v>
      </c>
      <c r="J24" s="116">
        <v>19.635627530364374</v>
      </c>
    </row>
    <row r="25" spans="1:15" s="110" customFormat="1" ht="24.95" customHeight="1" x14ac:dyDescent="0.2">
      <c r="A25" s="193" t="s">
        <v>222</v>
      </c>
      <c r="B25" s="204" t="s">
        <v>159</v>
      </c>
      <c r="C25" s="113">
        <v>6.9717100843472419</v>
      </c>
      <c r="D25" s="115">
        <v>934</v>
      </c>
      <c r="E25" s="114">
        <v>869</v>
      </c>
      <c r="F25" s="114">
        <v>877</v>
      </c>
      <c r="G25" s="114">
        <v>765</v>
      </c>
      <c r="H25" s="140">
        <v>1046</v>
      </c>
      <c r="I25" s="115">
        <v>-112</v>
      </c>
      <c r="J25" s="116">
        <v>-10.707456978967496</v>
      </c>
    </row>
    <row r="26" spans="1:15" s="110" customFormat="1" ht="24.95" customHeight="1" x14ac:dyDescent="0.2">
      <c r="A26" s="201">
        <v>782.78300000000002</v>
      </c>
      <c r="B26" s="203" t="s">
        <v>160</v>
      </c>
      <c r="C26" s="113">
        <v>15.652758080167201</v>
      </c>
      <c r="D26" s="115">
        <v>2097</v>
      </c>
      <c r="E26" s="114">
        <v>2206</v>
      </c>
      <c r="F26" s="114">
        <v>2056</v>
      </c>
      <c r="G26" s="114">
        <v>1956</v>
      </c>
      <c r="H26" s="140">
        <v>2264</v>
      </c>
      <c r="I26" s="115">
        <v>-167</v>
      </c>
      <c r="J26" s="116">
        <v>-7.3763250883392226</v>
      </c>
    </row>
    <row r="27" spans="1:15" s="110" customFormat="1" ht="24.95" customHeight="1" x14ac:dyDescent="0.2">
      <c r="A27" s="193" t="s">
        <v>161</v>
      </c>
      <c r="B27" s="199" t="s">
        <v>162</v>
      </c>
      <c r="C27" s="113">
        <v>1.61230126147645</v>
      </c>
      <c r="D27" s="115">
        <v>216</v>
      </c>
      <c r="E27" s="114">
        <v>233</v>
      </c>
      <c r="F27" s="114">
        <v>289</v>
      </c>
      <c r="G27" s="114">
        <v>162</v>
      </c>
      <c r="H27" s="140">
        <v>239</v>
      </c>
      <c r="I27" s="115">
        <v>-23</v>
      </c>
      <c r="J27" s="116">
        <v>-9.6234309623430967</v>
      </c>
    </row>
    <row r="28" spans="1:15" s="110" customFormat="1" ht="24.95" customHeight="1" x14ac:dyDescent="0.2">
      <c r="A28" s="193" t="s">
        <v>163</v>
      </c>
      <c r="B28" s="199" t="s">
        <v>164</v>
      </c>
      <c r="C28" s="113">
        <v>4.2770769575278047</v>
      </c>
      <c r="D28" s="115">
        <v>573</v>
      </c>
      <c r="E28" s="114">
        <v>439</v>
      </c>
      <c r="F28" s="114">
        <v>1071</v>
      </c>
      <c r="G28" s="114">
        <v>419</v>
      </c>
      <c r="H28" s="140">
        <v>711</v>
      </c>
      <c r="I28" s="115">
        <v>-138</v>
      </c>
      <c r="J28" s="116">
        <v>-19.40928270042194</v>
      </c>
    </row>
    <row r="29" spans="1:15" s="110" customFormat="1" ht="24.95" customHeight="1" x14ac:dyDescent="0.2">
      <c r="A29" s="193">
        <v>86</v>
      </c>
      <c r="B29" s="199" t="s">
        <v>165</v>
      </c>
      <c r="C29" s="113">
        <v>8.1286855266104343</v>
      </c>
      <c r="D29" s="115">
        <v>1089</v>
      </c>
      <c r="E29" s="114">
        <v>890</v>
      </c>
      <c r="F29" s="114">
        <v>1065</v>
      </c>
      <c r="G29" s="114">
        <v>841</v>
      </c>
      <c r="H29" s="140">
        <v>909</v>
      </c>
      <c r="I29" s="115">
        <v>180</v>
      </c>
      <c r="J29" s="116">
        <v>19.801980198019802</v>
      </c>
    </row>
    <row r="30" spans="1:15" s="110" customFormat="1" ht="24.95" customHeight="1" x14ac:dyDescent="0.2">
      <c r="A30" s="193">
        <v>87.88</v>
      </c>
      <c r="B30" s="204" t="s">
        <v>166</v>
      </c>
      <c r="C30" s="113">
        <v>5.9416287228483986</v>
      </c>
      <c r="D30" s="115">
        <v>796</v>
      </c>
      <c r="E30" s="114">
        <v>527</v>
      </c>
      <c r="F30" s="114">
        <v>929</v>
      </c>
      <c r="G30" s="114">
        <v>556</v>
      </c>
      <c r="H30" s="140">
        <v>619</v>
      </c>
      <c r="I30" s="115">
        <v>177</v>
      </c>
      <c r="J30" s="116">
        <v>28.594507269789982</v>
      </c>
    </row>
    <row r="31" spans="1:15" s="110" customFormat="1" ht="24.95" customHeight="1" x14ac:dyDescent="0.2">
      <c r="A31" s="193" t="s">
        <v>167</v>
      </c>
      <c r="B31" s="199" t="s">
        <v>168</v>
      </c>
      <c r="C31" s="113">
        <v>4.4263641113682164</v>
      </c>
      <c r="D31" s="115">
        <v>593</v>
      </c>
      <c r="E31" s="114">
        <v>486</v>
      </c>
      <c r="F31" s="114">
        <v>726</v>
      </c>
      <c r="G31" s="114">
        <v>450</v>
      </c>
      <c r="H31" s="140">
        <v>594</v>
      </c>
      <c r="I31" s="115">
        <v>-1</v>
      </c>
      <c r="J31" s="116">
        <v>-0.16835016835016836</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0.15675151153243264</v>
      </c>
      <c r="D34" s="115">
        <v>21</v>
      </c>
      <c r="E34" s="114">
        <v>32</v>
      </c>
      <c r="F34" s="114">
        <v>51</v>
      </c>
      <c r="G34" s="114">
        <v>28</v>
      </c>
      <c r="H34" s="140">
        <v>16</v>
      </c>
      <c r="I34" s="115">
        <v>5</v>
      </c>
      <c r="J34" s="116">
        <v>31.25</v>
      </c>
    </row>
    <row r="35" spans="1:10" s="110" customFormat="1" ht="24.95" customHeight="1" x14ac:dyDescent="0.2">
      <c r="A35" s="292" t="s">
        <v>171</v>
      </c>
      <c r="B35" s="293" t="s">
        <v>172</v>
      </c>
      <c r="C35" s="113">
        <v>15.287004553258193</v>
      </c>
      <c r="D35" s="115">
        <v>2048</v>
      </c>
      <c r="E35" s="114">
        <v>1717</v>
      </c>
      <c r="F35" s="114">
        <v>1870</v>
      </c>
      <c r="G35" s="114">
        <v>1391</v>
      </c>
      <c r="H35" s="140">
        <v>2475</v>
      </c>
      <c r="I35" s="115">
        <v>-427</v>
      </c>
      <c r="J35" s="116">
        <v>-17.252525252525253</v>
      </c>
    </row>
    <row r="36" spans="1:10" s="110" customFormat="1" ht="24.95" customHeight="1" x14ac:dyDescent="0.2">
      <c r="A36" s="294" t="s">
        <v>173</v>
      </c>
      <c r="B36" s="295" t="s">
        <v>174</v>
      </c>
      <c r="C36" s="125">
        <v>84.55624393520938</v>
      </c>
      <c r="D36" s="143">
        <v>11328</v>
      </c>
      <c r="E36" s="144">
        <v>10299</v>
      </c>
      <c r="F36" s="144">
        <v>11620</v>
      </c>
      <c r="G36" s="144">
        <v>8659</v>
      </c>
      <c r="H36" s="145">
        <v>10888</v>
      </c>
      <c r="I36" s="143">
        <v>440</v>
      </c>
      <c r="J36" s="146">
        <v>4.0411462160176344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13397</v>
      </c>
      <c r="F11" s="264">
        <v>12048</v>
      </c>
      <c r="G11" s="264">
        <v>13541</v>
      </c>
      <c r="H11" s="264">
        <v>10079</v>
      </c>
      <c r="I11" s="265">
        <v>13379</v>
      </c>
      <c r="J11" s="263">
        <v>18</v>
      </c>
      <c r="K11" s="266">
        <v>0.13453920322894089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27.625587818168245</v>
      </c>
      <c r="E13" s="115">
        <v>3701</v>
      </c>
      <c r="F13" s="114">
        <v>3554</v>
      </c>
      <c r="G13" s="114">
        <v>3760</v>
      </c>
      <c r="H13" s="114">
        <v>3026</v>
      </c>
      <c r="I13" s="140">
        <v>3578</v>
      </c>
      <c r="J13" s="115">
        <v>123</v>
      </c>
      <c r="K13" s="116">
        <v>3.4376746785913919</v>
      </c>
    </row>
    <row r="14" spans="1:17" ht="15.95" customHeight="1" x14ac:dyDescent="0.2">
      <c r="A14" s="306" t="s">
        <v>230</v>
      </c>
      <c r="B14" s="307"/>
      <c r="C14" s="308"/>
      <c r="D14" s="113">
        <v>51.496603717250132</v>
      </c>
      <c r="E14" s="115">
        <v>6899</v>
      </c>
      <c r="F14" s="114">
        <v>6078</v>
      </c>
      <c r="G14" s="114">
        <v>6997</v>
      </c>
      <c r="H14" s="114">
        <v>5044</v>
      </c>
      <c r="I14" s="140">
        <v>6999</v>
      </c>
      <c r="J14" s="115">
        <v>-100</v>
      </c>
      <c r="K14" s="116">
        <v>-1.4287755393627661</v>
      </c>
    </row>
    <row r="15" spans="1:17" ht="15.95" customHeight="1" x14ac:dyDescent="0.2">
      <c r="A15" s="306" t="s">
        <v>231</v>
      </c>
      <c r="B15" s="307"/>
      <c r="C15" s="308"/>
      <c r="D15" s="113">
        <v>8.9646935881167433</v>
      </c>
      <c r="E15" s="115">
        <v>1201</v>
      </c>
      <c r="F15" s="114">
        <v>1147</v>
      </c>
      <c r="G15" s="114">
        <v>1076</v>
      </c>
      <c r="H15" s="114">
        <v>882</v>
      </c>
      <c r="I15" s="140">
        <v>1247</v>
      </c>
      <c r="J15" s="115">
        <v>-46</v>
      </c>
      <c r="K15" s="116">
        <v>-3.6888532477947074</v>
      </c>
    </row>
    <row r="16" spans="1:17" ht="15.95" customHeight="1" x14ac:dyDescent="0.2">
      <c r="A16" s="306" t="s">
        <v>232</v>
      </c>
      <c r="B16" s="307"/>
      <c r="C16" s="308"/>
      <c r="D16" s="113">
        <v>11.853400014928715</v>
      </c>
      <c r="E16" s="115">
        <v>1588</v>
      </c>
      <c r="F16" s="114">
        <v>1254</v>
      </c>
      <c r="G16" s="114">
        <v>1648</v>
      </c>
      <c r="H16" s="114">
        <v>1114</v>
      </c>
      <c r="I16" s="140">
        <v>1546</v>
      </c>
      <c r="J16" s="115">
        <v>42</v>
      </c>
      <c r="K16" s="116">
        <v>2.7166882276843465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0.19407329999253564</v>
      </c>
      <c r="E18" s="115">
        <v>26</v>
      </c>
      <c r="F18" s="114">
        <v>36</v>
      </c>
      <c r="G18" s="114">
        <v>54</v>
      </c>
      <c r="H18" s="114">
        <v>30</v>
      </c>
      <c r="I18" s="140">
        <v>23</v>
      </c>
      <c r="J18" s="115">
        <v>3</v>
      </c>
      <c r="K18" s="116">
        <v>13.043478260869565</v>
      </c>
    </row>
    <row r="19" spans="1:11" ht="14.1" customHeight="1" x14ac:dyDescent="0.2">
      <c r="A19" s="306" t="s">
        <v>235</v>
      </c>
      <c r="B19" s="307" t="s">
        <v>236</v>
      </c>
      <c r="C19" s="308"/>
      <c r="D19" s="113">
        <v>8.9572292304247222E-2</v>
      </c>
      <c r="E19" s="115">
        <v>12</v>
      </c>
      <c r="F19" s="114">
        <v>24</v>
      </c>
      <c r="G19" s="114">
        <v>38</v>
      </c>
      <c r="H19" s="114">
        <v>16</v>
      </c>
      <c r="I19" s="140">
        <v>14</v>
      </c>
      <c r="J19" s="115">
        <v>-2</v>
      </c>
      <c r="K19" s="116">
        <v>-14.285714285714286</v>
      </c>
    </row>
    <row r="20" spans="1:11" ht="14.1" customHeight="1" x14ac:dyDescent="0.2">
      <c r="A20" s="306">
        <v>12</v>
      </c>
      <c r="B20" s="307" t="s">
        <v>237</v>
      </c>
      <c r="C20" s="308"/>
      <c r="D20" s="113">
        <v>0.34336045383294767</v>
      </c>
      <c r="E20" s="115">
        <v>46</v>
      </c>
      <c r="F20" s="114">
        <v>72</v>
      </c>
      <c r="G20" s="114">
        <v>62</v>
      </c>
      <c r="H20" s="114">
        <v>38</v>
      </c>
      <c r="I20" s="140">
        <v>54</v>
      </c>
      <c r="J20" s="115">
        <v>-8</v>
      </c>
      <c r="K20" s="116">
        <v>-14.814814814814815</v>
      </c>
    </row>
    <row r="21" spans="1:11" ht="14.1" customHeight="1" x14ac:dyDescent="0.2">
      <c r="A21" s="306">
        <v>21</v>
      </c>
      <c r="B21" s="307" t="s">
        <v>238</v>
      </c>
      <c r="C21" s="308"/>
      <c r="D21" s="113">
        <v>0.23885944614465926</v>
      </c>
      <c r="E21" s="115">
        <v>32</v>
      </c>
      <c r="F21" s="114">
        <v>22</v>
      </c>
      <c r="G21" s="114">
        <v>26</v>
      </c>
      <c r="H21" s="114">
        <v>15</v>
      </c>
      <c r="I21" s="140">
        <v>34</v>
      </c>
      <c r="J21" s="115">
        <v>-2</v>
      </c>
      <c r="K21" s="116">
        <v>-5.882352941176471</v>
      </c>
    </row>
    <row r="22" spans="1:11" ht="14.1" customHeight="1" x14ac:dyDescent="0.2">
      <c r="A22" s="306">
        <v>22</v>
      </c>
      <c r="B22" s="307" t="s">
        <v>239</v>
      </c>
      <c r="C22" s="308"/>
      <c r="D22" s="113">
        <v>1.5525863999402851</v>
      </c>
      <c r="E22" s="115">
        <v>208</v>
      </c>
      <c r="F22" s="114">
        <v>136</v>
      </c>
      <c r="G22" s="114">
        <v>147</v>
      </c>
      <c r="H22" s="114">
        <v>126</v>
      </c>
      <c r="I22" s="140">
        <v>148</v>
      </c>
      <c r="J22" s="115">
        <v>60</v>
      </c>
      <c r="K22" s="116">
        <v>40.54054054054054</v>
      </c>
    </row>
    <row r="23" spans="1:11" ht="14.1" customHeight="1" x14ac:dyDescent="0.2">
      <c r="A23" s="306">
        <v>23</v>
      </c>
      <c r="B23" s="307" t="s">
        <v>240</v>
      </c>
      <c r="C23" s="308"/>
      <c r="D23" s="113">
        <v>0.85093677689034863</v>
      </c>
      <c r="E23" s="115">
        <v>114</v>
      </c>
      <c r="F23" s="114">
        <v>81</v>
      </c>
      <c r="G23" s="114">
        <v>110</v>
      </c>
      <c r="H23" s="114">
        <v>86</v>
      </c>
      <c r="I23" s="140">
        <v>135</v>
      </c>
      <c r="J23" s="115">
        <v>-21</v>
      </c>
      <c r="K23" s="116">
        <v>-15.555555555555555</v>
      </c>
    </row>
    <row r="24" spans="1:11" ht="14.1" customHeight="1" x14ac:dyDescent="0.2">
      <c r="A24" s="306">
        <v>24</v>
      </c>
      <c r="B24" s="307" t="s">
        <v>241</v>
      </c>
      <c r="C24" s="308"/>
      <c r="D24" s="113">
        <v>3.2320668806449206</v>
      </c>
      <c r="E24" s="115">
        <v>433</v>
      </c>
      <c r="F24" s="114">
        <v>373</v>
      </c>
      <c r="G24" s="114">
        <v>385</v>
      </c>
      <c r="H24" s="114">
        <v>371</v>
      </c>
      <c r="I24" s="140">
        <v>484</v>
      </c>
      <c r="J24" s="115">
        <v>-51</v>
      </c>
      <c r="K24" s="116">
        <v>-10.537190082644628</v>
      </c>
    </row>
    <row r="25" spans="1:11" ht="14.1" customHeight="1" x14ac:dyDescent="0.2">
      <c r="A25" s="306">
        <v>25</v>
      </c>
      <c r="B25" s="307" t="s">
        <v>242</v>
      </c>
      <c r="C25" s="308"/>
      <c r="D25" s="113">
        <v>5.2250503844144207</v>
      </c>
      <c r="E25" s="115">
        <v>700</v>
      </c>
      <c r="F25" s="114">
        <v>628</v>
      </c>
      <c r="G25" s="114">
        <v>616</v>
      </c>
      <c r="H25" s="114">
        <v>543</v>
      </c>
      <c r="I25" s="140">
        <v>754</v>
      </c>
      <c r="J25" s="115">
        <v>-54</v>
      </c>
      <c r="K25" s="116">
        <v>-7.1618037135278518</v>
      </c>
    </row>
    <row r="26" spans="1:11" ht="14.1" customHeight="1" x14ac:dyDescent="0.2">
      <c r="A26" s="306">
        <v>26</v>
      </c>
      <c r="B26" s="307" t="s">
        <v>243</v>
      </c>
      <c r="C26" s="308"/>
      <c r="D26" s="113">
        <v>3.5903560498619096</v>
      </c>
      <c r="E26" s="115">
        <v>481</v>
      </c>
      <c r="F26" s="114">
        <v>310</v>
      </c>
      <c r="G26" s="114">
        <v>341</v>
      </c>
      <c r="H26" s="114">
        <v>271</v>
      </c>
      <c r="I26" s="140">
        <v>501</v>
      </c>
      <c r="J26" s="115">
        <v>-20</v>
      </c>
      <c r="K26" s="116">
        <v>-3.992015968063872</v>
      </c>
    </row>
    <row r="27" spans="1:11" ht="14.1" customHeight="1" x14ac:dyDescent="0.2">
      <c r="A27" s="306">
        <v>27</v>
      </c>
      <c r="B27" s="307" t="s">
        <v>244</v>
      </c>
      <c r="C27" s="308"/>
      <c r="D27" s="113">
        <v>2.1945211614540567</v>
      </c>
      <c r="E27" s="115">
        <v>294</v>
      </c>
      <c r="F27" s="114">
        <v>294</v>
      </c>
      <c r="G27" s="114">
        <v>215</v>
      </c>
      <c r="H27" s="114">
        <v>152</v>
      </c>
      <c r="I27" s="140">
        <v>301</v>
      </c>
      <c r="J27" s="115">
        <v>-7</v>
      </c>
      <c r="K27" s="116">
        <v>-2.3255813953488373</v>
      </c>
    </row>
    <row r="28" spans="1:11" ht="14.1" customHeight="1" x14ac:dyDescent="0.2">
      <c r="A28" s="306">
        <v>28</v>
      </c>
      <c r="B28" s="307" t="s">
        <v>245</v>
      </c>
      <c r="C28" s="308"/>
      <c r="D28" s="113">
        <v>0.23139508845263865</v>
      </c>
      <c r="E28" s="115">
        <v>31</v>
      </c>
      <c r="F28" s="114">
        <v>44</v>
      </c>
      <c r="G28" s="114">
        <v>60</v>
      </c>
      <c r="H28" s="114">
        <v>67</v>
      </c>
      <c r="I28" s="140">
        <v>127</v>
      </c>
      <c r="J28" s="115">
        <v>-96</v>
      </c>
      <c r="K28" s="116">
        <v>-75.590551181102356</v>
      </c>
    </row>
    <row r="29" spans="1:11" ht="14.1" customHeight="1" x14ac:dyDescent="0.2">
      <c r="A29" s="306">
        <v>29</v>
      </c>
      <c r="B29" s="307" t="s">
        <v>246</v>
      </c>
      <c r="C29" s="308"/>
      <c r="D29" s="113">
        <v>4.5457938344405466</v>
      </c>
      <c r="E29" s="115">
        <v>609</v>
      </c>
      <c r="F29" s="114">
        <v>410</v>
      </c>
      <c r="G29" s="114">
        <v>442</v>
      </c>
      <c r="H29" s="114">
        <v>366</v>
      </c>
      <c r="I29" s="140">
        <v>350</v>
      </c>
      <c r="J29" s="115">
        <v>259</v>
      </c>
      <c r="K29" s="116">
        <v>74</v>
      </c>
    </row>
    <row r="30" spans="1:11" ht="14.1" customHeight="1" x14ac:dyDescent="0.2">
      <c r="A30" s="306" t="s">
        <v>247</v>
      </c>
      <c r="B30" s="307" t="s">
        <v>248</v>
      </c>
      <c r="C30" s="308"/>
      <c r="D30" s="113">
        <v>0.65686347689781299</v>
      </c>
      <c r="E30" s="115">
        <v>88</v>
      </c>
      <c r="F30" s="114">
        <v>63</v>
      </c>
      <c r="G30" s="114">
        <v>100</v>
      </c>
      <c r="H30" s="114" t="s">
        <v>513</v>
      </c>
      <c r="I30" s="140">
        <v>52</v>
      </c>
      <c r="J30" s="115">
        <v>36</v>
      </c>
      <c r="K30" s="116">
        <v>69.230769230769226</v>
      </c>
    </row>
    <row r="31" spans="1:11" ht="14.1" customHeight="1" x14ac:dyDescent="0.2">
      <c r="A31" s="306" t="s">
        <v>249</v>
      </c>
      <c r="B31" s="307" t="s">
        <v>250</v>
      </c>
      <c r="C31" s="308"/>
      <c r="D31" s="113">
        <v>3.8665372844666717</v>
      </c>
      <c r="E31" s="115">
        <v>518</v>
      </c>
      <c r="F31" s="114">
        <v>344</v>
      </c>
      <c r="G31" s="114">
        <v>339</v>
      </c>
      <c r="H31" s="114">
        <v>318</v>
      </c>
      <c r="I31" s="140">
        <v>298</v>
      </c>
      <c r="J31" s="115">
        <v>220</v>
      </c>
      <c r="K31" s="116">
        <v>73.825503355704697</v>
      </c>
    </row>
    <row r="32" spans="1:11" ht="14.1" customHeight="1" x14ac:dyDescent="0.2">
      <c r="A32" s="306">
        <v>31</v>
      </c>
      <c r="B32" s="307" t="s">
        <v>251</v>
      </c>
      <c r="C32" s="308"/>
      <c r="D32" s="113">
        <v>0.52996939613346272</v>
      </c>
      <c r="E32" s="115">
        <v>71</v>
      </c>
      <c r="F32" s="114">
        <v>60</v>
      </c>
      <c r="G32" s="114">
        <v>62</v>
      </c>
      <c r="H32" s="114">
        <v>49</v>
      </c>
      <c r="I32" s="140">
        <v>77</v>
      </c>
      <c r="J32" s="115">
        <v>-6</v>
      </c>
      <c r="K32" s="116">
        <v>-7.7922077922077921</v>
      </c>
    </row>
    <row r="33" spans="1:11" ht="14.1" customHeight="1" x14ac:dyDescent="0.2">
      <c r="A33" s="306">
        <v>32</v>
      </c>
      <c r="B33" s="307" t="s">
        <v>252</v>
      </c>
      <c r="C33" s="308"/>
      <c r="D33" s="113">
        <v>1.3883705307158318</v>
      </c>
      <c r="E33" s="115">
        <v>186</v>
      </c>
      <c r="F33" s="114">
        <v>270</v>
      </c>
      <c r="G33" s="114">
        <v>230</v>
      </c>
      <c r="H33" s="114">
        <v>185</v>
      </c>
      <c r="I33" s="140">
        <v>201</v>
      </c>
      <c r="J33" s="115">
        <v>-15</v>
      </c>
      <c r="K33" s="116">
        <v>-7.4626865671641793</v>
      </c>
    </row>
    <row r="34" spans="1:11" ht="14.1" customHeight="1" x14ac:dyDescent="0.2">
      <c r="A34" s="306">
        <v>33</v>
      </c>
      <c r="B34" s="307" t="s">
        <v>253</v>
      </c>
      <c r="C34" s="308"/>
      <c r="D34" s="113">
        <v>0.80615063073822502</v>
      </c>
      <c r="E34" s="115">
        <v>108</v>
      </c>
      <c r="F34" s="114">
        <v>171</v>
      </c>
      <c r="G34" s="114">
        <v>172</v>
      </c>
      <c r="H34" s="114">
        <v>83</v>
      </c>
      <c r="I34" s="140">
        <v>126</v>
      </c>
      <c r="J34" s="115">
        <v>-18</v>
      </c>
      <c r="K34" s="116">
        <v>-14.285714285714286</v>
      </c>
    </row>
    <row r="35" spans="1:11" ht="14.1" customHeight="1" x14ac:dyDescent="0.2">
      <c r="A35" s="306">
        <v>34</v>
      </c>
      <c r="B35" s="307" t="s">
        <v>254</v>
      </c>
      <c r="C35" s="308"/>
      <c r="D35" s="113">
        <v>1.5227289691722028</v>
      </c>
      <c r="E35" s="115">
        <v>204</v>
      </c>
      <c r="F35" s="114">
        <v>147</v>
      </c>
      <c r="G35" s="114">
        <v>186</v>
      </c>
      <c r="H35" s="114">
        <v>120</v>
      </c>
      <c r="I35" s="140">
        <v>233</v>
      </c>
      <c r="J35" s="115">
        <v>-29</v>
      </c>
      <c r="K35" s="116">
        <v>-12.446351931330472</v>
      </c>
    </row>
    <row r="36" spans="1:11" ht="14.1" customHeight="1" x14ac:dyDescent="0.2">
      <c r="A36" s="306">
        <v>41</v>
      </c>
      <c r="B36" s="307" t="s">
        <v>255</v>
      </c>
      <c r="C36" s="308"/>
      <c r="D36" s="113">
        <v>0.34336045383294767</v>
      </c>
      <c r="E36" s="115">
        <v>46</v>
      </c>
      <c r="F36" s="114">
        <v>57</v>
      </c>
      <c r="G36" s="114">
        <v>59</v>
      </c>
      <c r="H36" s="114">
        <v>35</v>
      </c>
      <c r="I36" s="140">
        <v>49</v>
      </c>
      <c r="J36" s="115">
        <v>-3</v>
      </c>
      <c r="K36" s="116">
        <v>-6.1224489795918364</v>
      </c>
    </row>
    <row r="37" spans="1:11" ht="14.1" customHeight="1" x14ac:dyDescent="0.2">
      <c r="A37" s="306">
        <v>42</v>
      </c>
      <c r="B37" s="307" t="s">
        <v>256</v>
      </c>
      <c r="C37" s="308"/>
      <c r="D37" s="113">
        <v>9.7036649996267821E-2</v>
      </c>
      <c r="E37" s="115">
        <v>13</v>
      </c>
      <c r="F37" s="114" t="s">
        <v>513</v>
      </c>
      <c r="G37" s="114">
        <v>15</v>
      </c>
      <c r="H37" s="114">
        <v>10</v>
      </c>
      <c r="I37" s="140">
        <v>24</v>
      </c>
      <c r="J37" s="115">
        <v>-11</v>
      </c>
      <c r="K37" s="116">
        <v>-45.833333333333336</v>
      </c>
    </row>
    <row r="38" spans="1:11" ht="14.1" customHeight="1" x14ac:dyDescent="0.2">
      <c r="A38" s="306">
        <v>43</v>
      </c>
      <c r="B38" s="307" t="s">
        <v>257</v>
      </c>
      <c r="C38" s="308"/>
      <c r="D38" s="113">
        <v>2.1273419422258715</v>
      </c>
      <c r="E38" s="115">
        <v>285</v>
      </c>
      <c r="F38" s="114">
        <v>218</v>
      </c>
      <c r="G38" s="114">
        <v>251</v>
      </c>
      <c r="H38" s="114">
        <v>178</v>
      </c>
      <c r="I38" s="140">
        <v>209</v>
      </c>
      <c r="J38" s="115">
        <v>76</v>
      </c>
      <c r="K38" s="116">
        <v>36.363636363636367</v>
      </c>
    </row>
    <row r="39" spans="1:11" ht="14.1" customHeight="1" x14ac:dyDescent="0.2">
      <c r="A39" s="306">
        <v>51</v>
      </c>
      <c r="B39" s="307" t="s">
        <v>258</v>
      </c>
      <c r="C39" s="308"/>
      <c r="D39" s="113">
        <v>10.554601776517131</v>
      </c>
      <c r="E39" s="115">
        <v>1414</v>
      </c>
      <c r="F39" s="114">
        <v>1459</v>
      </c>
      <c r="G39" s="114">
        <v>1412</v>
      </c>
      <c r="H39" s="114">
        <v>1188</v>
      </c>
      <c r="I39" s="140">
        <v>1501</v>
      </c>
      <c r="J39" s="115">
        <v>-87</v>
      </c>
      <c r="K39" s="116">
        <v>-5.7961359093937377</v>
      </c>
    </row>
    <row r="40" spans="1:11" ht="14.1" customHeight="1" x14ac:dyDescent="0.2">
      <c r="A40" s="306" t="s">
        <v>259</v>
      </c>
      <c r="B40" s="307" t="s">
        <v>260</v>
      </c>
      <c r="C40" s="308"/>
      <c r="D40" s="113">
        <v>10.17391953422408</v>
      </c>
      <c r="E40" s="115">
        <v>1363</v>
      </c>
      <c r="F40" s="114">
        <v>1411</v>
      </c>
      <c r="G40" s="114">
        <v>1367</v>
      </c>
      <c r="H40" s="114">
        <v>1140</v>
      </c>
      <c r="I40" s="140">
        <v>1426</v>
      </c>
      <c r="J40" s="115">
        <v>-63</v>
      </c>
      <c r="K40" s="116">
        <v>-4.4179523141654977</v>
      </c>
    </row>
    <row r="41" spans="1:11" ht="14.1" customHeight="1" x14ac:dyDescent="0.2">
      <c r="A41" s="306"/>
      <c r="B41" s="307" t="s">
        <v>261</v>
      </c>
      <c r="C41" s="308"/>
      <c r="D41" s="113">
        <v>8.6586549227438976</v>
      </c>
      <c r="E41" s="115">
        <v>1160</v>
      </c>
      <c r="F41" s="114">
        <v>1253</v>
      </c>
      <c r="G41" s="114">
        <v>1191</v>
      </c>
      <c r="H41" s="114">
        <v>986</v>
      </c>
      <c r="I41" s="140">
        <v>1251</v>
      </c>
      <c r="J41" s="115">
        <v>-91</v>
      </c>
      <c r="K41" s="116">
        <v>-7.2741806554756199</v>
      </c>
    </row>
    <row r="42" spans="1:11" ht="14.1" customHeight="1" x14ac:dyDescent="0.2">
      <c r="A42" s="306">
        <v>52</v>
      </c>
      <c r="B42" s="307" t="s">
        <v>262</v>
      </c>
      <c r="C42" s="308"/>
      <c r="D42" s="113">
        <v>3.7097857729342389</v>
      </c>
      <c r="E42" s="115">
        <v>497</v>
      </c>
      <c r="F42" s="114">
        <v>482</v>
      </c>
      <c r="G42" s="114">
        <v>484</v>
      </c>
      <c r="H42" s="114">
        <v>473</v>
      </c>
      <c r="I42" s="140">
        <v>556</v>
      </c>
      <c r="J42" s="115">
        <v>-59</v>
      </c>
      <c r="K42" s="116">
        <v>-10.611510791366907</v>
      </c>
    </row>
    <row r="43" spans="1:11" ht="14.1" customHeight="1" x14ac:dyDescent="0.2">
      <c r="A43" s="306" t="s">
        <v>263</v>
      </c>
      <c r="B43" s="307" t="s">
        <v>264</v>
      </c>
      <c r="C43" s="308"/>
      <c r="D43" s="113">
        <v>3.0156005075763233</v>
      </c>
      <c r="E43" s="115">
        <v>404</v>
      </c>
      <c r="F43" s="114">
        <v>397</v>
      </c>
      <c r="G43" s="114">
        <v>385</v>
      </c>
      <c r="H43" s="114">
        <v>400</v>
      </c>
      <c r="I43" s="140">
        <v>460</v>
      </c>
      <c r="J43" s="115">
        <v>-56</v>
      </c>
      <c r="K43" s="116">
        <v>-12.173913043478262</v>
      </c>
    </row>
    <row r="44" spans="1:11" ht="14.1" customHeight="1" x14ac:dyDescent="0.2">
      <c r="A44" s="306">
        <v>53</v>
      </c>
      <c r="B44" s="307" t="s">
        <v>265</v>
      </c>
      <c r="C44" s="308"/>
      <c r="D44" s="113">
        <v>2.1870568037620362</v>
      </c>
      <c r="E44" s="115">
        <v>293</v>
      </c>
      <c r="F44" s="114">
        <v>142</v>
      </c>
      <c r="G44" s="114">
        <v>137</v>
      </c>
      <c r="H44" s="114">
        <v>136</v>
      </c>
      <c r="I44" s="140">
        <v>116</v>
      </c>
      <c r="J44" s="115">
        <v>177</v>
      </c>
      <c r="K44" s="116">
        <v>152.58620689655172</v>
      </c>
    </row>
    <row r="45" spans="1:11" ht="14.1" customHeight="1" x14ac:dyDescent="0.2">
      <c r="A45" s="306" t="s">
        <v>266</v>
      </c>
      <c r="B45" s="307" t="s">
        <v>267</v>
      </c>
      <c r="C45" s="308"/>
      <c r="D45" s="113">
        <v>2.1646637306859744</v>
      </c>
      <c r="E45" s="115">
        <v>290</v>
      </c>
      <c r="F45" s="114">
        <v>138</v>
      </c>
      <c r="G45" s="114">
        <v>134</v>
      </c>
      <c r="H45" s="114">
        <v>130</v>
      </c>
      <c r="I45" s="140">
        <v>112</v>
      </c>
      <c r="J45" s="115">
        <v>178</v>
      </c>
      <c r="K45" s="116">
        <v>158.92857142857142</v>
      </c>
    </row>
    <row r="46" spans="1:11" ht="14.1" customHeight="1" x14ac:dyDescent="0.2">
      <c r="A46" s="306">
        <v>54</v>
      </c>
      <c r="B46" s="307" t="s">
        <v>268</v>
      </c>
      <c r="C46" s="308"/>
      <c r="D46" s="113">
        <v>3.3888183921773529</v>
      </c>
      <c r="E46" s="115">
        <v>454</v>
      </c>
      <c r="F46" s="114">
        <v>457</v>
      </c>
      <c r="G46" s="114">
        <v>500</v>
      </c>
      <c r="H46" s="114">
        <v>454</v>
      </c>
      <c r="I46" s="140">
        <v>662</v>
      </c>
      <c r="J46" s="115">
        <v>-208</v>
      </c>
      <c r="K46" s="116">
        <v>-31.419939577039276</v>
      </c>
    </row>
    <row r="47" spans="1:11" ht="14.1" customHeight="1" x14ac:dyDescent="0.2">
      <c r="A47" s="306">
        <v>61</v>
      </c>
      <c r="B47" s="307" t="s">
        <v>269</v>
      </c>
      <c r="C47" s="308"/>
      <c r="D47" s="113">
        <v>2.2467716652982013</v>
      </c>
      <c r="E47" s="115">
        <v>301</v>
      </c>
      <c r="F47" s="114">
        <v>267</v>
      </c>
      <c r="G47" s="114">
        <v>299</v>
      </c>
      <c r="H47" s="114">
        <v>224</v>
      </c>
      <c r="I47" s="140">
        <v>355</v>
      </c>
      <c r="J47" s="115">
        <v>-54</v>
      </c>
      <c r="K47" s="116">
        <v>-15.211267605633802</v>
      </c>
    </row>
    <row r="48" spans="1:11" ht="14.1" customHeight="1" x14ac:dyDescent="0.2">
      <c r="A48" s="306">
        <v>62</v>
      </c>
      <c r="B48" s="307" t="s">
        <v>270</v>
      </c>
      <c r="C48" s="308"/>
      <c r="D48" s="113">
        <v>7.7629319997014257</v>
      </c>
      <c r="E48" s="115">
        <v>1040</v>
      </c>
      <c r="F48" s="114">
        <v>906</v>
      </c>
      <c r="G48" s="114">
        <v>1010</v>
      </c>
      <c r="H48" s="114">
        <v>707</v>
      </c>
      <c r="I48" s="140">
        <v>834</v>
      </c>
      <c r="J48" s="115">
        <v>206</v>
      </c>
      <c r="K48" s="116">
        <v>24.700239808153476</v>
      </c>
    </row>
    <row r="49" spans="1:11" ht="14.1" customHeight="1" x14ac:dyDescent="0.2">
      <c r="A49" s="306">
        <v>63</v>
      </c>
      <c r="B49" s="307" t="s">
        <v>271</v>
      </c>
      <c r="C49" s="308"/>
      <c r="D49" s="113">
        <v>5.0011196536538032</v>
      </c>
      <c r="E49" s="115">
        <v>670</v>
      </c>
      <c r="F49" s="114">
        <v>720</v>
      </c>
      <c r="G49" s="114">
        <v>765</v>
      </c>
      <c r="H49" s="114">
        <v>641</v>
      </c>
      <c r="I49" s="140">
        <v>655</v>
      </c>
      <c r="J49" s="115">
        <v>15</v>
      </c>
      <c r="K49" s="116">
        <v>2.2900763358778624</v>
      </c>
    </row>
    <row r="50" spans="1:11" ht="14.1" customHeight="1" x14ac:dyDescent="0.2">
      <c r="A50" s="306" t="s">
        <v>272</v>
      </c>
      <c r="B50" s="307" t="s">
        <v>273</v>
      </c>
      <c r="C50" s="308"/>
      <c r="D50" s="113">
        <v>0.76882884227812198</v>
      </c>
      <c r="E50" s="115">
        <v>103</v>
      </c>
      <c r="F50" s="114">
        <v>66</v>
      </c>
      <c r="G50" s="114">
        <v>90</v>
      </c>
      <c r="H50" s="114">
        <v>70</v>
      </c>
      <c r="I50" s="140">
        <v>78</v>
      </c>
      <c r="J50" s="115">
        <v>25</v>
      </c>
      <c r="K50" s="116">
        <v>32.051282051282051</v>
      </c>
    </row>
    <row r="51" spans="1:11" ht="14.1" customHeight="1" x14ac:dyDescent="0.2">
      <c r="A51" s="306" t="s">
        <v>274</v>
      </c>
      <c r="B51" s="307" t="s">
        <v>275</v>
      </c>
      <c r="C51" s="308"/>
      <c r="D51" s="113">
        <v>3.5679629767858474</v>
      </c>
      <c r="E51" s="115">
        <v>478</v>
      </c>
      <c r="F51" s="114">
        <v>474</v>
      </c>
      <c r="G51" s="114">
        <v>513</v>
      </c>
      <c r="H51" s="114">
        <v>411</v>
      </c>
      <c r="I51" s="140">
        <v>425</v>
      </c>
      <c r="J51" s="115">
        <v>53</v>
      </c>
      <c r="K51" s="116">
        <v>12.470588235294118</v>
      </c>
    </row>
    <row r="52" spans="1:11" ht="14.1" customHeight="1" x14ac:dyDescent="0.2">
      <c r="A52" s="306">
        <v>71</v>
      </c>
      <c r="B52" s="307" t="s">
        <v>276</v>
      </c>
      <c r="C52" s="308"/>
      <c r="D52" s="113">
        <v>10.651638426513399</v>
      </c>
      <c r="E52" s="115">
        <v>1427</v>
      </c>
      <c r="F52" s="114">
        <v>1199</v>
      </c>
      <c r="G52" s="114">
        <v>1285</v>
      </c>
      <c r="H52" s="114">
        <v>992</v>
      </c>
      <c r="I52" s="140">
        <v>1540</v>
      </c>
      <c r="J52" s="115">
        <v>-113</v>
      </c>
      <c r="K52" s="116">
        <v>-7.337662337662338</v>
      </c>
    </row>
    <row r="53" spans="1:11" ht="14.1" customHeight="1" x14ac:dyDescent="0.2">
      <c r="A53" s="306" t="s">
        <v>277</v>
      </c>
      <c r="B53" s="307" t="s">
        <v>278</v>
      </c>
      <c r="C53" s="308"/>
      <c r="D53" s="113">
        <v>3.5530342614018062</v>
      </c>
      <c r="E53" s="115">
        <v>476</v>
      </c>
      <c r="F53" s="114">
        <v>442</v>
      </c>
      <c r="G53" s="114">
        <v>421</v>
      </c>
      <c r="H53" s="114">
        <v>364</v>
      </c>
      <c r="I53" s="140">
        <v>577</v>
      </c>
      <c r="J53" s="115">
        <v>-101</v>
      </c>
      <c r="K53" s="116">
        <v>-17.504332755632582</v>
      </c>
    </row>
    <row r="54" spans="1:11" ht="14.1" customHeight="1" x14ac:dyDescent="0.2">
      <c r="A54" s="306" t="s">
        <v>279</v>
      </c>
      <c r="B54" s="307" t="s">
        <v>280</v>
      </c>
      <c r="C54" s="308"/>
      <c r="D54" s="113">
        <v>5.5684108382473685</v>
      </c>
      <c r="E54" s="115">
        <v>746</v>
      </c>
      <c r="F54" s="114">
        <v>610</v>
      </c>
      <c r="G54" s="114">
        <v>724</v>
      </c>
      <c r="H54" s="114">
        <v>525</v>
      </c>
      <c r="I54" s="140">
        <v>809</v>
      </c>
      <c r="J54" s="115">
        <v>-63</v>
      </c>
      <c r="K54" s="116">
        <v>-7.787391841779975</v>
      </c>
    </row>
    <row r="55" spans="1:11" ht="14.1" customHeight="1" x14ac:dyDescent="0.2">
      <c r="A55" s="306">
        <v>72</v>
      </c>
      <c r="B55" s="307" t="s">
        <v>281</v>
      </c>
      <c r="C55" s="308"/>
      <c r="D55" s="113">
        <v>2.3438083152944689</v>
      </c>
      <c r="E55" s="115">
        <v>314</v>
      </c>
      <c r="F55" s="114">
        <v>573</v>
      </c>
      <c r="G55" s="114">
        <v>329</v>
      </c>
      <c r="H55" s="114">
        <v>228</v>
      </c>
      <c r="I55" s="140">
        <v>349</v>
      </c>
      <c r="J55" s="115">
        <v>-35</v>
      </c>
      <c r="K55" s="116">
        <v>-10.02865329512894</v>
      </c>
    </row>
    <row r="56" spans="1:11" ht="14.1" customHeight="1" x14ac:dyDescent="0.2">
      <c r="A56" s="306" t="s">
        <v>282</v>
      </c>
      <c r="B56" s="307" t="s">
        <v>283</v>
      </c>
      <c r="C56" s="308"/>
      <c r="D56" s="113">
        <v>1.179368515339255</v>
      </c>
      <c r="E56" s="115">
        <v>158</v>
      </c>
      <c r="F56" s="114">
        <v>403</v>
      </c>
      <c r="G56" s="114">
        <v>157</v>
      </c>
      <c r="H56" s="114">
        <v>92</v>
      </c>
      <c r="I56" s="140">
        <v>156</v>
      </c>
      <c r="J56" s="115">
        <v>2</v>
      </c>
      <c r="K56" s="116">
        <v>1.2820512820512822</v>
      </c>
    </row>
    <row r="57" spans="1:11" ht="14.1" customHeight="1" x14ac:dyDescent="0.2">
      <c r="A57" s="306" t="s">
        <v>284</v>
      </c>
      <c r="B57" s="307" t="s">
        <v>285</v>
      </c>
      <c r="C57" s="308"/>
      <c r="D57" s="113">
        <v>0.71657833843397778</v>
      </c>
      <c r="E57" s="115">
        <v>96</v>
      </c>
      <c r="F57" s="114">
        <v>131</v>
      </c>
      <c r="G57" s="114">
        <v>90</v>
      </c>
      <c r="H57" s="114">
        <v>89</v>
      </c>
      <c r="I57" s="140">
        <v>115</v>
      </c>
      <c r="J57" s="115">
        <v>-19</v>
      </c>
      <c r="K57" s="116">
        <v>-16.521739130434781</v>
      </c>
    </row>
    <row r="58" spans="1:11" ht="14.1" customHeight="1" x14ac:dyDescent="0.2">
      <c r="A58" s="306">
        <v>73</v>
      </c>
      <c r="B58" s="307" t="s">
        <v>286</v>
      </c>
      <c r="C58" s="308"/>
      <c r="D58" s="113">
        <v>1.7989102037769651</v>
      </c>
      <c r="E58" s="115">
        <v>241</v>
      </c>
      <c r="F58" s="114">
        <v>232</v>
      </c>
      <c r="G58" s="114">
        <v>297</v>
      </c>
      <c r="H58" s="114">
        <v>214</v>
      </c>
      <c r="I58" s="140">
        <v>302</v>
      </c>
      <c r="J58" s="115">
        <v>-61</v>
      </c>
      <c r="K58" s="116">
        <v>-20.198675496688743</v>
      </c>
    </row>
    <row r="59" spans="1:11" ht="14.1" customHeight="1" x14ac:dyDescent="0.2">
      <c r="A59" s="306" t="s">
        <v>287</v>
      </c>
      <c r="B59" s="307" t="s">
        <v>288</v>
      </c>
      <c r="C59" s="308"/>
      <c r="D59" s="113">
        <v>1.2017615884153168</v>
      </c>
      <c r="E59" s="115">
        <v>161</v>
      </c>
      <c r="F59" s="114">
        <v>152</v>
      </c>
      <c r="G59" s="114">
        <v>209</v>
      </c>
      <c r="H59" s="114">
        <v>141</v>
      </c>
      <c r="I59" s="140">
        <v>182</v>
      </c>
      <c r="J59" s="115">
        <v>-21</v>
      </c>
      <c r="K59" s="116">
        <v>-11.538461538461538</v>
      </c>
    </row>
    <row r="60" spans="1:11" ht="14.1" customHeight="1" x14ac:dyDescent="0.2">
      <c r="A60" s="306">
        <v>81</v>
      </c>
      <c r="B60" s="307" t="s">
        <v>289</v>
      </c>
      <c r="C60" s="308"/>
      <c r="D60" s="113">
        <v>8.1809360304545802</v>
      </c>
      <c r="E60" s="115">
        <v>1096</v>
      </c>
      <c r="F60" s="114">
        <v>859</v>
      </c>
      <c r="G60" s="114">
        <v>961</v>
      </c>
      <c r="H60" s="114">
        <v>782</v>
      </c>
      <c r="I60" s="140">
        <v>889</v>
      </c>
      <c r="J60" s="115">
        <v>207</v>
      </c>
      <c r="K60" s="116">
        <v>23.284589426321709</v>
      </c>
    </row>
    <row r="61" spans="1:11" ht="14.1" customHeight="1" x14ac:dyDescent="0.2">
      <c r="A61" s="306" t="s">
        <v>290</v>
      </c>
      <c r="B61" s="307" t="s">
        <v>291</v>
      </c>
      <c r="C61" s="308"/>
      <c r="D61" s="113">
        <v>2.903635142196014</v>
      </c>
      <c r="E61" s="115">
        <v>389</v>
      </c>
      <c r="F61" s="114">
        <v>211</v>
      </c>
      <c r="G61" s="114">
        <v>346</v>
      </c>
      <c r="H61" s="114">
        <v>272</v>
      </c>
      <c r="I61" s="140">
        <v>318</v>
      </c>
      <c r="J61" s="115">
        <v>71</v>
      </c>
      <c r="K61" s="116">
        <v>22.327044025157232</v>
      </c>
    </row>
    <row r="62" spans="1:11" ht="14.1" customHeight="1" x14ac:dyDescent="0.2">
      <c r="A62" s="306" t="s">
        <v>292</v>
      </c>
      <c r="B62" s="307" t="s">
        <v>293</v>
      </c>
      <c r="C62" s="308"/>
      <c r="D62" s="113">
        <v>2.7767410614316637</v>
      </c>
      <c r="E62" s="115">
        <v>372</v>
      </c>
      <c r="F62" s="114">
        <v>375</v>
      </c>
      <c r="G62" s="114">
        <v>345</v>
      </c>
      <c r="H62" s="114">
        <v>281</v>
      </c>
      <c r="I62" s="140">
        <v>270</v>
      </c>
      <c r="J62" s="115">
        <v>102</v>
      </c>
      <c r="K62" s="116">
        <v>37.777777777777779</v>
      </c>
    </row>
    <row r="63" spans="1:11" ht="14.1" customHeight="1" x14ac:dyDescent="0.2">
      <c r="A63" s="306"/>
      <c r="B63" s="307" t="s">
        <v>294</v>
      </c>
      <c r="C63" s="308"/>
      <c r="D63" s="113">
        <v>2.3885944614465924</v>
      </c>
      <c r="E63" s="115">
        <v>320</v>
      </c>
      <c r="F63" s="114">
        <v>319</v>
      </c>
      <c r="G63" s="114">
        <v>263</v>
      </c>
      <c r="H63" s="114">
        <v>244</v>
      </c>
      <c r="I63" s="140">
        <v>229</v>
      </c>
      <c r="J63" s="115">
        <v>91</v>
      </c>
      <c r="K63" s="116">
        <v>39.737991266375545</v>
      </c>
    </row>
    <row r="64" spans="1:11" ht="14.1" customHeight="1" x14ac:dyDescent="0.2">
      <c r="A64" s="306" t="s">
        <v>295</v>
      </c>
      <c r="B64" s="307" t="s">
        <v>296</v>
      </c>
      <c r="C64" s="308"/>
      <c r="D64" s="113">
        <v>1.179368515339255</v>
      </c>
      <c r="E64" s="115">
        <v>158</v>
      </c>
      <c r="F64" s="114">
        <v>103</v>
      </c>
      <c r="G64" s="114">
        <v>98</v>
      </c>
      <c r="H64" s="114">
        <v>104</v>
      </c>
      <c r="I64" s="140">
        <v>115</v>
      </c>
      <c r="J64" s="115">
        <v>43</v>
      </c>
      <c r="K64" s="116">
        <v>37.391304347826086</v>
      </c>
    </row>
    <row r="65" spans="1:11" ht="14.1" customHeight="1" x14ac:dyDescent="0.2">
      <c r="A65" s="306" t="s">
        <v>297</v>
      </c>
      <c r="B65" s="307" t="s">
        <v>298</v>
      </c>
      <c r="C65" s="308"/>
      <c r="D65" s="113">
        <v>0.49264760767335969</v>
      </c>
      <c r="E65" s="115">
        <v>66</v>
      </c>
      <c r="F65" s="114">
        <v>68</v>
      </c>
      <c r="G65" s="114">
        <v>77</v>
      </c>
      <c r="H65" s="114">
        <v>44</v>
      </c>
      <c r="I65" s="140">
        <v>76</v>
      </c>
      <c r="J65" s="115">
        <v>-10</v>
      </c>
      <c r="K65" s="116">
        <v>-13.157894736842104</v>
      </c>
    </row>
    <row r="66" spans="1:11" ht="14.1" customHeight="1" x14ac:dyDescent="0.2">
      <c r="A66" s="306">
        <v>82</v>
      </c>
      <c r="B66" s="307" t="s">
        <v>299</v>
      </c>
      <c r="C66" s="308"/>
      <c r="D66" s="113">
        <v>3.1947450921848173</v>
      </c>
      <c r="E66" s="115">
        <v>428</v>
      </c>
      <c r="F66" s="114">
        <v>322</v>
      </c>
      <c r="G66" s="114">
        <v>515</v>
      </c>
      <c r="H66" s="114">
        <v>291</v>
      </c>
      <c r="I66" s="140">
        <v>406</v>
      </c>
      <c r="J66" s="115">
        <v>22</v>
      </c>
      <c r="K66" s="116">
        <v>5.4187192118226601</v>
      </c>
    </row>
    <row r="67" spans="1:11" ht="14.1" customHeight="1" x14ac:dyDescent="0.2">
      <c r="A67" s="306" t="s">
        <v>300</v>
      </c>
      <c r="B67" s="307" t="s">
        <v>301</v>
      </c>
      <c r="C67" s="308"/>
      <c r="D67" s="113">
        <v>1.6272299768604912</v>
      </c>
      <c r="E67" s="115">
        <v>218</v>
      </c>
      <c r="F67" s="114">
        <v>191</v>
      </c>
      <c r="G67" s="114">
        <v>301</v>
      </c>
      <c r="H67" s="114">
        <v>179</v>
      </c>
      <c r="I67" s="140">
        <v>233</v>
      </c>
      <c r="J67" s="115">
        <v>-15</v>
      </c>
      <c r="K67" s="116">
        <v>-6.437768240343348</v>
      </c>
    </row>
    <row r="68" spans="1:11" ht="14.1" customHeight="1" x14ac:dyDescent="0.2">
      <c r="A68" s="306" t="s">
        <v>302</v>
      </c>
      <c r="B68" s="307" t="s">
        <v>303</v>
      </c>
      <c r="C68" s="308"/>
      <c r="D68" s="113">
        <v>1.1495110845711727</v>
      </c>
      <c r="E68" s="115">
        <v>154</v>
      </c>
      <c r="F68" s="114">
        <v>92</v>
      </c>
      <c r="G68" s="114">
        <v>143</v>
      </c>
      <c r="H68" s="114">
        <v>67</v>
      </c>
      <c r="I68" s="140">
        <v>108</v>
      </c>
      <c r="J68" s="115">
        <v>46</v>
      </c>
      <c r="K68" s="116">
        <v>42.592592592592595</v>
      </c>
    </row>
    <row r="69" spans="1:11" ht="14.1" customHeight="1" x14ac:dyDescent="0.2">
      <c r="A69" s="306">
        <v>83</v>
      </c>
      <c r="B69" s="307" t="s">
        <v>304</v>
      </c>
      <c r="C69" s="308"/>
      <c r="D69" s="113">
        <v>4.0755392998432489</v>
      </c>
      <c r="E69" s="115">
        <v>546</v>
      </c>
      <c r="F69" s="114">
        <v>390</v>
      </c>
      <c r="G69" s="114">
        <v>969</v>
      </c>
      <c r="H69" s="114">
        <v>383</v>
      </c>
      <c r="I69" s="140">
        <v>550</v>
      </c>
      <c r="J69" s="115">
        <v>-4</v>
      </c>
      <c r="K69" s="116">
        <v>-0.72727272727272729</v>
      </c>
    </row>
    <row r="70" spans="1:11" ht="14.1" customHeight="1" x14ac:dyDescent="0.2">
      <c r="A70" s="306" t="s">
        <v>305</v>
      </c>
      <c r="B70" s="307" t="s">
        <v>306</v>
      </c>
      <c r="C70" s="308"/>
      <c r="D70" s="113">
        <v>2.7244905575875196</v>
      </c>
      <c r="E70" s="115">
        <v>365</v>
      </c>
      <c r="F70" s="114">
        <v>277</v>
      </c>
      <c r="G70" s="114">
        <v>853</v>
      </c>
      <c r="H70" s="114">
        <v>291</v>
      </c>
      <c r="I70" s="140">
        <v>432</v>
      </c>
      <c r="J70" s="115">
        <v>-67</v>
      </c>
      <c r="K70" s="116">
        <v>-15.50925925925926</v>
      </c>
    </row>
    <row r="71" spans="1:11" ht="14.1" customHeight="1" x14ac:dyDescent="0.2">
      <c r="A71" s="306"/>
      <c r="B71" s="307" t="s">
        <v>307</v>
      </c>
      <c r="C71" s="308"/>
      <c r="D71" s="113">
        <v>1.403299246099873</v>
      </c>
      <c r="E71" s="115">
        <v>188</v>
      </c>
      <c r="F71" s="114">
        <v>132</v>
      </c>
      <c r="G71" s="114">
        <v>556</v>
      </c>
      <c r="H71" s="114">
        <v>143</v>
      </c>
      <c r="I71" s="140">
        <v>206</v>
      </c>
      <c r="J71" s="115">
        <v>-18</v>
      </c>
      <c r="K71" s="116">
        <v>-8.7378640776699026</v>
      </c>
    </row>
    <row r="72" spans="1:11" ht="14.1" customHeight="1" x14ac:dyDescent="0.2">
      <c r="A72" s="306">
        <v>84</v>
      </c>
      <c r="B72" s="307" t="s">
        <v>308</v>
      </c>
      <c r="C72" s="308"/>
      <c r="D72" s="113">
        <v>2.8289915652758082</v>
      </c>
      <c r="E72" s="115">
        <v>379</v>
      </c>
      <c r="F72" s="114">
        <v>282</v>
      </c>
      <c r="G72" s="114">
        <v>619</v>
      </c>
      <c r="H72" s="114">
        <v>294</v>
      </c>
      <c r="I72" s="140">
        <v>438</v>
      </c>
      <c r="J72" s="115">
        <v>-59</v>
      </c>
      <c r="K72" s="116">
        <v>-13.470319634703197</v>
      </c>
    </row>
    <row r="73" spans="1:11" ht="14.1" customHeight="1" x14ac:dyDescent="0.2">
      <c r="A73" s="306" t="s">
        <v>309</v>
      </c>
      <c r="B73" s="307" t="s">
        <v>310</v>
      </c>
      <c r="C73" s="308"/>
      <c r="D73" s="113">
        <v>0.37321788460103006</v>
      </c>
      <c r="E73" s="115">
        <v>50</v>
      </c>
      <c r="F73" s="114">
        <v>14</v>
      </c>
      <c r="G73" s="114">
        <v>161</v>
      </c>
      <c r="H73" s="114">
        <v>16</v>
      </c>
      <c r="I73" s="140">
        <v>37</v>
      </c>
      <c r="J73" s="115">
        <v>13</v>
      </c>
      <c r="K73" s="116">
        <v>35.135135135135137</v>
      </c>
    </row>
    <row r="74" spans="1:11" ht="14.1" customHeight="1" x14ac:dyDescent="0.2">
      <c r="A74" s="306" t="s">
        <v>311</v>
      </c>
      <c r="B74" s="307" t="s">
        <v>312</v>
      </c>
      <c r="C74" s="308"/>
      <c r="D74" s="113">
        <v>0.23139508845263865</v>
      </c>
      <c r="E74" s="115">
        <v>31</v>
      </c>
      <c r="F74" s="114">
        <v>24</v>
      </c>
      <c r="G74" s="114">
        <v>77</v>
      </c>
      <c r="H74" s="114">
        <v>15</v>
      </c>
      <c r="I74" s="140">
        <v>28</v>
      </c>
      <c r="J74" s="115">
        <v>3</v>
      </c>
      <c r="K74" s="116">
        <v>10.714285714285714</v>
      </c>
    </row>
    <row r="75" spans="1:11" ht="14.1" customHeight="1" x14ac:dyDescent="0.2">
      <c r="A75" s="306" t="s">
        <v>313</v>
      </c>
      <c r="B75" s="307" t="s">
        <v>314</v>
      </c>
      <c r="C75" s="308"/>
      <c r="D75" s="113">
        <v>1.7914458460849443</v>
      </c>
      <c r="E75" s="115">
        <v>240</v>
      </c>
      <c r="F75" s="114">
        <v>188</v>
      </c>
      <c r="G75" s="114">
        <v>265</v>
      </c>
      <c r="H75" s="114">
        <v>203</v>
      </c>
      <c r="I75" s="140">
        <v>312</v>
      </c>
      <c r="J75" s="115">
        <v>-72</v>
      </c>
      <c r="K75" s="116">
        <v>-23.076923076923077</v>
      </c>
    </row>
    <row r="76" spans="1:11" ht="14.1" customHeight="1" x14ac:dyDescent="0.2">
      <c r="A76" s="306">
        <v>91</v>
      </c>
      <c r="B76" s="307" t="s">
        <v>315</v>
      </c>
      <c r="C76" s="308"/>
      <c r="D76" s="113">
        <v>0.23139508845263865</v>
      </c>
      <c r="E76" s="115">
        <v>31</v>
      </c>
      <c r="F76" s="114">
        <v>23</v>
      </c>
      <c r="G76" s="114">
        <v>61</v>
      </c>
      <c r="H76" s="114">
        <v>33</v>
      </c>
      <c r="I76" s="140">
        <v>36</v>
      </c>
      <c r="J76" s="115">
        <v>-5</v>
      </c>
      <c r="K76" s="116">
        <v>-13.888888888888889</v>
      </c>
    </row>
    <row r="77" spans="1:11" ht="14.1" customHeight="1" x14ac:dyDescent="0.2">
      <c r="A77" s="306">
        <v>92</v>
      </c>
      <c r="B77" s="307" t="s">
        <v>316</v>
      </c>
      <c r="C77" s="308"/>
      <c r="D77" s="113">
        <v>1.7914458460849443</v>
      </c>
      <c r="E77" s="115">
        <v>240</v>
      </c>
      <c r="F77" s="114">
        <v>256</v>
      </c>
      <c r="G77" s="114">
        <v>230</v>
      </c>
      <c r="H77" s="114">
        <v>205</v>
      </c>
      <c r="I77" s="140">
        <v>278</v>
      </c>
      <c r="J77" s="115">
        <v>-38</v>
      </c>
      <c r="K77" s="116">
        <v>-13.669064748201439</v>
      </c>
    </row>
    <row r="78" spans="1:11" ht="14.1" customHeight="1" x14ac:dyDescent="0.2">
      <c r="A78" s="306">
        <v>93</v>
      </c>
      <c r="B78" s="307" t="s">
        <v>317</v>
      </c>
      <c r="C78" s="308"/>
      <c r="D78" s="113">
        <v>0.28364559229678288</v>
      </c>
      <c r="E78" s="115">
        <v>38</v>
      </c>
      <c r="F78" s="114">
        <v>19</v>
      </c>
      <c r="G78" s="114">
        <v>29</v>
      </c>
      <c r="H78" s="114">
        <v>13</v>
      </c>
      <c r="I78" s="140">
        <v>20</v>
      </c>
      <c r="J78" s="115">
        <v>18</v>
      </c>
      <c r="K78" s="116">
        <v>90</v>
      </c>
    </row>
    <row r="79" spans="1:11" ht="14.1" customHeight="1" x14ac:dyDescent="0.2">
      <c r="A79" s="306">
        <v>94</v>
      </c>
      <c r="B79" s="307" t="s">
        <v>318</v>
      </c>
      <c r="C79" s="308"/>
      <c r="D79" s="113">
        <v>0.67925654997387475</v>
      </c>
      <c r="E79" s="115">
        <v>91</v>
      </c>
      <c r="F79" s="114">
        <v>102</v>
      </c>
      <c r="G79" s="114">
        <v>142</v>
      </c>
      <c r="H79" s="114">
        <v>79</v>
      </c>
      <c r="I79" s="140">
        <v>47</v>
      </c>
      <c r="J79" s="115">
        <v>44</v>
      </c>
      <c r="K79" s="116">
        <v>93.61702127659575</v>
      </c>
    </row>
    <row r="80" spans="1:11" ht="14.1" customHeight="1" x14ac:dyDescent="0.2">
      <c r="A80" s="306" t="s">
        <v>319</v>
      </c>
      <c r="B80" s="307" t="s">
        <v>320</v>
      </c>
      <c r="C80" s="308"/>
      <c r="D80" s="113" t="s">
        <v>513</v>
      </c>
      <c r="E80" s="115" t="s">
        <v>513</v>
      </c>
      <c r="F80" s="114" t="s">
        <v>513</v>
      </c>
      <c r="G80" s="114">
        <v>4</v>
      </c>
      <c r="H80" s="114">
        <v>4</v>
      </c>
      <c r="I80" s="140">
        <v>6</v>
      </c>
      <c r="J80" s="115" t="s">
        <v>513</v>
      </c>
      <c r="K80" s="116" t="s">
        <v>513</v>
      </c>
    </row>
    <row r="81" spans="1:11" ht="14.1" customHeight="1" x14ac:dyDescent="0.2">
      <c r="A81" s="310" t="s">
        <v>321</v>
      </c>
      <c r="B81" s="311" t="s">
        <v>333</v>
      </c>
      <c r="C81" s="312"/>
      <c r="D81" s="125" t="s">
        <v>513</v>
      </c>
      <c r="E81" s="143" t="s">
        <v>513</v>
      </c>
      <c r="F81" s="144">
        <v>15</v>
      </c>
      <c r="G81" s="144">
        <v>60</v>
      </c>
      <c r="H81" s="144">
        <v>13</v>
      </c>
      <c r="I81" s="145">
        <v>9</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123904</v>
      </c>
      <c r="C10" s="114">
        <v>63452</v>
      </c>
      <c r="D10" s="114">
        <v>60452</v>
      </c>
      <c r="E10" s="114">
        <v>93291</v>
      </c>
      <c r="F10" s="114">
        <v>29349</v>
      </c>
      <c r="G10" s="114">
        <v>16949</v>
      </c>
      <c r="H10" s="114">
        <v>31467</v>
      </c>
      <c r="I10" s="115">
        <v>29143</v>
      </c>
      <c r="J10" s="114">
        <v>19490</v>
      </c>
      <c r="K10" s="114">
        <v>9653</v>
      </c>
      <c r="L10" s="423">
        <v>9065</v>
      </c>
      <c r="M10" s="424">
        <v>10255</v>
      </c>
    </row>
    <row r="11" spans="1:13" ht="11.1" customHeight="1" x14ac:dyDescent="0.2">
      <c r="A11" s="422" t="s">
        <v>387</v>
      </c>
      <c r="B11" s="115">
        <v>125621</v>
      </c>
      <c r="C11" s="114">
        <v>64869</v>
      </c>
      <c r="D11" s="114">
        <v>60752</v>
      </c>
      <c r="E11" s="114">
        <v>94552</v>
      </c>
      <c r="F11" s="114">
        <v>29835</v>
      </c>
      <c r="G11" s="114">
        <v>16948</v>
      </c>
      <c r="H11" s="114">
        <v>32221</v>
      </c>
      <c r="I11" s="115">
        <v>29679</v>
      </c>
      <c r="J11" s="114">
        <v>19675</v>
      </c>
      <c r="K11" s="114">
        <v>10004</v>
      </c>
      <c r="L11" s="423">
        <v>9252</v>
      </c>
      <c r="M11" s="424">
        <v>7900</v>
      </c>
    </row>
    <row r="12" spans="1:13" ht="11.1" customHeight="1" x14ac:dyDescent="0.2">
      <c r="A12" s="422" t="s">
        <v>388</v>
      </c>
      <c r="B12" s="115">
        <v>128173</v>
      </c>
      <c r="C12" s="114">
        <v>66229</v>
      </c>
      <c r="D12" s="114">
        <v>61944</v>
      </c>
      <c r="E12" s="114">
        <v>96401</v>
      </c>
      <c r="F12" s="114">
        <v>30503</v>
      </c>
      <c r="G12" s="114">
        <v>18338</v>
      </c>
      <c r="H12" s="114">
        <v>32871</v>
      </c>
      <c r="I12" s="115">
        <v>29778</v>
      </c>
      <c r="J12" s="114">
        <v>19287</v>
      </c>
      <c r="K12" s="114">
        <v>10491</v>
      </c>
      <c r="L12" s="423">
        <v>14559</v>
      </c>
      <c r="M12" s="424">
        <v>12473</v>
      </c>
    </row>
    <row r="13" spans="1:13" s="110" customFormat="1" ht="11.1" customHeight="1" x14ac:dyDescent="0.2">
      <c r="A13" s="422" t="s">
        <v>389</v>
      </c>
      <c r="B13" s="115">
        <v>128305</v>
      </c>
      <c r="C13" s="114">
        <v>66063</v>
      </c>
      <c r="D13" s="114">
        <v>62242</v>
      </c>
      <c r="E13" s="114">
        <v>95697</v>
      </c>
      <c r="F13" s="114">
        <v>31350</v>
      </c>
      <c r="G13" s="114">
        <v>17946</v>
      </c>
      <c r="H13" s="114">
        <v>33364</v>
      </c>
      <c r="I13" s="115">
        <v>30642</v>
      </c>
      <c r="J13" s="114">
        <v>20011</v>
      </c>
      <c r="K13" s="114">
        <v>10631</v>
      </c>
      <c r="L13" s="423">
        <v>10390</v>
      </c>
      <c r="M13" s="424">
        <v>10771</v>
      </c>
    </row>
    <row r="14" spans="1:13" ht="15" customHeight="1" x14ac:dyDescent="0.2">
      <c r="A14" s="422" t="s">
        <v>390</v>
      </c>
      <c r="B14" s="115">
        <v>128151</v>
      </c>
      <c r="C14" s="114">
        <v>65794</v>
      </c>
      <c r="D14" s="114">
        <v>62357</v>
      </c>
      <c r="E14" s="114">
        <v>94027</v>
      </c>
      <c r="F14" s="114">
        <v>33169</v>
      </c>
      <c r="G14" s="114">
        <v>17321</v>
      </c>
      <c r="H14" s="114">
        <v>33875</v>
      </c>
      <c r="I14" s="115">
        <v>30229</v>
      </c>
      <c r="J14" s="114">
        <v>19528</v>
      </c>
      <c r="K14" s="114">
        <v>10701</v>
      </c>
      <c r="L14" s="423">
        <v>10001</v>
      </c>
      <c r="M14" s="424">
        <v>10912</v>
      </c>
    </row>
    <row r="15" spans="1:13" ht="11.1" customHeight="1" x14ac:dyDescent="0.2">
      <c r="A15" s="422" t="s">
        <v>387</v>
      </c>
      <c r="B15" s="115">
        <v>128487</v>
      </c>
      <c r="C15" s="114">
        <v>66493</v>
      </c>
      <c r="D15" s="114">
        <v>61994</v>
      </c>
      <c r="E15" s="114">
        <v>94181</v>
      </c>
      <c r="F15" s="114">
        <v>33404</v>
      </c>
      <c r="G15" s="114">
        <v>17031</v>
      </c>
      <c r="H15" s="114">
        <v>34335</v>
      </c>
      <c r="I15" s="115">
        <v>30836</v>
      </c>
      <c r="J15" s="114">
        <v>19968</v>
      </c>
      <c r="K15" s="114">
        <v>10868</v>
      </c>
      <c r="L15" s="423">
        <v>9775</v>
      </c>
      <c r="M15" s="424">
        <v>8994</v>
      </c>
    </row>
    <row r="16" spans="1:13" ht="11.1" customHeight="1" x14ac:dyDescent="0.2">
      <c r="A16" s="422" t="s">
        <v>388</v>
      </c>
      <c r="B16" s="115">
        <v>131430</v>
      </c>
      <c r="C16" s="114">
        <v>68045</v>
      </c>
      <c r="D16" s="114">
        <v>63385</v>
      </c>
      <c r="E16" s="114">
        <v>97341</v>
      </c>
      <c r="F16" s="114">
        <v>33893</v>
      </c>
      <c r="G16" s="114">
        <v>18653</v>
      </c>
      <c r="H16" s="114">
        <v>34999</v>
      </c>
      <c r="I16" s="115">
        <v>30855</v>
      </c>
      <c r="J16" s="114">
        <v>19439</v>
      </c>
      <c r="K16" s="114">
        <v>11416</v>
      </c>
      <c r="L16" s="423">
        <v>14979</v>
      </c>
      <c r="M16" s="424">
        <v>12499</v>
      </c>
    </row>
    <row r="17" spans="1:13" s="110" customFormat="1" ht="11.1" customHeight="1" x14ac:dyDescent="0.2">
      <c r="A17" s="422" t="s">
        <v>389</v>
      </c>
      <c r="B17" s="115">
        <v>131691</v>
      </c>
      <c r="C17" s="114">
        <v>67865</v>
      </c>
      <c r="D17" s="114">
        <v>63826</v>
      </c>
      <c r="E17" s="114">
        <v>97415</v>
      </c>
      <c r="F17" s="114">
        <v>34174</v>
      </c>
      <c r="G17" s="114">
        <v>18377</v>
      </c>
      <c r="H17" s="114">
        <v>35465</v>
      </c>
      <c r="I17" s="115">
        <v>31284</v>
      </c>
      <c r="J17" s="114">
        <v>19803</v>
      </c>
      <c r="K17" s="114">
        <v>11481</v>
      </c>
      <c r="L17" s="423">
        <v>10029</v>
      </c>
      <c r="M17" s="424">
        <v>10003</v>
      </c>
    </row>
    <row r="18" spans="1:13" ht="15" customHeight="1" x14ac:dyDescent="0.2">
      <c r="A18" s="422" t="s">
        <v>391</v>
      </c>
      <c r="B18" s="115">
        <v>131174</v>
      </c>
      <c r="C18" s="114">
        <v>67374</v>
      </c>
      <c r="D18" s="114">
        <v>63800</v>
      </c>
      <c r="E18" s="114">
        <v>96244</v>
      </c>
      <c r="F18" s="114">
        <v>34803</v>
      </c>
      <c r="G18" s="114">
        <v>17844</v>
      </c>
      <c r="H18" s="114">
        <v>35633</v>
      </c>
      <c r="I18" s="115">
        <v>30578</v>
      </c>
      <c r="J18" s="114">
        <v>19300</v>
      </c>
      <c r="K18" s="114">
        <v>11278</v>
      </c>
      <c r="L18" s="423">
        <v>15703</v>
      </c>
      <c r="M18" s="424">
        <v>16129</v>
      </c>
    </row>
    <row r="19" spans="1:13" ht="11.1" customHeight="1" x14ac:dyDescent="0.2">
      <c r="A19" s="422" t="s">
        <v>387</v>
      </c>
      <c r="B19" s="115">
        <v>131668</v>
      </c>
      <c r="C19" s="114">
        <v>67801</v>
      </c>
      <c r="D19" s="114">
        <v>63867</v>
      </c>
      <c r="E19" s="114">
        <v>96491</v>
      </c>
      <c r="F19" s="114">
        <v>35060</v>
      </c>
      <c r="G19" s="114">
        <v>17446</v>
      </c>
      <c r="H19" s="114">
        <v>36147</v>
      </c>
      <c r="I19" s="115">
        <v>31353</v>
      </c>
      <c r="J19" s="114">
        <v>19877</v>
      </c>
      <c r="K19" s="114">
        <v>11476</v>
      </c>
      <c r="L19" s="423">
        <v>9599</v>
      </c>
      <c r="M19" s="424">
        <v>9203</v>
      </c>
    </row>
    <row r="20" spans="1:13" ht="11.1" customHeight="1" x14ac:dyDescent="0.2">
      <c r="A20" s="422" t="s">
        <v>388</v>
      </c>
      <c r="B20" s="115">
        <v>133807</v>
      </c>
      <c r="C20" s="114">
        <v>68872</v>
      </c>
      <c r="D20" s="114">
        <v>64935</v>
      </c>
      <c r="E20" s="114">
        <v>98484</v>
      </c>
      <c r="F20" s="114">
        <v>35225</v>
      </c>
      <c r="G20" s="114">
        <v>18714</v>
      </c>
      <c r="H20" s="114">
        <v>36691</v>
      </c>
      <c r="I20" s="115">
        <v>31208</v>
      </c>
      <c r="J20" s="114">
        <v>19337</v>
      </c>
      <c r="K20" s="114">
        <v>11871</v>
      </c>
      <c r="L20" s="423">
        <v>13985</v>
      </c>
      <c r="M20" s="424">
        <v>12234</v>
      </c>
    </row>
    <row r="21" spans="1:13" s="110" customFormat="1" ht="11.1" customHeight="1" x14ac:dyDescent="0.2">
      <c r="A21" s="422" t="s">
        <v>389</v>
      </c>
      <c r="B21" s="115">
        <v>133579</v>
      </c>
      <c r="C21" s="114">
        <v>68304</v>
      </c>
      <c r="D21" s="114">
        <v>65275</v>
      </c>
      <c r="E21" s="114">
        <v>97970</v>
      </c>
      <c r="F21" s="114">
        <v>35577</v>
      </c>
      <c r="G21" s="114">
        <v>18457</v>
      </c>
      <c r="H21" s="114">
        <v>36913</v>
      </c>
      <c r="I21" s="115">
        <v>32748</v>
      </c>
      <c r="J21" s="114">
        <v>20473</v>
      </c>
      <c r="K21" s="114">
        <v>12275</v>
      </c>
      <c r="L21" s="423">
        <v>9827</v>
      </c>
      <c r="M21" s="424">
        <v>10436</v>
      </c>
    </row>
    <row r="22" spans="1:13" ht="15" customHeight="1" x14ac:dyDescent="0.2">
      <c r="A22" s="422" t="s">
        <v>392</v>
      </c>
      <c r="B22" s="115">
        <v>132941</v>
      </c>
      <c r="C22" s="114">
        <v>68002</v>
      </c>
      <c r="D22" s="114">
        <v>64939</v>
      </c>
      <c r="E22" s="114">
        <v>97268</v>
      </c>
      <c r="F22" s="114">
        <v>35426</v>
      </c>
      <c r="G22" s="114">
        <v>17660</v>
      </c>
      <c r="H22" s="114">
        <v>37366</v>
      </c>
      <c r="I22" s="115">
        <v>32196</v>
      </c>
      <c r="J22" s="114">
        <v>20186</v>
      </c>
      <c r="K22" s="114">
        <v>12010</v>
      </c>
      <c r="L22" s="423">
        <v>10394</v>
      </c>
      <c r="M22" s="424">
        <v>11265</v>
      </c>
    </row>
    <row r="23" spans="1:13" ht="11.1" customHeight="1" x14ac:dyDescent="0.2">
      <c r="A23" s="422" t="s">
        <v>387</v>
      </c>
      <c r="B23" s="115">
        <v>133342</v>
      </c>
      <c r="C23" s="114">
        <v>68293</v>
      </c>
      <c r="D23" s="114">
        <v>65049</v>
      </c>
      <c r="E23" s="114">
        <v>97254</v>
      </c>
      <c r="F23" s="114">
        <v>35831</v>
      </c>
      <c r="G23" s="114">
        <v>17150</v>
      </c>
      <c r="H23" s="114">
        <v>37920</v>
      </c>
      <c r="I23" s="115">
        <v>32809</v>
      </c>
      <c r="J23" s="114">
        <v>20643</v>
      </c>
      <c r="K23" s="114">
        <v>12166</v>
      </c>
      <c r="L23" s="423">
        <v>8588</v>
      </c>
      <c r="M23" s="424">
        <v>8327</v>
      </c>
    </row>
    <row r="24" spans="1:13" ht="11.1" customHeight="1" x14ac:dyDescent="0.2">
      <c r="A24" s="422" t="s">
        <v>388</v>
      </c>
      <c r="B24" s="115">
        <v>136002</v>
      </c>
      <c r="C24" s="114">
        <v>69554</v>
      </c>
      <c r="D24" s="114">
        <v>66448</v>
      </c>
      <c r="E24" s="114">
        <v>98392</v>
      </c>
      <c r="F24" s="114">
        <v>36391</v>
      </c>
      <c r="G24" s="114">
        <v>18621</v>
      </c>
      <c r="H24" s="114">
        <v>38560</v>
      </c>
      <c r="I24" s="115">
        <v>32985</v>
      </c>
      <c r="J24" s="114">
        <v>20199</v>
      </c>
      <c r="K24" s="114">
        <v>12786</v>
      </c>
      <c r="L24" s="423">
        <v>13993</v>
      </c>
      <c r="M24" s="424">
        <v>11752</v>
      </c>
    </row>
    <row r="25" spans="1:13" s="110" customFormat="1" ht="11.1" customHeight="1" x14ac:dyDescent="0.2">
      <c r="A25" s="422" t="s">
        <v>389</v>
      </c>
      <c r="B25" s="115">
        <v>135524</v>
      </c>
      <c r="C25" s="114">
        <v>68890</v>
      </c>
      <c r="D25" s="114">
        <v>66634</v>
      </c>
      <c r="E25" s="114">
        <v>97558</v>
      </c>
      <c r="F25" s="114">
        <v>36748</v>
      </c>
      <c r="G25" s="114">
        <v>18134</v>
      </c>
      <c r="H25" s="114">
        <v>38871</v>
      </c>
      <c r="I25" s="115">
        <v>33640</v>
      </c>
      <c r="J25" s="114">
        <v>20778</v>
      </c>
      <c r="K25" s="114">
        <v>12862</v>
      </c>
      <c r="L25" s="423">
        <v>9365</v>
      </c>
      <c r="M25" s="424">
        <v>9781</v>
      </c>
    </row>
    <row r="26" spans="1:13" ht="15" customHeight="1" x14ac:dyDescent="0.2">
      <c r="A26" s="422" t="s">
        <v>393</v>
      </c>
      <c r="B26" s="115">
        <v>135340</v>
      </c>
      <c r="C26" s="114">
        <v>68927</v>
      </c>
      <c r="D26" s="114">
        <v>66413</v>
      </c>
      <c r="E26" s="114">
        <v>97363</v>
      </c>
      <c r="F26" s="114">
        <v>36759</v>
      </c>
      <c r="G26" s="114">
        <v>17445</v>
      </c>
      <c r="H26" s="114">
        <v>39257</v>
      </c>
      <c r="I26" s="115">
        <v>32863</v>
      </c>
      <c r="J26" s="114">
        <v>20317</v>
      </c>
      <c r="K26" s="114">
        <v>12546</v>
      </c>
      <c r="L26" s="423">
        <v>10214</v>
      </c>
      <c r="M26" s="424">
        <v>10565</v>
      </c>
    </row>
    <row r="27" spans="1:13" ht="11.1" customHeight="1" x14ac:dyDescent="0.2">
      <c r="A27" s="422" t="s">
        <v>387</v>
      </c>
      <c r="B27" s="115">
        <v>135543</v>
      </c>
      <c r="C27" s="114">
        <v>69319</v>
      </c>
      <c r="D27" s="114">
        <v>66224</v>
      </c>
      <c r="E27" s="114">
        <v>97164</v>
      </c>
      <c r="F27" s="114">
        <v>37190</v>
      </c>
      <c r="G27" s="114">
        <v>17147</v>
      </c>
      <c r="H27" s="114">
        <v>39708</v>
      </c>
      <c r="I27" s="115">
        <v>33472</v>
      </c>
      <c r="J27" s="114">
        <v>20699</v>
      </c>
      <c r="K27" s="114">
        <v>12773</v>
      </c>
      <c r="L27" s="423">
        <v>10949</v>
      </c>
      <c r="M27" s="424">
        <v>10829</v>
      </c>
    </row>
    <row r="28" spans="1:13" ht="11.1" customHeight="1" x14ac:dyDescent="0.2">
      <c r="A28" s="422" t="s">
        <v>388</v>
      </c>
      <c r="B28" s="115">
        <v>138116</v>
      </c>
      <c r="C28" s="114">
        <v>70443</v>
      </c>
      <c r="D28" s="114">
        <v>67673</v>
      </c>
      <c r="E28" s="114">
        <v>100159</v>
      </c>
      <c r="F28" s="114">
        <v>37871</v>
      </c>
      <c r="G28" s="114">
        <v>18242</v>
      </c>
      <c r="H28" s="114">
        <v>40456</v>
      </c>
      <c r="I28" s="115">
        <v>33755</v>
      </c>
      <c r="J28" s="114">
        <v>20623</v>
      </c>
      <c r="K28" s="114">
        <v>13132</v>
      </c>
      <c r="L28" s="423">
        <v>13931</v>
      </c>
      <c r="M28" s="424">
        <v>12676</v>
      </c>
    </row>
    <row r="29" spans="1:13" s="110" customFormat="1" ht="11.1" customHeight="1" x14ac:dyDescent="0.2">
      <c r="A29" s="422" t="s">
        <v>389</v>
      </c>
      <c r="B29" s="115">
        <v>137063</v>
      </c>
      <c r="C29" s="114">
        <v>69306</v>
      </c>
      <c r="D29" s="114">
        <v>67757</v>
      </c>
      <c r="E29" s="114">
        <v>98910</v>
      </c>
      <c r="F29" s="114">
        <v>38119</v>
      </c>
      <c r="G29" s="114">
        <v>17634</v>
      </c>
      <c r="H29" s="114">
        <v>40584</v>
      </c>
      <c r="I29" s="115">
        <v>34185</v>
      </c>
      <c r="J29" s="114">
        <v>21046</v>
      </c>
      <c r="K29" s="114">
        <v>13139</v>
      </c>
      <c r="L29" s="423">
        <v>9943</v>
      </c>
      <c r="M29" s="424">
        <v>10704</v>
      </c>
    </row>
    <row r="30" spans="1:13" ht="15" customHeight="1" x14ac:dyDescent="0.2">
      <c r="A30" s="422" t="s">
        <v>394</v>
      </c>
      <c r="B30" s="115">
        <v>136793</v>
      </c>
      <c r="C30" s="114">
        <v>69261</v>
      </c>
      <c r="D30" s="114">
        <v>67532</v>
      </c>
      <c r="E30" s="114">
        <v>98436</v>
      </c>
      <c r="F30" s="114">
        <v>38334</v>
      </c>
      <c r="G30" s="114">
        <v>17063</v>
      </c>
      <c r="H30" s="114">
        <v>40817</v>
      </c>
      <c r="I30" s="115">
        <v>32532</v>
      </c>
      <c r="J30" s="114">
        <v>19855</v>
      </c>
      <c r="K30" s="114">
        <v>12677</v>
      </c>
      <c r="L30" s="423">
        <v>10906</v>
      </c>
      <c r="M30" s="424">
        <v>11206</v>
      </c>
    </row>
    <row r="31" spans="1:13" ht="11.1" customHeight="1" x14ac:dyDescent="0.2">
      <c r="A31" s="422" t="s">
        <v>387</v>
      </c>
      <c r="B31" s="115">
        <v>137799</v>
      </c>
      <c r="C31" s="114">
        <v>70084</v>
      </c>
      <c r="D31" s="114">
        <v>67715</v>
      </c>
      <c r="E31" s="114">
        <v>98689</v>
      </c>
      <c r="F31" s="114">
        <v>39090</v>
      </c>
      <c r="G31" s="114">
        <v>16869</v>
      </c>
      <c r="H31" s="114">
        <v>41405</v>
      </c>
      <c r="I31" s="115">
        <v>33164</v>
      </c>
      <c r="J31" s="114">
        <v>20227</v>
      </c>
      <c r="K31" s="114">
        <v>12937</v>
      </c>
      <c r="L31" s="423">
        <v>9743</v>
      </c>
      <c r="M31" s="424">
        <v>8919</v>
      </c>
    </row>
    <row r="32" spans="1:13" ht="11.1" customHeight="1" x14ac:dyDescent="0.2">
      <c r="A32" s="422" t="s">
        <v>388</v>
      </c>
      <c r="B32" s="115">
        <v>141020</v>
      </c>
      <c r="C32" s="114">
        <v>71764</v>
      </c>
      <c r="D32" s="114">
        <v>69256</v>
      </c>
      <c r="E32" s="114">
        <v>101380</v>
      </c>
      <c r="F32" s="114">
        <v>39635</v>
      </c>
      <c r="G32" s="114">
        <v>18362</v>
      </c>
      <c r="H32" s="114">
        <v>41873</v>
      </c>
      <c r="I32" s="115">
        <v>33146</v>
      </c>
      <c r="J32" s="114">
        <v>19669</v>
      </c>
      <c r="K32" s="114">
        <v>13477</v>
      </c>
      <c r="L32" s="423">
        <v>15907</v>
      </c>
      <c r="M32" s="424">
        <v>13580</v>
      </c>
    </row>
    <row r="33" spans="1:13" s="110" customFormat="1" ht="11.1" customHeight="1" x14ac:dyDescent="0.2">
      <c r="A33" s="422" t="s">
        <v>389</v>
      </c>
      <c r="B33" s="115">
        <v>140346</v>
      </c>
      <c r="C33" s="114">
        <v>70949</v>
      </c>
      <c r="D33" s="114">
        <v>69397</v>
      </c>
      <c r="E33" s="114">
        <v>100245</v>
      </c>
      <c r="F33" s="114">
        <v>40097</v>
      </c>
      <c r="G33" s="114">
        <v>17934</v>
      </c>
      <c r="H33" s="114">
        <v>42144</v>
      </c>
      <c r="I33" s="115">
        <v>33870</v>
      </c>
      <c r="J33" s="114">
        <v>20315</v>
      </c>
      <c r="K33" s="114">
        <v>13555</v>
      </c>
      <c r="L33" s="423">
        <v>10136</v>
      </c>
      <c r="M33" s="424">
        <v>10847</v>
      </c>
    </row>
    <row r="34" spans="1:13" ht="15" customHeight="1" x14ac:dyDescent="0.2">
      <c r="A34" s="422" t="s">
        <v>395</v>
      </c>
      <c r="B34" s="115">
        <v>139772</v>
      </c>
      <c r="C34" s="114">
        <v>70583</v>
      </c>
      <c r="D34" s="114">
        <v>69189</v>
      </c>
      <c r="E34" s="114">
        <v>99538</v>
      </c>
      <c r="F34" s="114">
        <v>40232</v>
      </c>
      <c r="G34" s="114">
        <v>17187</v>
      </c>
      <c r="H34" s="114">
        <v>42451</v>
      </c>
      <c r="I34" s="115">
        <v>33897</v>
      </c>
      <c r="J34" s="114">
        <v>20328</v>
      </c>
      <c r="K34" s="114">
        <v>13569</v>
      </c>
      <c r="L34" s="423">
        <v>11411</v>
      </c>
      <c r="M34" s="424">
        <v>12257</v>
      </c>
    </row>
    <row r="35" spans="1:13" ht="11.1" customHeight="1" x14ac:dyDescent="0.2">
      <c r="A35" s="422" t="s">
        <v>387</v>
      </c>
      <c r="B35" s="115">
        <v>140591</v>
      </c>
      <c r="C35" s="114">
        <v>71170</v>
      </c>
      <c r="D35" s="114">
        <v>69421</v>
      </c>
      <c r="E35" s="114">
        <v>99702</v>
      </c>
      <c r="F35" s="114">
        <v>40888</v>
      </c>
      <c r="G35" s="114">
        <v>16848</v>
      </c>
      <c r="H35" s="114">
        <v>43057</v>
      </c>
      <c r="I35" s="115">
        <v>34738</v>
      </c>
      <c r="J35" s="114">
        <v>20727</v>
      </c>
      <c r="K35" s="114">
        <v>14011</v>
      </c>
      <c r="L35" s="423">
        <v>9854</v>
      </c>
      <c r="M35" s="424">
        <v>9134</v>
      </c>
    </row>
    <row r="36" spans="1:13" ht="11.1" customHeight="1" x14ac:dyDescent="0.2">
      <c r="A36" s="422" t="s">
        <v>388</v>
      </c>
      <c r="B36" s="115">
        <v>142931</v>
      </c>
      <c r="C36" s="114">
        <v>72427</v>
      </c>
      <c r="D36" s="114">
        <v>70504</v>
      </c>
      <c r="E36" s="114">
        <v>101571</v>
      </c>
      <c r="F36" s="114">
        <v>41360</v>
      </c>
      <c r="G36" s="114">
        <v>18044</v>
      </c>
      <c r="H36" s="114">
        <v>43694</v>
      </c>
      <c r="I36" s="115">
        <v>34674</v>
      </c>
      <c r="J36" s="114">
        <v>20267</v>
      </c>
      <c r="K36" s="114">
        <v>14407</v>
      </c>
      <c r="L36" s="423">
        <v>15779</v>
      </c>
      <c r="M36" s="424">
        <v>13600</v>
      </c>
    </row>
    <row r="37" spans="1:13" s="110" customFormat="1" ht="11.1" customHeight="1" x14ac:dyDescent="0.2">
      <c r="A37" s="422" t="s">
        <v>389</v>
      </c>
      <c r="B37" s="115">
        <v>142535</v>
      </c>
      <c r="C37" s="114">
        <v>72057</v>
      </c>
      <c r="D37" s="114">
        <v>70478</v>
      </c>
      <c r="E37" s="114">
        <v>100897</v>
      </c>
      <c r="F37" s="114">
        <v>41638</v>
      </c>
      <c r="G37" s="114">
        <v>17717</v>
      </c>
      <c r="H37" s="114">
        <v>43934</v>
      </c>
      <c r="I37" s="115">
        <v>35140</v>
      </c>
      <c r="J37" s="114">
        <v>20770</v>
      </c>
      <c r="K37" s="114">
        <v>14370</v>
      </c>
      <c r="L37" s="423">
        <v>9870</v>
      </c>
      <c r="M37" s="424">
        <v>10086</v>
      </c>
    </row>
    <row r="38" spans="1:13" ht="15" customHeight="1" x14ac:dyDescent="0.2">
      <c r="A38" s="425" t="s">
        <v>396</v>
      </c>
      <c r="B38" s="115">
        <v>142529</v>
      </c>
      <c r="C38" s="114">
        <v>71998</v>
      </c>
      <c r="D38" s="114">
        <v>70531</v>
      </c>
      <c r="E38" s="114">
        <v>100631</v>
      </c>
      <c r="F38" s="114">
        <v>41898</v>
      </c>
      <c r="G38" s="114">
        <v>17104</v>
      </c>
      <c r="H38" s="114">
        <v>44242</v>
      </c>
      <c r="I38" s="115">
        <v>34620</v>
      </c>
      <c r="J38" s="114">
        <v>20399</v>
      </c>
      <c r="K38" s="114">
        <v>14221</v>
      </c>
      <c r="L38" s="423">
        <v>11761</v>
      </c>
      <c r="M38" s="424">
        <v>11734</v>
      </c>
    </row>
    <row r="39" spans="1:13" ht="11.1" customHeight="1" x14ac:dyDescent="0.2">
      <c r="A39" s="422" t="s">
        <v>387</v>
      </c>
      <c r="B39" s="115">
        <v>143195</v>
      </c>
      <c r="C39" s="114">
        <v>72488</v>
      </c>
      <c r="D39" s="114">
        <v>70707</v>
      </c>
      <c r="E39" s="114">
        <v>100679</v>
      </c>
      <c r="F39" s="114">
        <v>42516</v>
      </c>
      <c r="G39" s="114">
        <v>16861</v>
      </c>
      <c r="H39" s="114">
        <v>44671</v>
      </c>
      <c r="I39" s="115">
        <v>35302</v>
      </c>
      <c r="J39" s="114">
        <v>20654</v>
      </c>
      <c r="K39" s="114">
        <v>14648</v>
      </c>
      <c r="L39" s="423">
        <v>10947</v>
      </c>
      <c r="M39" s="424">
        <v>10611</v>
      </c>
    </row>
    <row r="40" spans="1:13" ht="11.1" customHeight="1" x14ac:dyDescent="0.2">
      <c r="A40" s="425" t="s">
        <v>388</v>
      </c>
      <c r="B40" s="115">
        <v>145500</v>
      </c>
      <c r="C40" s="114">
        <v>73735</v>
      </c>
      <c r="D40" s="114">
        <v>71765</v>
      </c>
      <c r="E40" s="114">
        <v>102679</v>
      </c>
      <c r="F40" s="114">
        <v>42821</v>
      </c>
      <c r="G40" s="114">
        <v>18270</v>
      </c>
      <c r="H40" s="114">
        <v>45131</v>
      </c>
      <c r="I40" s="115">
        <v>34933</v>
      </c>
      <c r="J40" s="114">
        <v>20028</v>
      </c>
      <c r="K40" s="114">
        <v>14905</v>
      </c>
      <c r="L40" s="423">
        <v>15823</v>
      </c>
      <c r="M40" s="424">
        <v>13469</v>
      </c>
    </row>
    <row r="41" spans="1:13" s="110" customFormat="1" ht="11.1" customHeight="1" x14ac:dyDescent="0.2">
      <c r="A41" s="422" t="s">
        <v>389</v>
      </c>
      <c r="B41" s="115">
        <v>145365</v>
      </c>
      <c r="C41" s="114">
        <v>73357</v>
      </c>
      <c r="D41" s="114">
        <v>72008</v>
      </c>
      <c r="E41" s="114">
        <v>101847</v>
      </c>
      <c r="F41" s="114">
        <v>43518</v>
      </c>
      <c r="G41" s="114">
        <v>17922</v>
      </c>
      <c r="H41" s="114">
        <v>45369</v>
      </c>
      <c r="I41" s="115">
        <v>35383</v>
      </c>
      <c r="J41" s="114">
        <v>20413</v>
      </c>
      <c r="K41" s="114">
        <v>14970</v>
      </c>
      <c r="L41" s="423">
        <v>10422</v>
      </c>
      <c r="M41" s="424">
        <v>10562</v>
      </c>
    </row>
    <row r="42" spans="1:13" ht="15" customHeight="1" x14ac:dyDescent="0.2">
      <c r="A42" s="422" t="s">
        <v>397</v>
      </c>
      <c r="B42" s="115">
        <v>144699</v>
      </c>
      <c r="C42" s="114">
        <v>72849</v>
      </c>
      <c r="D42" s="114">
        <v>71850</v>
      </c>
      <c r="E42" s="114">
        <v>101097</v>
      </c>
      <c r="F42" s="114">
        <v>43602</v>
      </c>
      <c r="G42" s="114">
        <v>17221</v>
      </c>
      <c r="H42" s="114">
        <v>45643</v>
      </c>
      <c r="I42" s="115">
        <v>35138</v>
      </c>
      <c r="J42" s="114">
        <v>20247</v>
      </c>
      <c r="K42" s="114">
        <v>14891</v>
      </c>
      <c r="L42" s="423">
        <v>12557</v>
      </c>
      <c r="M42" s="424">
        <v>13061</v>
      </c>
    </row>
    <row r="43" spans="1:13" ht="11.1" customHeight="1" x14ac:dyDescent="0.2">
      <c r="A43" s="422" t="s">
        <v>387</v>
      </c>
      <c r="B43" s="115">
        <v>145286</v>
      </c>
      <c r="C43" s="114">
        <v>73366</v>
      </c>
      <c r="D43" s="114">
        <v>71920</v>
      </c>
      <c r="E43" s="114">
        <v>101352</v>
      </c>
      <c r="F43" s="114">
        <v>43934</v>
      </c>
      <c r="G43" s="114">
        <v>16942</v>
      </c>
      <c r="H43" s="114">
        <v>46167</v>
      </c>
      <c r="I43" s="115">
        <v>35790</v>
      </c>
      <c r="J43" s="114">
        <v>20689</v>
      </c>
      <c r="K43" s="114">
        <v>15101</v>
      </c>
      <c r="L43" s="423">
        <v>10707</v>
      </c>
      <c r="M43" s="424">
        <v>10216</v>
      </c>
    </row>
    <row r="44" spans="1:13" ht="11.1" customHeight="1" x14ac:dyDescent="0.2">
      <c r="A44" s="422" t="s">
        <v>388</v>
      </c>
      <c r="B44" s="115">
        <v>147402</v>
      </c>
      <c r="C44" s="114">
        <v>74354</v>
      </c>
      <c r="D44" s="114">
        <v>73048</v>
      </c>
      <c r="E44" s="114">
        <v>102996</v>
      </c>
      <c r="F44" s="114">
        <v>44406</v>
      </c>
      <c r="G44" s="114">
        <v>18357</v>
      </c>
      <c r="H44" s="114">
        <v>46565</v>
      </c>
      <c r="I44" s="115">
        <v>35504</v>
      </c>
      <c r="J44" s="114">
        <v>19749</v>
      </c>
      <c r="K44" s="114">
        <v>15755</v>
      </c>
      <c r="L44" s="423">
        <v>17073</v>
      </c>
      <c r="M44" s="424">
        <v>15228</v>
      </c>
    </row>
    <row r="45" spans="1:13" s="110" customFormat="1" ht="11.1" customHeight="1" x14ac:dyDescent="0.2">
      <c r="A45" s="422" t="s">
        <v>389</v>
      </c>
      <c r="B45" s="115">
        <v>147290</v>
      </c>
      <c r="C45" s="114">
        <v>73887</v>
      </c>
      <c r="D45" s="114">
        <v>73403</v>
      </c>
      <c r="E45" s="114">
        <v>102223</v>
      </c>
      <c r="F45" s="114">
        <v>45067</v>
      </c>
      <c r="G45" s="114">
        <v>18137</v>
      </c>
      <c r="H45" s="114">
        <v>46844</v>
      </c>
      <c r="I45" s="115">
        <v>35839</v>
      </c>
      <c r="J45" s="114">
        <v>20191</v>
      </c>
      <c r="K45" s="114">
        <v>15648</v>
      </c>
      <c r="L45" s="423">
        <v>10860</v>
      </c>
      <c r="M45" s="424">
        <v>10958</v>
      </c>
    </row>
    <row r="46" spans="1:13" ht="15" customHeight="1" x14ac:dyDescent="0.2">
      <c r="A46" s="422" t="s">
        <v>398</v>
      </c>
      <c r="B46" s="115">
        <v>146858</v>
      </c>
      <c r="C46" s="114">
        <v>73622</v>
      </c>
      <c r="D46" s="114">
        <v>73236</v>
      </c>
      <c r="E46" s="114">
        <v>101708</v>
      </c>
      <c r="F46" s="114">
        <v>45150</v>
      </c>
      <c r="G46" s="114">
        <v>17666</v>
      </c>
      <c r="H46" s="114">
        <v>46934</v>
      </c>
      <c r="I46" s="115">
        <v>35024</v>
      </c>
      <c r="J46" s="114">
        <v>19619</v>
      </c>
      <c r="K46" s="114">
        <v>15405</v>
      </c>
      <c r="L46" s="423">
        <v>12889</v>
      </c>
      <c r="M46" s="424">
        <v>13379</v>
      </c>
    </row>
    <row r="47" spans="1:13" ht="11.1" customHeight="1" x14ac:dyDescent="0.2">
      <c r="A47" s="422" t="s">
        <v>387</v>
      </c>
      <c r="B47" s="115">
        <v>147489</v>
      </c>
      <c r="C47" s="114">
        <v>74025</v>
      </c>
      <c r="D47" s="114">
        <v>73464</v>
      </c>
      <c r="E47" s="114">
        <v>101880</v>
      </c>
      <c r="F47" s="114">
        <v>45609</v>
      </c>
      <c r="G47" s="114">
        <v>17412</v>
      </c>
      <c r="H47" s="114">
        <v>47430</v>
      </c>
      <c r="I47" s="115">
        <v>35805</v>
      </c>
      <c r="J47" s="114">
        <v>20067</v>
      </c>
      <c r="K47" s="114">
        <v>15738</v>
      </c>
      <c r="L47" s="423">
        <v>10426</v>
      </c>
      <c r="M47" s="424">
        <v>10079</v>
      </c>
    </row>
    <row r="48" spans="1:13" ht="11.1" customHeight="1" x14ac:dyDescent="0.2">
      <c r="A48" s="422" t="s">
        <v>388</v>
      </c>
      <c r="B48" s="115">
        <v>149131</v>
      </c>
      <c r="C48" s="114">
        <v>74919</v>
      </c>
      <c r="D48" s="114">
        <v>74212</v>
      </c>
      <c r="E48" s="114">
        <v>103201</v>
      </c>
      <c r="F48" s="114">
        <v>45930</v>
      </c>
      <c r="G48" s="114">
        <v>18557</v>
      </c>
      <c r="H48" s="114">
        <v>47654</v>
      </c>
      <c r="I48" s="115">
        <v>35661</v>
      </c>
      <c r="J48" s="114">
        <v>19516</v>
      </c>
      <c r="K48" s="114">
        <v>16145</v>
      </c>
      <c r="L48" s="423">
        <v>15202</v>
      </c>
      <c r="M48" s="424">
        <v>13541</v>
      </c>
    </row>
    <row r="49" spans="1:17" s="110" customFormat="1" ht="11.1" customHeight="1" x14ac:dyDescent="0.2">
      <c r="A49" s="422" t="s">
        <v>389</v>
      </c>
      <c r="B49" s="115">
        <v>148565</v>
      </c>
      <c r="C49" s="114">
        <v>74241</v>
      </c>
      <c r="D49" s="114">
        <v>74324</v>
      </c>
      <c r="E49" s="114">
        <v>102104</v>
      </c>
      <c r="F49" s="114">
        <v>46461</v>
      </c>
      <c r="G49" s="114">
        <v>18300</v>
      </c>
      <c r="H49" s="114">
        <v>47518</v>
      </c>
      <c r="I49" s="115">
        <v>36002</v>
      </c>
      <c r="J49" s="114">
        <v>19944</v>
      </c>
      <c r="K49" s="114">
        <v>16058</v>
      </c>
      <c r="L49" s="423">
        <v>11034</v>
      </c>
      <c r="M49" s="424">
        <v>12048</v>
      </c>
    </row>
    <row r="50" spans="1:17" ht="15" customHeight="1" x14ac:dyDescent="0.2">
      <c r="A50" s="422" t="s">
        <v>399</v>
      </c>
      <c r="B50" s="143">
        <v>147602</v>
      </c>
      <c r="C50" s="144">
        <v>73784</v>
      </c>
      <c r="D50" s="144">
        <v>73818</v>
      </c>
      <c r="E50" s="144">
        <v>101261</v>
      </c>
      <c r="F50" s="144">
        <v>46341</v>
      </c>
      <c r="G50" s="144">
        <v>17606</v>
      </c>
      <c r="H50" s="144">
        <v>47438</v>
      </c>
      <c r="I50" s="143">
        <v>34931</v>
      </c>
      <c r="J50" s="144">
        <v>19414</v>
      </c>
      <c r="K50" s="144">
        <v>15517</v>
      </c>
      <c r="L50" s="426">
        <v>12124</v>
      </c>
      <c r="M50" s="427">
        <v>13397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0.50661182911383784</v>
      </c>
      <c r="C6" s="480">
        <f>'Tabelle 3.3'!J11</f>
        <v>-0.26553220648698034</v>
      </c>
      <c r="D6" s="481">
        <f t="shared" ref="D6:E9" si="0">IF(OR(AND(B6&gt;=-50,B6&lt;=50),ISNUMBER(B6)=FALSE),B6,"")</f>
        <v>0.50661182911383784</v>
      </c>
      <c r="E6" s="481">
        <f t="shared" si="0"/>
        <v>-0.26553220648698034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0.50661182911383784</v>
      </c>
      <c r="C14" s="480">
        <f>'Tabelle 3.3'!J11</f>
        <v>-0.26553220648698034</v>
      </c>
      <c r="D14" s="481">
        <f>IF(OR(AND(B14&gt;=-50,B14&lt;=50),ISNUMBER(B14)=FALSE),B14,"")</f>
        <v>0.50661182911383784</v>
      </c>
      <c r="E14" s="481">
        <f>IF(OR(AND(C14&gt;=-50,C14&lt;=50),ISNUMBER(C14)=FALSE),C14,"")</f>
        <v>-0.26553220648698034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8.4615384615384617</v>
      </c>
      <c r="C15" s="480">
        <f>'Tabelle 3.3'!J12</f>
        <v>-13.20754716981132</v>
      </c>
      <c r="D15" s="481">
        <f t="shared" ref="D15:E45" si="3">IF(OR(AND(B15&gt;=-50,B15&lt;=50),ISNUMBER(B15)=FALSE),B15,"")</f>
        <v>8.4615384615384617</v>
      </c>
      <c r="E15" s="481">
        <f t="shared" si="3"/>
        <v>-13.20754716981132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0.18613308515588645</v>
      </c>
      <c r="C16" s="480">
        <f>'Tabelle 3.3'!J13</f>
        <v>-4.5871559633027523</v>
      </c>
      <c r="D16" s="481">
        <f t="shared" si="3"/>
        <v>0.18613308515588645</v>
      </c>
      <c r="E16" s="481">
        <f t="shared" si="3"/>
        <v>-4.5871559633027523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-2.6873593335348853</v>
      </c>
      <c r="C17" s="480">
        <f>'Tabelle 3.3'!J14</f>
        <v>-5.6056701030927831</v>
      </c>
      <c r="D17" s="481">
        <f t="shared" si="3"/>
        <v>-2.6873593335348853</v>
      </c>
      <c r="E17" s="481">
        <f t="shared" si="3"/>
        <v>-5.6056701030927831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-1.5600624024960998</v>
      </c>
      <c r="C18" s="480">
        <f>'Tabelle 3.3'!J15</f>
        <v>-4</v>
      </c>
      <c r="D18" s="481">
        <f t="shared" si="3"/>
        <v>-1.5600624024960998</v>
      </c>
      <c r="E18" s="481">
        <f t="shared" si="3"/>
        <v>-4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-2.2143669754591255</v>
      </c>
      <c r="C19" s="480">
        <f>'Tabelle 3.3'!J16</f>
        <v>-5.982905982905983</v>
      </c>
      <c r="D19" s="481">
        <f t="shared" si="3"/>
        <v>-2.2143669754591255</v>
      </c>
      <c r="E19" s="481">
        <f t="shared" si="3"/>
        <v>-5.982905982905983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-10.502049180327869</v>
      </c>
      <c r="C20" s="480">
        <f>'Tabelle 3.3'!J17</f>
        <v>-23.880597014925375</v>
      </c>
      <c r="D20" s="481">
        <f t="shared" si="3"/>
        <v>-10.502049180327869</v>
      </c>
      <c r="E20" s="481">
        <f t="shared" si="3"/>
        <v>-23.880597014925375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5.6992639327024186</v>
      </c>
      <c r="C21" s="480">
        <f>'Tabelle 3.3'!J18</f>
        <v>2.5089605734767026</v>
      </c>
      <c r="D21" s="481">
        <f t="shared" si="3"/>
        <v>5.6992639327024186</v>
      </c>
      <c r="E21" s="481">
        <f t="shared" si="3"/>
        <v>2.5089605734767026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1.8253177174183903</v>
      </c>
      <c r="C22" s="480">
        <f>'Tabelle 3.3'!J19</f>
        <v>1.3629842180774749</v>
      </c>
      <c r="D22" s="481">
        <f t="shared" si="3"/>
        <v>1.8253177174183903</v>
      </c>
      <c r="E22" s="481">
        <f t="shared" si="3"/>
        <v>1.3629842180774749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1.5181058495821727</v>
      </c>
      <c r="C23" s="480">
        <f>'Tabelle 3.3'!J20</f>
        <v>-0.70328198258539854</v>
      </c>
      <c r="D23" s="481">
        <f t="shared" si="3"/>
        <v>1.5181058495821727</v>
      </c>
      <c r="E23" s="481">
        <f t="shared" si="3"/>
        <v>-0.70328198258539854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-1.4077669902912622</v>
      </c>
      <c r="C24" s="480">
        <f>'Tabelle 3.3'!J21</f>
        <v>-10.29654036243822</v>
      </c>
      <c r="D24" s="481">
        <f t="shared" si="3"/>
        <v>-1.4077669902912622</v>
      </c>
      <c r="E24" s="481">
        <f t="shared" si="3"/>
        <v>-10.29654036243822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3.784677567517913</v>
      </c>
      <c r="C25" s="480">
        <f>'Tabelle 3.3'!J22</f>
        <v>-9.5726495726495724</v>
      </c>
      <c r="D25" s="481">
        <f t="shared" si="3"/>
        <v>3.784677567517913</v>
      </c>
      <c r="E25" s="481">
        <f t="shared" si="3"/>
        <v>-9.5726495726495724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-4.4018058690744919</v>
      </c>
      <c r="C26" s="480">
        <f>'Tabelle 3.3'!J23</f>
        <v>-10.915492957746478</v>
      </c>
      <c r="D26" s="481">
        <f t="shared" si="3"/>
        <v>-4.4018058690744919</v>
      </c>
      <c r="E26" s="481">
        <f t="shared" si="3"/>
        <v>-10.915492957746478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2.0644166523899261</v>
      </c>
      <c r="C27" s="480">
        <f>'Tabelle 3.3'!J24</f>
        <v>6.890920966688439</v>
      </c>
      <c r="D27" s="481">
        <f t="shared" si="3"/>
        <v>2.0644166523899261</v>
      </c>
      <c r="E27" s="481">
        <f t="shared" si="3"/>
        <v>6.890920966688439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1.3761467889908257</v>
      </c>
      <c r="C28" s="480">
        <f>'Tabelle 3.3'!J25</f>
        <v>-3.8120567375886525</v>
      </c>
      <c r="D28" s="481">
        <f t="shared" si="3"/>
        <v>1.3761467889908257</v>
      </c>
      <c r="E28" s="481">
        <f t="shared" si="3"/>
        <v>-3.8120567375886525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-13.079283061521073</v>
      </c>
      <c r="C29" s="480">
        <f>'Tabelle 3.3'!J26</f>
        <v>5.2332195676905577</v>
      </c>
      <c r="D29" s="481">
        <f t="shared" si="3"/>
        <v>-13.079283061521073</v>
      </c>
      <c r="E29" s="481">
        <f t="shared" si="3"/>
        <v>5.2332195676905577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4.7087087087087083</v>
      </c>
      <c r="C30" s="480">
        <f>'Tabelle 3.3'!J27</f>
        <v>-5.161290322580645</v>
      </c>
      <c r="D30" s="481">
        <f t="shared" si="3"/>
        <v>4.7087087087087083</v>
      </c>
      <c r="E30" s="481">
        <f t="shared" si="3"/>
        <v>-5.161290322580645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2.3834606268106402</v>
      </c>
      <c r="C31" s="480">
        <f>'Tabelle 3.3'!J28</f>
        <v>-0.95774647887323938</v>
      </c>
      <c r="D31" s="481">
        <f t="shared" si="3"/>
        <v>2.3834606268106402</v>
      </c>
      <c r="E31" s="481">
        <f t="shared" si="3"/>
        <v>-0.95774647887323938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2.3878089752819776</v>
      </c>
      <c r="C32" s="480">
        <f>'Tabelle 3.3'!J29</f>
        <v>2.3491724506139882</v>
      </c>
      <c r="D32" s="481">
        <f t="shared" si="3"/>
        <v>2.3878089752819776</v>
      </c>
      <c r="E32" s="481">
        <f t="shared" si="3"/>
        <v>2.3491724506139882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2.3901310717039324</v>
      </c>
      <c r="C33" s="480">
        <f>'Tabelle 3.3'!J30</f>
        <v>-5.8207217694994179E-2</v>
      </c>
      <c r="D33" s="481">
        <f t="shared" si="3"/>
        <v>2.3901310717039324</v>
      </c>
      <c r="E33" s="481">
        <f t="shared" si="3"/>
        <v>-5.8207217694994179E-2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2.6080656846172423</v>
      </c>
      <c r="C34" s="480">
        <f>'Tabelle 3.3'!J31</f>
        <v>2.5552302368911364</v>
      </c>
      <c r="D34" s="481">
        <f t="shared" si="3"/>
        <v>2.6080656846172423</v>
      </c>
      <c r="E34" s="481">
        <f t="shared" si="3"/>
        <v>2.5552302368911364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8.4615384615384617</v>
      </c>
      <c r="C37" s="480">
        <f>'Tabelle 3.3'!J34</f>
        <v>-13.20754716981132</v>
      </c>
      <c r="D37" s="481">
        <f t="shared" si="3"/>
        <v>8.4615384615384617</v>
      </c>
      <c r="E37" s="481">
        <f t="shared" si="3"/>
        <v>-13.20754716981132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-1.431570910479099</v>
      </c>
      <c r="C38" s="480">
        <f>'Tabelle 3.3'!J35</f>
        <v>-2.8422738190552441</v>
      </c>
      <c r="D38" s="481">
        <f t="shared" si="3"/>
        <v>-1.431570910479099</v>
      </c>
      <c r="E38" s="481">
        <f t="shared" si="3"/>
        <v>-2.8422738190552441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1.143983862467516</v>
      </c>
      <c r="C39" s="480">
        <f>'Tabelle 3.3'!J36</f>
        <v>-4.9273220004927322E-2</v>
      </c>
      <c r="D39" s="481">
        <f t="shared" si="3"/>
        <v>1.143983862467516</v>
      </c>
      <c r="E39" s="481">
        <f t="shared" si="3"/>
        <v>-4.9273220004927322E-2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1.143983862467516</v>
      </c>
      <c r="C45" s="480">
        <f>'Tabelle 3.3'!J36</f>
        <v>-4.9273220004927322E-2</v>
      </c>
      <c r="D45" s="481">
        <f t="shared" si="3"/>
        <v>1.143983862467516</v>
      </c>
      <c r="E45" s="481">
        <f t="shared" si="3"/>
        <v>-4.9273220004927322E-2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135340</v>
      </c>
      <c r="C51" s="487">
        <v>20317</v>
      </c>
      <c r="D51" s="487">
        <v>12546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135543</v>
      </c>
      <c r="C52" s="487">
        <v>20699</v>
      </c>
      <c r="D52" s="487">
        <v>12773</v>
      </c>
      <c r="E52" s="488">
        <f t="shared" ref="E52:G70" si="11">IF($A$51=37802,IF(COUNTBLANK(B$51:B$70)&gt;0,#N/A,B52/B$51*100),IF(COUNTBLANK(B$51:B$75)&gt;0,#N/A,B52/B$51*100))</f>
        <v>100.14999261120141</v>
      </c>
      <c r="F52" s="488">
        <f t="shared" si="11"/>
        <v>101.88019884825516</v>
      </c>
      <c r="G52" s="488">
        <f t="shared" si="11"/>
        <v>101.809341622828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138116</v>
      </c>
      <c r="C53" s="487">
        <v>20623</v>
      </c>
      <c r="D53" s="487">
        <v>13132</v>
      </c>
      <c r="E53" s="488">
        <f t="shared" si="11"/>
        <v>102.05113048618296</v>
      </c>
      <c r="F53" s="488">
        <f t="shared" si="11"/>
        <v>101.50612787320964</v>
      </c>
      <c r="G53" s="488">
        <f t="shared" si="11"/>
        <v>104.6708114139965</v>
      </c>
      <c r="H53" s="489">
        <f>IF(ISERROR(L53)=TRUE,IF(MONTH(A53)=MONTH(MAX(A$51:A$75)),A53,""),"")</f>
        <v>41883</v>
      </c>
      <c r="I53" s="488">
        <f t="shared" si="12"/>
        <v>102.05113048618296</v>
      </c>
      <c r="J53" s="488">
        <f t="shared" si="10"/>
        <v>101.50612787320964</v>
      </c>
      <c r="K53" s="488">
        <f t="shared" si="10"/>
        <v>104.6708114139965</v>
      </c>
      <c r="L53" s="488" t="e">
        <f t="shared" si="13"/>
        <v>#N/A</v>
      </c>
    </row>
    <row r="54" spans="1:14" ht="15" customHeight="1" x14ac:dyDescent="0.2">
      <c r="A54" s="490" t="s">
        <v>462</v>
      </c>
      <c r="B54" s="487">
        <v>137063</v>
      </c>
      <c r="C54" s="487">
        <v>21046</v>
      </c>
      <c r="D54" s="487">
        <v>13139</v>
      </c>
      <c r="E54" s="488">
        <f t="shared" si="11"/>
        <v>101.27308999556672</v>
      </c>
      <c r="F54" s="488">
        <f t="shared" si="11"/>
        <v>103.58812816852883</v>
      </c>
      <c r="G54" s="488">
        <f t="shared" si="11"/>
        <v>104.72660608959031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136793</v>
      </c>
      <c r="C55" s="487">
        <v>19855</v>
      </c>
      <c r="D55" s="487">
        <v>12677</v>
      </c>
      <c r="E55" s="488">
        <f t="shared" si="11"/>
        <v>101.07359243387026</v>
      </c>
      <c r="F55" s="488">
        <f t="shared" si="11"/>
        <v>97.726042230644282</v>
      </c>
      <c r="G55" s="488">
        <f t="shared" si="11"/>
        <v>101.04415750039853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137799</v>
      </c>
      <c r="C56" s="487">
        <v>20227</v>
      </c>
      <c r="D56" s="487">
        <v>12937</v>
      </c>
      <c r="E56" s="488">
        <f t="shared" si="11"/>
        <v>101.81690557115412</v>
      </c>
      <c r="F56" s="488">
        <f t="shared" si="11"/>
        <v>99.557021213761871</v>
      </c>
      <c r="G56" s="488">
        <f t="shared" si="11"/>
        <v>103.11653116531166</v>
      </c>
      <c r="H56" s="489" t="str">
        <f t="shared" si="14"/>
        <v/>
      </c>
      <c r="I56" s="488" t="str">
        <f t="shared" si="12"/>
        <v/>
      </c>
      <c r="J56" s="488" t="str">
        <f t="shared" si="10"/>
        <v/>
      </c>
      <c r="K56" s="488" t="str">
        <f t="shared" si="10"/>
        <v/>
      </c>
      <c r="L56" s="488" t="e">
        <f t="shared" si="13"/>
        <v>#N/A</v>
      </c>
    </row>
    <row r="57" spans="1:14" ht="15" customHeight="1" x14ac:dyDescent="0.2">
      <c r="A57" s="490">
        <v>42248</v>
      </c>
      <c r="B57" s="487">
        <v>141020</v>
      </c>
      <c r="C57" s="487">
        <v>19669</v>
      </c>
      <c r="D57" s="487">
        <v>13477</v>
      </c>
      <c r="E57" s="488">
        <f t="shared" si="11"/>
        <v>104.1968375942072</v>
      </c>
      <c r="F57" s="488">
        <f t="shared" si="11"/>
        <v>96.810552739085495</v>
      </c>
      <c r="G57" s="488">
        <f t="shared" si="11"/>
        <v>107.42069185397736</v>
      </c>
      <c r="H57" s="489">
        <f t="shared" si="14"/>
        <v>42248</v>
      </c>
      <c r="I57" s="488">
        <f t="shared" si="12"/>
        <v>104.1968375942072</v>
      </c>
      <c r="J57" s="488">
        <f t="shared" si="10"/>
        <v>96.810552739085495</v>
      </c>
      <c r="K57" s="488">
        <f t="shared" si="10"/>
        <v>107.42069185397736</v>
      </c>
      <c r="L57" s="488" t="e">
        <f t="shared" si="13"/>
        <v>#N/A</v>
      </c>
    </row>
    <row r="58" spans="1:14" ht="15" customHeight="1" x14ac:dyDescent="0.2">
      <c r="A58" s="490" t="s">
        <v>465</v>
      </c>
      <c r="B58" s="487">
        <v>140346</v>
      </c>
      <c r="C58" s="487">
        <v>20315</v>
      </c>
      <c r="D58" s="487">
        <v>13555</v>
      </c>
      <c r="E58" s="488">
        <f t="shared" si="11"/>
        <v>103.69883256982415</v>
      </c>
      <c r="F58" s="488">
        <f t="shared" si="11"/>
        <v>99.990156026972485</v>
      </c>
      <c r="G58" s="488">
        <f t="shared" si="11"/>
        <v>108.0424039534513</v>
      </c>
      <c r="H58" s="489" t="str">
        <f t="shared" si="14"/>
        <v/>
      </c>
      <c r="I58" s="488" t="str">
        <f t="shared" si="12"/>
        <v/>
      </c>
      <c r="J58" s="488" t="str">
        <f t="shared" si="10"/>
        <v/>
      </c>
      <c r="K58" s="488" t="str">
        <f t="shared" si="10"/>
        <v/>
      </c>
      <c r="L58" s="488" t="e">
        <f t="shared" si="13"/>
        <v>#N/A</v>
      </c>
    </row>
    <row r="59" spans="1:14" ht="15" customHeight="1" x14ac:dyDescent="0.2">
      <c r="A59" s="490" t="s">
        <v>466</v>
      </c>
      <c r="B59" s="487">
        <v>139772</v>
      </c>
      <c r="C59" s="487">
        <v>20328</v>
      </c>
      <c r="D59" s="487">
        <v>13569</v>
      </c>
      <c r="E59" s="488">
        <f t="shared" si="11"/>
        <v>103.27471553125463</v>
      </c>
      <c r="F59" s="488">
        <f t="shared" si="11"/>
        <v>100.05414185165134</v>
      </c>
      <c r="G59" s="488">
        <f t="shared" si="11"/>
        <v>108.15399330463893</v>
      </c>
      <c r="H59" s="489" t="str">
        <f t="shared" si="14"/>
        <v/>
      </c>
      <c r="I59" s="488" t="str">
        <f t="shared" si="12"/>
        <v/>
      </c>
      <c r="J59" s="488" t="str">
        <f t="shared" si="10"/>
        <v/>
      </c>
      <c r="K59" s="488" t="str">
        <f t="shared" si="10"/>
        <v/>
      </c>
      <c r="L59" s="488" t="e">
        <f t="shared" si="13"/>
        <v>#N/A</v>
      </c>
    </row>
    <row r="60" spans="1:14" ht="15" customHeight="1" x14ac:dyDescent="0.2">
      <c r="A60" s="490" t="s">
        <v>467</v>
      </c>
      <c r="B60" s="487">
        <v>140591</v>
      </c>
      <c r="C60" s="487">
        <v>20727</v>
      </c>
      <c r="D60" s="487">
        <v>14011</v>
      </c>
      <c r="E60" s="488">
        <f t="shared" si="11"/>
        <v>103.87985813506724</v>
      </c>
      <c r="F60" s="488">
        <f t="shared" si="11"/>
        <v>102.01801447064037</v>
      </c>
      <c r="G60" s="488">
        <f t="shared" si="11"/>
        <v>111.67702853499124</v>
      </c>
      <c r="H60" s="489" t="str">
        <f t="shared" si="14"/>
        <v/>
      </c>
      <c r="I60" s="488" t="str">
        <f t="shared" si="12"/>
        <v/>
      </c>
      <c r="J60" s="488" t="str">
        <f t="shared" si="10"/>
        <v/>
      </c>
      <c r="K60" s="488" t="str">
        <f t="shared" si="10"/>
        <v/>
      </c>
      <c r="L60" s="488" t="e">
        <f t="shared" si="13"/>
        <v>#N/A</v>
      </c>
    </row>
    <row r="61" spans="1:14" ht="15" customHeight="1" x14ac:dyDescent="0.2">
      <c r="A61" s="490">
        <v>42614</v>
      </c>
      <c r="B61" s="487">
        <v>142931</v>
      </c>
      <c r="C61" s="487">
        <v>20267</v>
      </c>
      <c r="D61" s="487">
        <v>14407</v>
      </c>
      <c r="E61" s="488">
        <f t="shared" si="11"/>
        <v>105.6088370031033</v>
      </c>
      <c r="F61" s="488">
        <f t="shared" si="11"/>
        <v>99.753900674312163</v>
      </c>
      <c r="G61" s="488">
        <f t="shared" si="11"/>
        <v>114.83341304001276</v>
      </c>
      <c r="H61" s="489">
        <f t="shared" si="14"/>
        <v>42614</v>
      </c>
      <c r="I61" s="488">
        <f t="shared" si="12"/>
        <v>105.6088370031033</v>
      </c>
      <c r="J61" s="488">
        <f t="shared" si="10"/>
        <v>99.753900674312163</v>
      </c>
      <c r="K61" s="488">
        <f t="shared" si="10"/>
        <v>114.83341304001276</v>
      </c>
      <c r="L61" s="488" t="e">
        <f t="shared" si="13"/>
        <v>#N/A</v>
      </c>
    </row>
    <row r="62" spans="1:14" ht="15" customHeight="1" x14ac:dyDescent="0.2">
      <c r="A62" s="490" t="s">
        <v>468</v>
      </c>
      <c r="B62" s="487">
        <v>142535</v>
      </c>
      <c r="C62" s="487">
        <v>20770</v>
      </c>
      <c r="D62" s="487">
        <v>14370</v>
      </c>
      <c r="E62" s="488">
        <f t="shared" si="11"/>
        <v>105.31624057928181</v>
      </c>
      <c r="F62" s="488">
        <f t="shared" si="11"/>
        <v>102.2296598907319</v>
      </c>
      <c r="G62" s="488">
        <f t="shared" si="11"/>
        <v>114.53849832615973</v>
      </c>
      <c r="H62" s="489" t="str">
        <f t="shared" si="14"/>
        <v/>
      </c>
      <c r="I62" s="488" t="str">
        <f t="shared" si="12"/>
        <v/>
      </c>
      <c r="J62" s="488" t="str">
        <f t="shared" si="10"/>
        <v/>
      </c>
      <c r="K62" s="488" t="str">
        <f t="shared" si="10"/>
        <v/>
      </c>
      <c r="L62" s="488" t="e">
        <f t="shared" si="13"/>
        <v>#N/A</v>
      </c>
    </row>
    <row r="63" spans="1:14" ht="15" customHeight="1" x14ac:dyDescent="0.2">
      <c r="A63" s="490" t="s">
        <v>469</v>
      </c>
      <c r="B63" s="487">
        <v>142529</v>
      </c>
      <c r="C63" s="487">
        <v>20399</v>
      </c>
      <c r="D63" s="487">
        <v>14221</v>
      </c>
      <c r="E63" s="488">
        <f t="shared" si="11"/>
        <v>105.31180730013301</v>
      </c>
      <c r="F63" s="488">
        <f t="shared" si="11"/>
        <v>100.40360289412806</v>
      </c>
      <c r="G63" s="488">
        <f t="shared" si="11"/>
        <v>113.35086880280568</v>
      </c>
      <c r="H63" s="489" t="str">
        <f t="shared" si="14"/>
        <v/>
      </c>
      <c r="I63" s="488" t="str">
        <f t="shared" si="12"/>
        <v/>
      </c>
      <c r="J63" s="488" t="str">
        <f t="shared" si="10"/>
        <v/>
      </c>
      <c r="K63" s="488" t="str">
        <f t="shared" si="10"/>
        <v/>
      </c>
      <c r="L63" s="488" t="e">
        <f t="shared" si="13"/>
        <v>#N/A</v>
      </c>
    </row>
    <row r="64" spans="1:14" ht="15" customHeight="1" x14ac:dyDescent="0.2">
      <c r="A64" s="490" t="s">
        <v>470</v>
      </c>
      <c r="B64" s="487">
        <v>143195</v>
      </c>
      <c r="C64" s="487">
        <v>20654</v>
      </c>
      <c r="D64" s="487">
        <v>14648</v>
      </c>
      <c r="E64" s="488">
        <f t="shared" si="11"/>
        <v>105.80390128565097</v>
      </c>
      <c r="F64" s="488">
        <f t="shared" si="11"/>
        <v>101.65870945513609</v>
      </c>
      <c r="G64" s="488">
        <f t="shared" si="11"/>
        <v>116.75434401402838</v>
      </c>
      <c r="H64" s="489" t="str">
        <f t="shared" si="14"/>
        <v/>
      </c>
      <c r="I64" s="488" t="str">
        <f t="shared" si="12"/>
        <v/>
      </c>
      <c r="J64" s="488" t="str">
        <f t="shared" si="10"/>
        <v/>
      </c>
      <c r="K64" s="488" t="str">
        <f t="shared" si="10"/>
        <v/>
      </c>
      <c r="L64" s="488" t="e">
        <f t="shared" si="13"/>
        <v>#N/A</v>
      </c>
    </row>
    <row r="65" spans="1:12" ht="15" customHeight="1" x14ac:dyDescent="0.2">
      <c r="A65" s="490">
        <v>42979</v>
      </c>
      <c r="B65" s="487">
        <v>145500</v>
      </c>
      <c r="C65" s="487">
        <v>20028</v>
      </c>
      <c r="D65" s="487">
        <v>14905</v>
      </c>
      <c r="E65" s="488">
        <f t="shared" si="11"/>
        <v>107.50701935865227</v>
      </c>
      <c r="F65" s="488">
        <f t="shared" si="11"/>
        <v>98.577545897524246</v>
      </c>
      <c r="G65" s="488">
        <f t="shared" si="11"/>
        <v>118.80280567511556</v>
      </c>
      <c r="H65" s="489">
        <f t="shared" si="14"/>
        <v>42979</v>
      </c>
      <c r="I65" s="488">
        <f t="shared" si="12"/>
        <v>107.50701935865227</v>
      </c>
      <c r="J65" s="488">
        <f t="shared" si="10"/>
        <v>98.577545897524246</v>
      </c>
      <c r="K65" s="488">
        <f t="shared" si="10"/>
        <v>118.80280567511556</v>
      </c>
      <c r="L65" s="488" t="e">
        <f t="shared" si="13"/>
        <v>#N/A</v>
      </c>
    </row>
    <row r="66" spans="1:12" ht="15" customHeight="1" x14ac:dyDescent="0.2">
      <c r="A66" s="490" t="s">
        <v>471</v>
      </c>
      <c r="B66" s="487">
        <v>145365</v>
      </c>
      <c r="C66" s="487">
        <v>20413</v>
      </c>
      <c r="D66" s="487">
        <v>14970</v>
      </c>
      <c r="E66" s="488">
        <f t="shared" si="11"/>
        <v>107.40727057780406</v>
      </c>
      <c r="F66" s="488">
        <f t="shared" si="11"/>
        <v>100.47251070532066</v>
      </c>
      <c r="G66" s="488">
        <f t="shared" si="11"/>
        <v>119.32089909134385</v>
      </c>
      <c r="H66" s="489" t="str">
        <f t="shared" si="14"/>
        <v/>
      </c>
      <c r="I66" s="488" t="str">
        <f t="shared" si="12"/>
        <v/>
      </c>
      <c r="J66" s="488" t="str">
        <f t="shared" si="10"/>
        <v/>
      </c>
      <c r="K66" s="488" t="str">
        <f t="shared" si="10"/>
        <v/>
      </c>
      <c r="L66" s="488" t="e">
        <f t="shared" si="13"/>
        <v>#N/A</v>
      </c>
    </row>
    <row r="67" spans="1:12" ht="15" customHeight="1" x14ac:dyDescent="0.2">
      <c r="A67" s="490" t="s">
        <v>472</v>
      </c>
      <c r="B67" s="487">
        <v>144699</v>
      </c>
      <c r="C67" s="487">
        <v>20247</v>
      </c>
      <c r="D67" s="487">
        <v>14891</v>
      </c>
      <c r="E67" s="488">
        <f t="shared" si="11"/>
        <v>106.91517659228609</v>
      </c>
      <c r="F67" s="488">
        <f t="shared" si="11"/>
        <v>99.655460944037017</v>
      </c>
      <c r="G67" s="488">
        <f t="shared" si="11"/>
        <v>118.69121632392793</v>
      </c>
      <c r="H67" s="489" t="str">
        <f t="shared" si="14"/>
        <v/>
      </c>
      <c r="I67" s="488" t="str">
        <f t="shared" si="12"/>
        <v/>
      </c>
      <c r="J67" s="488" t="str">
        <f t="shared" si="12"/>
        <v/>
      </c>
      <c r="K67" s="488" t="str">
        <f t="shared" si="12"/>
        <v/>
      </c>
      <c r="L67" s="488" t="e">
        <f t="shared" si="13"/>
        <v>#N/A</v>
      </c>
    </row>
    <row r="68" spans="1:12" ht="15" customHeight="1" x14ac:dyDescent="0.2">
      <c r="A68" s="490" t="s">
        <v>473</v>
      </c>
      <c r="B68" s="487">
        <v>145286</v>
      </c>
      <c r="C68" s="487">
        <v>20689</v>
      </c>
      <c r="D68" s="487">
        <v>15101</v>
      </c>
      <c r="E68" s="488">
        <f t="shared" si="11"/>
        <v>107.34889906901137</v>
      </c>
      <c r="F68" s="488">
        <f t="shared" si="11"/>
        <v>101.83097898311759</v>
      </c>
      <c r="G68" s="488">
        <f t="shared" si="11"/>
        <v>120.36505659174239</v>
      </c>
      <c r="H68" s="489" t="str">
        <f t="shared" si="14"/>
        <v/>
      </c>
      <c r="I68" s="488" t="str">
        <f t="shared" si="12"/>
        <v/>
      </c>
      <c r="J68" s="488" t="str">
        <f t="shared" si="12"/>
        <v/>
      </c>
      <c r="K68" s="488" t="str">
        <f t="shared" si="12"/>
        <v/>
      </c>
      <c r="L68" s="488" t="e">
        <f t="shared" si="13"/>
        <v>#N/A</v>
      </c>
    </row>
    <row r="69" spans="1:12" ht="15" customHeight="1" x14ac:dyDescent="0.2">
      <c r="A69" s="490">
        <v>43344</v>
      </c>
      <c r="B69" s="487">
        <v>147402</v>
      </c>
      <c r="C69" s="487">
        <v>19749</v>
      </c>
      <c r="D69" s="487">
        <v>15755</v>
      </c>
      <c r="E69" s="488">
        <f t="shared" si="11"/>
        <v>108.91236884882518</v>
      </c>
      <c r="F69" s="488">
        <f t="shared" si="11"/>
        <v>97.20431166018605</v>
      </c>
      <c r="G69" s="488">
        <f t="shared" si="11"/>
        <v>125.57787342579307</v>
      </c>
      <c r="H69" s="489">
        <f t="shared" si="14"/>
        <v>43344</v>
      </c>
      <c r="I69" s="488">
        <f t="shared" si="12"/>
        <v>108.91236884882518</v>
      </c>
      <c r="J69" s="488">
        <f t="shared" si="12"/>
        <v>97.20431166018605</v>
      </c>
      <c r="K69" s="488">
        <f t="shared" si="12"/>
        <v>125.57787342579307</v>
      </c>
      <c r="L69" s="488" t="e">
        <f t="shared" si="13"/>
        <v>#N/A</v>
      </c>
    </row>
    <row r="70" spans="1:12" ht="15" customHeight="1" x14ac:dyDescent="0.2">
      <c r="A70" s="490" t="s">
        <v>474</v>
      </c>
      <c r="B70" s="487">
        <v>147290</v>
      </c>
      <c r="C70" s="487">
        <v>20191</v>
      </c>
      <c r="D70" s="487">
        <v>15648</v>
      </c>
      <c r="E70" s="488">
        <f t="shared" si="11"/>
        <v>108.82961430471406</v>
      </c>
      <c r="F70" s="488">
        <f t="shared" si="11"/>
        <v>99.379829699266622</v>
      </c>
      <c r="G70" s="488">
        <f t="shared" si="11"/>
        <v>124.72501195600192</v>
      </c>
      <c r="H70" s="489" t="str">
        <f t="shared" si="14"/>
        <v/>
      </c>
      <c r="I70" s="488" t="str">
        <f t="shared" si="12"/>
        <v/>
      </c>
      <c r="J70" s="488" t="str">
        <f t="shared" si="12"/>
        <v/>
      </c>
      <c r="K70" s="488" t="str">
        <f t="shared" si="12"/>
        <v/>
      </c>
      <c r="L70" s="488" t="e">
        <f t="shared" si="13"/>
        <v>#N/A</v>
      </c>
    </row>
    <row r="71" spans="1:12" ht="15" customHeight="1" x14ac:dyDescent="0.2">
      <c r="A71" s="490" t="s">
        <v>475</v>
      </c>
      <c r="B71" s="487">
        <v>146858</v>
      </c>
      <c r="C71" s="487">
        <v>19619</v>
      </c>
      <c r="D71" s="487">
        <v>15405</v>
      </c>
      <c r="E71" s="491">
        <f t="shared" ref="E71:G75" si="15">IF($A$51=37802,IF(COUNTBLANK(B$51:B$70)&gt;0,#N/A,IF(ISBLANK(B71)=FALSE,B71/B$51*100,#N/A)),IF(COUNTBLANK(B$51:B$75)&gt;0,#N/A,B71/B$51*100))</f>
        <v>108.51041820599971</v>
      </c>
      <c r="F71" s="491">
        <f t="shared" si="15"/>
        <v>96.564453413397644</v>
      </c>
      <c r="G71" s="491">
        <f t="shared" si="15"/>
        <v>122.78813964610234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147489</v>
      </c>
      <c r="C72" s="487">
        <v>20067</v>
      </c>
      <c r="D72" s="487">
        <v>15738</v>
      </c>
      <c r="E72" s="491">
        <f t="shared" si="15"/>
        <v>108.97665139648294</v>
      </c>
      <c r="F72" s="491">
        <f t="shared" si="15"/>
        <v>98.769503371560759</v>
      </c>
      <c r="G72" s="491">
        <f t="shared" si="15"/>
        <v>125.44237207077953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149131</v>
      </c>
      <c r="C73" s="487">
        <v>19516</v>
      </c>
      <c r="D73" s="487">
        <v>16145</v>
      </c>
      <c r="E73" s="491">
        <f t="shared" si="15"/>
        <v>110.18989212354072</v>
      </c>
      <c r="F73" s="491">
        <f t="shared" si="15"/>
        <v>96.057488802480691</v>
      </c>
      <c r="G73" s="491">
        <f t="shared" si="15"/>
        <v>128.68643392316278</v>
      </c>
      <c r="H73" s="492">
        <f>IF(A$51=37802,IF(ISERROR(L73)=TRUE,IF(ISBLANK(A73)=FALSE,IF(MONTH(A73)=MONTH(MAX(A$51:A$75)),A73,""),""),""),IF(ISERROR(L73)=TRUE,IF(MONTH(A73)=MONTH(MAX(A$51:A$75)),A73,""),""))</f>
        <v>43709</v>
      </c>
      <c r="I73" s="488">
        <f t="shared" si="12"/>
        <v>110.18989212354072</v>
      </c>
      <c r="J73" s="488">
        <f t="shared" si="12"/>
        <v>96.057488802480691</v>
      </c>
      <c r="K73" s="488">
        <f t="shared" si="12"/>
        <v>128.68643392316278</v>
      </c>
      <c r="L73" s="488" t="e">
        <f t="shared" si="13"/>
        <v>#N/A</v>
      </c>
    </row>
    <row r="74" spans="1:12" ht="15" customHeight="1" x14ac:dyDescent="0.2">
      <c r="A74" s="490" t="s">
        <v>477</v>
      </c>
      <c r="B74" s="487">
        <v>148565</v>
      </c>
      <c r="C74" s="487">
        <v>19944</v>
      </c>
      <c r="D74" s="487">
        <v>16058</v>
      </c>
      <c r="E74" s="491">
        <f t="shared" si="15"/>
        <v>109.77168612383625</v>
      </c>
      <c r="F74" s="491">
        <f t="shared" si="15"/>
        <v>98.164099030368661</v>
      </c>
      <c r="G74" s="491">
        <f t="shared" si="15"/>
        <v>127.99298581221106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147602</v>
      </c>
      <c r="C75" s="493">
        <v>19414</v>
      </c>
      <c r="D75" s="493">
        <v>15517</v>
      </c>
      <c r="E75" s="491">
        <f t="shared" si="15"/>
        <v>109.06014482045219</v>
      </c>
      <c r="F75" s="491">
        <f t="shared" si="15"/>
        <v>95.555446178077474</v>
      </c>
      <c r="G75" s="491">
        <f t="shared" si="15"/>
        <v>123.68085445560337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110.18989212354072</v>
      </c>
      <c r="J77" s="488">
        <f>IF(J75&lt;&gt;"",J75,IF(J74&lt;&gt;"",J74,IF(J73&lt;&gt;"",J73,IF(J72&lt;&gt;"",J72,IF(J71&lt;&gt;"",J71,IF(J70&lt;&gt;"",J70,""))))))</f>
        <v>96.057488802480691</v>
      </c>
      <c r="K77" s="488">
        <f>IF(K75&lt;&gt;"",K75,IF(K74&lt;&gt;"",K74,IF(K73&lt;&gt;"",K73,IF(K72&lt;&gt;"",K72,IF(K71&lt;&gt;"",K71,IF(K70&lt;&gt;"",K70,""))))))</f>
        <v>128.68643392316278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+10,2%</v>
      </c>
      <c r="J79" s="488" t="str">
        <f>"GeB - ausschließlich: "&amp;IF(J77&gt;100,"+","")&amp;TEXT(J77-100,"0,0")&amp;"%"</f>
        <v>GeB - ausschließlich: -3,9%</v>
      </c>
      <c r="K79" s="488" t="str">
        <f>"GeB - im Nebenjob: "&amp;IF(K77&gt;100,"+","")&amp;TEXT(K77-100,"0,0")&amp;"%"</f>
        <v>GeB - im Nebenjob: +28,7%</v>
      </c>
    </row>
    <row r="81" spans="9:9" ht="15" customHeight="1" x14ac:dyDescent="0.2">
      <c r="I81" s="488" t="str">
        <f>IF(ISERROR(HLOOKUP(1,I$78:K$79,2,FALSE)),"",HLOOKUP(1,I$78:K$79,2,FALSE))</f>
        <v>GeB - im Nebenjob: +28,7%</v>
      </c>
    </row>
    <row r="82" spans="9:9" ht="15" customHeight="1" x14ac:dyDescent="0.2">
      <c r="I82" s="488" t="str">
        <f>IF(ISERROR(HLOOKUP(2,I$78:K$79,2,FALSE)),"",HLOOKUP(2,I$78:K$79,2,FALSE))</f>
        <v>SvB: +10,2%</v>
      </c>
    </row>
    <row r="83" spans="9:9" ht="15" customHeight="1" x14ac:dyDescent="0.2">
      <c r="I83" s="488" t="str">
        <f>IF(ISERROR(HLOOKUP(3,I$78:K$79,2,FALSE)),"",HLOOKUP(3,I$78:K$79,2,FALSE))</f>
        <v>GeB - ausschließlich: -3,9%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147602</v>
      </c>
      <c r="E12" s="114">
        <v>148565</v>
      </c>
      <c r="F12" s="114">
        <v>149131</v>
      </c>
      <c r="G12" s="114">
        <v>147489</v>
      </c>
      <c r="H12" s="114">
        <v>146858</v>
      </c>
      <c r="I12" s="115">
        <v>744</v>
      </c>
      <c r="J12" s="116">
        <v>0.50661182911383784</v>
      </c>
      <c r="N12" s="117"/>
    </row>
    <row r="13" spans="1:15" s="110" customFormat="1" ht="13.5" customHeight="1" x14ac:dyDescent="0.2">
      <c r="A13" s="118" t="s">
        <v>105</v>
      </c>
      <c r="B13" s="119" t="s">
        <v>106</v>
      </c>
      <c r="C13" s="113">
        <v>49.988482540886977</v>
      </c>
      <c r="D13" s="114">
        <v>73784</v>
      </c>
      <c r="E13" s="114">
        <v>74241</v>
      </c>
      <c r="F13" s="114">
        <v>74919</v>
      </c>
      <c r="G13" s="114">
        <v>74025</v>
      </c>
      <c r="H13" s="114">
        <v>73622</v>
      </c>
      <c r="I13" s="115">
        <v>162</v>
      </c>
      <c r="J13" s="116">
        <v>0.22004292195267719</v>
      </c>
    </row>
    <row r="14" spans="1:15" s="110" customFormat="1" ht="13.5" customHeight="1" x14ac:dyDescent="0.2">
      <c r="A14" s="120"/>
      <c r="B14" s="119" t="s">
        <v>107</v>
      </c>
      <c r="C14" s="113">
        <v>50.011517459113023</v>
      </c>
      <c r="D14" s="114">
        <v>73818</v>
      </c>
      <c r="E14" s="114">
        <v>74324</v>
      </c>
      <c r="F14" s="114">
        <v>74212</v>
      </c>
      <c r="G14" s="114">
        <v>73464</v>
      </c>
      <c r="H14" s="114">
        <v>73236</v>
      </c>
      <c r="I14" s="115">
        <v>582</v>
      </c>
      <c r="J14" s="116">
        <v>0.79469113550712767</v>
      </c>
    </row>
    <row r="15" spans="1:15" s="110" customFormat="1" ht="13.5" customHeight="1" x14ac:dyDescent="0.2">
      <c r="A15" s="118" t="s">
        <v>105</v>
      </c>
      <c r="B15" s="121" t="s">
        <v>108</v>
      </c>
      <c r="C15" s="113">
        <v>11.928022655519573</v>
      </c>
      <c r="D15" s="114">
        <v>17606</v>
      </c>
      <c r="E15" s="114">
        <v>18300</v>
      </c>
      <c r="F15" s="114">
        <v>18557</v>
      </c>
      <c r="G15" s="114">
        <v>17412</v>
      </c>
      <c r="H15" s="114">
        <v>17666</v>
      </c>
      <c r="I15" s="115">
        <v>-60</v>
      </c>
      <c r="J15" s="116">
        <v>-0.3396354579418091</v>
      </c>
    </row>
    <row r="16" spans="1:15" s="110" customFormat="1" ht="13.5" customHeight="1" x14ac:dyDescent="0.2">
      <c r="A16" s="118"/>
      <c r="B16" s="121" t="s">
        <v>109</v>
      </c>
      <c r="C16" s="113">
        <v>67.427270633189252</v>
      </c>
      <c r="D16" s="114">
        <v>99524</v>
      </c>
      <c r="E16" s="114">
        <v>100052</v>
      </c>
      <c r="F16" s="114">
        <v>100498</v>
      </c>
      <c r="G16" s="114">
        <v>100369</v>
      </c>
      <c r="H16" s="114">
        <v>100076</v>
      </c>
      <c r="I16" s="115">
        <v>-552</v>
      </c>
      <c r="J16" s="116">
        <v>-0.5515807985930693</v>
      </c>
    </row>
    <row r="17" spans="1:10" s="110" customFormat="1" ht="13.5" customHeight="1" x14ac:dyDescent="0.2">
      <c r="A17" s="118"/>
      <c r="B17" s="121" t="s">
        <v>110</v>
      </c>
      <c r="C17" s="113">
        <v>19.459085920244984</v>
      </c>
      <c r="D17" s="114">
        <v>28722</v>
      </c>
      <c r="E17" s="114">
        <v>28514</v>
      </c>
      <c r="F17" s="114">
        <v>28440</v>
      </c>
      <c r="G17" s="114">
        <v>28109</v>
      </c>
      <c r="H17" s="114">
        <v>27562</v>
      </c>
      <c r="I17" s="115">
        <v>1160</v>
      </c>
      <c r="J17" s="116">
        <v>4.2086931282200126</v>
      </c>
    </row>
    <row r="18" spans="1:10" s="110" customFormat="1" ht="13.5" customHeight="1" x14ac:dyDescent="0.2">
      <c r="A18" s="120"/>
      <c r="B18" s="121" t="s">
        <v>111</v>
      </c>
      <c r="C18" s="113">
        <v>1.1856207910461918</v>
      </c>
      <c r="D18" s="114">
        <v>1750</v>
      </c>
      <c r="E18" s="114">
        <v>1699</v>
      </c>
      <c r="F18" s="114">
        <v>1636</v>
      </c>
      <c r="G18" s="114">
        <v>1599</v>
      </c>
      <c r="H18" s="114">
        <v>1554</v>
      </c>
      <c r="I18" s="115">
        <v>196</v>
      </c>
      <c r="J18" s="116">
        <v>12.612612612612613</v>
      </c>
    </row>
    <row r="19" spans="1:10" s="110" customFormat="1" ht="13.5" customHeight="1" x14ac:dyDescent="0.2">
      <c r="A19" s="120"/>
      <c r="B19" s="121" t="s">
        <v>112</v>
      </c>
      <c r="C19" s="113">
        <v>0.34552377339060447</v>
      </c>
      <c r="D19" s="114">
        <v>510</v>
      </c>
      <c r="E19" s="114">
        <v>450</v>
      </c>
      <c r="F19" s="114">
        <v>445</v>
      </c>
      <c r="G19" s="114">
        <v>397</v>
      </c>
      <c r="H19" s="114">
        <v>391</v>
      </c>
      <c r="I19" s="115">
        <v>119</v>
      </c>
      <c r="J19" s="116">
        <v>30.434782608695652</v>
      </c>
    </row>
    <row r="20" spans="1:10" s="110" customFormat="1" ht="13.5" customHeight="1" x14ac:dyDescent="0.2">
      <c r="A20" s="118" t="s">
        <v>113</v>
      </c>
      <c r="B20" s="122" t="s">
        <v>114</v>
      </c>
      <c r="C20" s="113">
        <v>68.604083955501963</v>
      </c>
      <c r="D20" s="114">
        <v>101261</v>
      </c>
      <c r="E20" s="114">
        <v>102104</v>
      </c>
      <c r="F20" s="114">
        <v>103201</v>
      </c>
      <c r="G20" s="114">
        <v>101880</v>
      </c>
      <c r="H20" s="114">
        <v>101708</v>
      </c>
      <c r="I20" s="115">
        <v>-447</v>
      </c>
      <c r="J20" s="116">
        <v>-0.43949345184252958</v>
      </c>
    </row>
    <row r="21" spans="1:10" s="110" customFormat="1" ht="13.5" customHeight="1" x14ac:dyDescent="0.2">
      <c r="A21" s="120"/>
      <c r="B21" s="122" t="s">
        <v>115</v>
      </c>
      <c r="C21" s="113">
        <v>31.395916044498041</v>
      </c>
      <c r="D21" s="114">
        <v>46341</v>
      </c>
      <c r="E21" s="114">
        <v>46461</v>
      </c>
      <c r="F21" s="114">
        <v>45930</v>
      </c>
      <c r="G21" s="114">
        <v>45609</v>
      </c>
      <c r="H21" s="114">
        <v>45150</v>
      </c>
      <c r="I21" s="115">
        <v>1191</v>
      </c>
      <c r="J21" s="116">
        <v>2.6378737541528241</v>
      </c>
    </row>
    <row r="22" spans="1:10" s="110" customFormat="1" ht="13.5" customHeight="1" x14ac:dyDescent="0.2">
      <c r="A22" s="118" t="s">
        <v>113</v>
      </c>
      <c r="B22" s="122" t="s">
        <v>116</v>
      </c>
      <c r="C22" s="113">
        <v>84.70549179550413</v>
      </c>
      <c r="D22" s="114">
        <v>125027</v>
      </c>
      <c r="E22" s="114">
        <v>126004</v>
      </c>
      <c r="F22" s="114">
        <v>126327</v>
      </c>
      <c r="G22" s="114">
        <v>125154</v>
      </c>
      <c r="H22" s="114">
        <v>124916</v>
      </c>
      <c r="I22" s="115">
        <v>111</v>
      </c>
      <c r="J22" s="116">
        <v>8.8859713727624967E-2</v>
      </c>
    </row>
    <row r="23" spans="1:10" s="110" customFormat="1" ht="13.5" customHeight="1" x14ac:dyDescent="0.2">
      <c r="A23" s="123"/>
      <c r="B23" s="124" t="s">
        <v>117</v>
      </c>
      <c r="C23" s="125">
        <v>15.265375807915882</v>
      </c>
      <c r="D23" s="114">
        <v>22532</v>
      </c>
      <c r="E23" s="114">
        <v>22519</v>
      </c>
      <c r="F23" s="114">
        <v>22759</v>
      </c>
      <c r="G23" s="114">
        <v>22291</v>
      </c>
      <c r="H23" s="114">
        <v>21901</v>
      </c>
      <c r="I23" s="115">
        <v>631</v>
      </c>
      <c r="J23" s="116">
        <v>2.8811469795899729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34931</v>
      </c>
      <c r="E26" s="114">
        <v>36002</v>
      </c>
      <c r="F26" s="114">
        <v>35661</v>
      </c>
      <c r="G26" s="114">
        <v>35805</v>
      </c>
      <c r="H26" s="140">
        <v>35024</v>
      </c>
      <c r="I26" s="115">
        <v>-93</v>
      </c>
      <c r="J26" s="116">
        <v>-0.26553220648698034</v>
      </c>
    </row>
    <row r="27" spans="1:10" s="110" customFormat="1" ht="13.5" customHeight="1" x14ac:dyDescent="0.2">
      <c r="A27" s="118" t="s">
        <v>105</v>
      </c>
      <c r="B27" s="119" t="s">
        <v>106</v>
      </c>
      <c r="C27" s="113">
        <v>42.002805530903778</v>
      </c>
      <c r="D27" s="115">
        <v>14672</v>
      </c>
      <c r="E27" s="114">
        <v>15080</v>
      </c>
      <c r="F27" s="114">
        <v>14868</v>
      </c>
      <c r="G27" s="114">
        <v>14824</v>
      </c>
      <c r="H27" s="140">
        <v>14449</v>
      </c>
      <c r="I27" s="115">
        <v>223</v>
      </c>
      <c r="J27" s="116">
        <v>1.543359402034743</v>
      </c>
    </row>
    <row r="28" spans="1:10" s="110" customFormat="1" ht="13.5" customHeight="1" x14ac:dyDescent="0.2">
      <c r="A28" s="120"/>
      <c r="B28" s="119" t="s">
        <v>107</v>
      </c>
      <c r="C28" s="113">
        <v>57.997194469096222</v>
      </c>
      <c r="D28" s="115">
        <v>20259</v>
      </c>
      <c r="E28" s="114">
        <v>20922</v>
      </c>
      <c r="F28" s="114">
        <v>20793</v>
      </c>
      <c r="G28" s="114">
        <v>20981</v>
      </c>
      <c r="H28" s="140">
        <v>20575</v>
      </c>
      <c r="I28" s="115">
        <v>-316</v>
      </c>
      <c r="J28" s="116">
        <v>-1.5358444714459296</v>
      </c>
    </row>
    <row r="29" spans="1:10" s="110" customFormat="1" ht="13.5" customHeight="1" x14ac:dyDescent="0.2">
      <c r="A29" s="118" t="s">
        <v>105</v>
      </c>
      <c r="B29" s="121" t="s">
        <v>108</v>
      </c>
      <c r="C29" s="113">
        <v>21.671294838395696</v>
      </c>
      <c r="D29" s="115">
        <v>7570</v>
      </c>
      <c r="E29" s="114">
        <v>7818</v>
      </c>
      <c r="F29" s="114">
        <v>7450</v>
      </c>
      <c r="G29" s="114">
        <v>7639</v>
      </c>
      <c r="H29" s="140">
        <v>7212</v>
      </c>
      <c r="I29" s="115">
        <v>358</v>
      </c>
      <c r="J29" s="116">
        <v>4.963948973932335</v>
      </c>
    </row>
    <row r="30" spans="1:10" s="110" customFormat="1" ht="13.5" customHeight="1" x14ac:dyDescent="0.2">
      <c r="A30" s="118"/>
      <c r="B30" s="121" t="s">
        <v>109</v>
      </c>
      <c r="C30" s="113">
        <v>51.200938994016774</v>
      </c>
      <c r="D30" s="115">
        <v>17885</v>
      </c>
      <c r="E30" s="114">
        <v>18471</v>
      </c>
      <c r="F30" s="114">
        <v>18535</v>
      </c>
      <c r="G30" s="114">
        <v>18489</v>
      </c>
      <c r="H30" s="140">
        <v>18337</v>
      </c>
      <c r="I30" s="115">
        <v>-452</v>
      </c>
      <c r="J30" s="116">
        <v>-2.4649615531439166</v>
      </c>
    </row>
    <row r="31" spans="1:10" s="110" customFormat="1" ht="13.5" customHeight="1" x14ac:dyDescent="0.2">
      <c r="A31" s="118"/>
      <c r="B31" s="121" t="s">
        <v>110</v>
      </c>
      <c r="C31" s="113">
        <v>14.935157882683004</v>
      </c>
      <c r="D31" s="115">
        <v>5217</v>
      </c>
      <c r="E31" s="114">
        <v>5306</v>
      </c>
      <c r="F31" s="114">
        <v>5321</v>
      </c>
      <c r="G31" s="114">
        <v>5305</v>
      </c>
      <c r="H31" s="140">
        <v>5181</v>
      </c>
      <c r="I31" s="115">
        <v>36</v>
      </c>
      <c r="J31" s="116">
        <v>0.69484655471916623</v>
      </c>
    </row>
    <row r="32" spans="1:10" s="110" customFormat="1" ht="13.5" customHeight="1" x14ac:dyDescent="0.2">
      <c r="A32" s="120"/>
      <c r="B32" s="121" t="s">
        <v>111</v>
      </c>
      <c r="C32" s="113">
        <v>12.192608284904527</v>
      </c>
      <c r="D32" s="115">
        <v>4259</v>
      </c>
      <c r="E32" s="114">
        <v>4407</v>
      </c>
      <c r="F32" s="114">
        <v>4355</v>
      </c>
      <c r="G32" s="114">
        <v>4372</v>
      </c>
      <c r="H32" s="140">
        <v>4294</v>
      </c>
      <c r="I32" s="115">
        <v>-35</v>
      </c>
      <c r="J32" s="116">
        <v>-0.81509082440614811</v>
      </c>
    </row>
    <row r="33" spans="1:10" s="110" customFormat="1" ht="13.5" customHeight="1" x14ac:dyDescent="0.2">
      <c r="A33" s="120"/>
      <c r="B33" s="121" t="s">
        <v>112</v>
      </c>
      <c r="C33" s="113">
        <v>1.022014829234777</v>
      </c>
      <c r="D33" s="115">
        <v>357</v>
      </c>
      <c r="E33" s="114">
        <v>375</v>
      </c>
      <c r="F33" s="114">
        <v>387</v>
      </c>
      <c r="G33" s="114">
        <v>345</v>
      </c>
      <c r="H33" s="140">
        <v>354</v>
      </c>
      <c r="I33" s="115">
        <v>3</v>
      </c>
      <c r="J33" s="116">
        <v>0.84745762711864403</v>
      </c>
    </row>
    <row r="34" spans="1:10" s="110" customFormat="1" ht="13.5" customHeight="1" x14ac:dyDescent="0.2">
      <c r="A34" s="118" t="s">
        <v>113</v>
      </c>
      <c r="B34" s="122" t="s">
        <v>116</v>
      </c>
      <c r="C34" s="113">
        <v>80.155163035698948</v>
      </c>
      <c r="D34" s="115">
        <v>27999</v>
      </c>
      <c r="E34" s="114">
        <v>28871</v>
      </c>
      <c r="F34" s="114">
        <v>28639</v>
      </c>
      <c r="G34" s="114">
        <v>28821</v>
      </c>
      <c r="H34" s="140">
        <v>28252</v>
      </c>
      <c r="I34" s="115">
        <v>-253</v>
      </c>
      <c r="J34" s="116">
        <v>-0.89551182217188163</v>
      </c>
    </row>
    <row r="35" spans="1:10" s="110" customFormat="1" ht="13.5" customHeight="1" x14ac:dyDescent="0.2">
      <c r="A35" s="118"/>
      <c r="B35" s="119" t="s">
        <v>117</v>
      </c>
      <c r="C35" s="113">
        <v>19.64444189974521</v>
      </c>
      <c r="D35" s="115">
        <v>6862</v>
      </c>
      <c r="E35" s="114">
        <v>7066</v>
      </c>
      <c r="F35" s="114">
        <v>6945</v>
      </c>
      <c r="G35" s="114">
        <v>6903</v>
      </c>
      <c r="H35" s="140">
        <v>6703</v>
      </c>
      <c r="I35" s="115">
        <v>159</v>
      </c>
      <c r="J35" s="116">
        <v>2.3720722064747126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19414</v>
      </c>
      <c r="E37" s="114">
        <v>19944</v>
      </c>
      <c r="F37" s="114">
        <v>19516</v>
      </c>
      <c r="G37" s="114">
        <v>20067</v>
      </c>
      <c r="H37" s="140">
        <v>19619</v>
      </c>
      <c r="I37" s="115">
        <v>-205</v>
      </c>
      <c r="J37" s="116">
        <v>-1.044905448799633</v>
      </c>
    </row>
    <row r="38" spans="1:10" s="110" customFormat="1" ht="13.5" customHeight="1" x14ac:dyDescent="0.2">
      <c r="A38" s="118" t="s">
        <v>105</v>
      </c>
      <c r="B38" s="119" t="s">
        <v>106</v>
      </c>
      <c r="C38" s="113">
        <v>39.270629442670241</v>
      </c>
      <c r="D38" s="115">
        <v>7624</v>
      </c>
      <c r="E38" s="114">
        <v>7744</v>
      </c>
      <c r="F38" s="114">
        <v>7477</v>
      </c>
      <c r="G38" s="114">
        <v>7634</v>
      </c>
      <c r="H38" s="140">
        <v>7410</v>
      </c>
      <c r="I38" s="115">
        <v>214</v>
      </c>
      <c r="J38" s="116">
        <v>2.8879892037786776</v>
      </c>
    </row>
    <row r="39" spans="1:10" s="110" customFormat="1" ht="13.5" customHeight="1" x14ac:dyDescent="0.2">
      <c r="A39" s="120"/>
      <c r="B39" s="119" t="s">
        <v>107</v>
      </c>
      <c r="C39" s="113">
        <v>60.729370557329759</v>
      </c>
      <c r="D39" s="115">
        <v>11790</v>
      </c>
      <c r="E39" s="114">
        <v>12200</v>
      </c>
      <c r="F39" s="114">
        <v>12039</v>
      </c>
      <c r="G39" s="114">
        <v>12433</v>
      </c>
      <c r="H39" s="140">
        <v>12209</v>
      </c>
      <c r="I39" s="115">
        <v>-419</v>
      </c>
      <c r="J39" s="116">
        <v>-3.431894504054386</v>
      </c>
    </row>
    <row r="40" spans="1:10" s="110" customFormat="1" ht="13.5" customHeight="1" x14ac:dyDescent="0.2">
      <c r="A40" s="118" t="s">
        <v>105</v>
      </c>
      <c r="B40" s="121" t="s">
        <v>108</v>
      </c>
      <c r="C40" s="113">
        <v>29.226331513340888</v>
      </c>
      <c r="D40" s="115">
        <v>5674</v>
      </c>
      <c r="E40" s="114">
        <v>5768</v>
      </c>
      <c r="F40" s="114">
        <v>5350</v>
      </c>
      <c r="G40" s="114">
        <v>5674</v>
      </c>
      <c r="H40" s="140">
        <v>5323</v>
      </c>
      <c r="I40" s="115">
        <v>351</v>
      </c>
      <c r="J40" s="116">
        <v>6.5940259252301336</v>
      </c>
    </row>
    <row r="41" spans="1:10" s="110" customFormat="1" ht="13.5" customHeight="1" x14ac:dyDescent="0.2">
      <c r="A41" s="118"/>
      <c r="B41" s="121" t="s">
        <v>109</v>
      </c>
      <c r="C41" s="113">
        <v>34.820232821675077</v>
      </c>
      <c r="D41" s="115">
        <v>6760</v>
      </c>
      <c r="E41" s="114">
        <v>7010</v>
      </c>
      <c r="F41" s="114">
        <v>7001</v>
      </c>
      <c r="G41" s="114">
        <v>7192</v>
      </c>
      <c r="H41" s="140">
        <v>7185</v>
      </c>
      <c r="I41" s="115">
        <v>-425</v>
      </c>
      <c r="J41" s="116">
        <v>-5.9151009046624914</v>
      </c>
    </row>
    <row r="42" spans="1:10" s="110" customFormat="1" ht="13.5" customHeight="1" x14ac:dyDescent="0.2">
      <c r="A42" s="118"/>
      <c r="B42" s="121" t="s">
        <v>110</v>
      </c>
      <c r="C42" s="113">
        <v>14.695580508911094</v>
      </c>
      <c r="D42" s="115">
        <v>2853</v>
      </c>
      <c r="E42" s="114">
        <v>2892</v>
      </c>
      <c r="F42" s="114">
        <v>2949</v>
      </c>
      <c r="G42" s="114">
        <v>2962</v>
      </c>
      <c r="H42" s="140">
        <v>2951</v>
      </c>
      <c r="I42" s="115">
        <v>-98</v>
      </c>
      <c r="J42" s="116">
        <v>-3.3209081667231448</v>
      </c>
    </row>
    <row r="43" spans="1:10" s="110" customFormat="1" ht="13.5" customHeight="1" x14ac:dyDescent="0.2">
      <c r="A43" s="120"/>
      <c r="B43" s="121" t="s">
        <v>111</v>
      </c>
      <c r="C43" s="113">
        <v>21.257855156072939</v>
      </c>
      <c r="D43" s="115">
        <v>4127</v>
      </c>
      <c r="E43" s="114">
        <v>4274</v>
      </c>
      <c r="F43" s="114">
        <v>4216</v>
      </c>
      <c r="G43" s="114">
        <v>4239</v>
      </c>
      <c r="H43" s="140">
        <v>4160</v>
      </c>
      <c r="I43" s="115">
        <v>-33</v>
      </c>
      <c r="J43" s="116">
        <v>-0.79326923076923073</v>
      </c>
    </row>
    <row r="44" spans="1:10" s="110" customFormat="1" ht="13.5" customHeight="1" x14ac:dyDescent="0.2">
      <c r="A44" s="120"/>
      <c r="B44" s="121" t="s">
        <v>112</v>
      </c>
      <c r="C44" s="113">
        <v>1.6843514989183064</v>
      </c>
      <c r="D44" s="115">
        <v>327</v>
      </c>
      <c r="E44" s="114">
        <v>348</v>
      </c>
      <c r="F44" s="114">
        <v>351</v>
      </c>
      <c r="G44" s="114">
        <v>316</v>
      </c>
      <c r="H44" s="140">
        <v>321</v>
      </c>
      <c r="I44" s="115">
        <v>6</v>
      </c>
      <c r="J44" s="116">
        <v>1.8691588785046729</v>
      </c>
    </row>
    <row r="45" spans="1:10" s="110" customFormat="1" ht="13.5" customHeight="1" x14ac:dyDescent="0.2">
      <c r="A45" s="118" t="s">
        <v>113</v>
      </c>
      <c r="B45" s="122" t="s">
        <v>116</v>
      </c>
      <c r="C45" s="113">
        <v>82.610487277222617</v>
      </c>
      <c r="D45" s="115">
        <v>16038</v>
      </c>
      <c r="E45" s="114">
        <v>16431</v>
      </c>
      <c r="F45" s="114">
        <v>16101</v>
      </c>
      <c r="G45" s="114">
        <v>16533</v>
      </c>
      <c r="H45" s="140">
        <v>16144</v>
      </c>
      <c r="I45" s="115">
        <v>-106</v>
      </c>
      <c r="J45" s="116">
        <v>-0.65659068384539143</v>
      </c>
    </row>
    <row r="46" spans="1:10" s="110" customFormat="1" ht="13.5" customHeight="1" x14ac:dyDescent="0.2">
      <c r="A46" s="118"/>
      <c r="B46" s="119" t="s">
        <v>117</v>
      </c>
      <c r="C46" s="113">
        <v>17.039250025754612</v>
      </c>
      <c r="D46" s="115">
        <v>3308</v>
      </c>
      <c r="E46" s="114">
        <v>3450</v>
      </c>
      <c r="F46" s="114">
        <v>3340</v>
      </c>
      <c r="G46" s="114">
        <v>3455</v>
      </c>
      <c r="H46" s="140">
        <v>3407</v>
      </c>
      <c r="I46" s="115">
        <v>-99</v>
      </c>
      <c r="J46" s="116">
        <v>-2.9057822130906956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15517</v>
      </c>
      <c r="E48" s="114">
        <v>16058</v>
      </c>
      <c r="F48" s="114">
        <v>16145</v>
      </c>
      <c r="G48" s="114">
        <v>15738</v>
      </c>
      <c r="H48" s="140">
        <v>15405</v>
      </c>
      <c r="I48" s="115">
        <v>112</v>
      </c>
      <c r="J48" s="116">
        <v>0.72703667640376501</v>
      </c>
    </row>
    <row r="49" spans="1:12" s="110" customFormat="1" ht="13.5" customHeight="1" x14ac:dyDescent="0.2">
      <c r="A49" s="118" t="s">
        <v>105</v>
      </c>
      <c r="B49" s="119" t="s">
        <v>106</v>
      </c>
      <c r="C49" s="113">
        <v>45.421150995682154</v>
      </c>
      <c r="D49" s="115">
        <v>7048</v>
      </c>
      <c r="E49" s="114">
        <v>7336</v>
      </c>
      <c r="F49" s="114">
        <v>7391</v>
      </c>
      <c r="G49" s="114">
        <v>7190</v>
      </c>
      <c r="H49" s="140">
        <v>7039</v>
      </c>
      <c r="I49" s="115">
        <v>9</v>
      </c>
      <c r="J49" s="116">
        <v>0.12785907089075152</v>
      </c>
    </row>
    <row r="50" spans="1:12" s="110" customFormat="1" ht="13.5" customHeight="1" x14ac:dyDescent="0.2">
      <c r="A50" s="120"/>
      <c r="B50" s="119" t="s">
        <v>107</v>
      </c>
      <c r="C50" s="113">
        <v>54.578849004317846</v>
      </c>
      <c r="D50" s="115">
        <v>8469</v>
      </c>
      <c r="E50" s="114">
        <v>8722</v>
      </c>
      <c r="F50" s="114">
        <v>8754</v>
      </c>
      <c r="G50" s="114">
        <v>8548</v>
      </c>
      <c r="H50" s="140">
        <v>8366</v>
      </c>
      <c r="I50" s="115">
        <v>103</v>
      </c>
      <c r="J50" s="116">
        <v>1.2311737987090605</v>
      </c>
    </row>
    <row r="51" spans="1:12" s="110" customFormat="1" ht="13.5" customHeight="1" x14ac:dyDescent="0.2">
      <c r="A51" s="118" t="s">
        <v>105</v>
      </c>
      <c r="B51" s="121" t="s">
        <v>108</v>
      </c>
      <c r="C51" s="113">
        <v>12.218856737771477</v>
      </c>
      <c r="D51" s="115">
        <v>1896</v>
      </c>
      <c r="E51" s="114">
        <v>2050</v>
      </c>
      <c r="F51" s="114">
        <v>2100</v>
      </c>
      <c r="G51" s="114">
        <v>1965</v>
      </c>
      <c r="H51" s="140">
        <v>1889</v>
      </c>
      <c r="I51" s="115">
        <v>7</v>
      </c>
      <c r="J51" s="116">
        <v>0.370566437268396</v>
      </c>
    </row>
    <row r="52" spans="1:12" s="110" customFormat="1" ht="13.5" customHeight="1" x14ac:dyDescent="0.2">
      <c r="A52" s="118"/>
      <c r="B52" s="121" t="s">
        <v>109</v>
      </c>
      <c r="C52" s="113">
        <v>71.695559708706583</v>
      </c>
      <c r="D52" s="115">
        <v>11125</v>
      </c>
      <c r="E52" s="114">
        <v>11461</v>
      </c>
      <c r="F52" s="114">
        <v>11534</v>
      </c>
      <c r="G52" s="114">
        <v>11297</v>
      </c>
      <c r="H52" s="140">
        <v>11152</v>
      </c>
      <c r="I52" s="115">
        <v>-27</v>
      </c>
      <c r="J52" s="116">
        <v>-0.24210903873744619</v>
      </c>
    </row>
    <row r="53" spans="1:12" s="110" customFormat="1" ht="13.5" customHeight="1" x14ac:dyDescent="0.2">
      <c r="A53" s="118"/>
      <c r="B53" s="121" t="s">
        <v>110</v>
      </c>
      <c r="C53" s="113">
        <v>15.234903654056842</v>
      </c>
      <c r="D53" s="115">
        <v>2364</v>
      </c>
      <c r="E53" s="114">
        <v>2414</v>
      </c>
      <c r="F53" s="114">
        <v>2372</v>
      </c>
      <c r="G53" s="114">
        <v>2343</v>
      </c>
      <c r="H53" s="140">
        <v>2230</v>
      </c>
      <c r="I53" s="115">
        <v>134</v>
      </c>
      <c r="J53" s="116">
        <v>6.0089686098654704</v>
      </c>
    </row>
    <row r="54" spans="1:12" s="110" customFormat="1" ht="13.5" customHeight="1" x14ac:dyDescent="0.2">
      <c r="A54" s="120"/>
      <c r="B54" s="121" t="s">
        <v>111</v>
      </c>
      <c r="C54" s="113">
        <v>0.85067989946510281</v>
      </c>
      <c r="D54" s="115">
        <v>132</v>
      </c>
      <c r="E54" s="114">
        <v>133</v>
      </c>
      <c r="F54" s="114">
        <v>139</v>
      </c>
      <c r="G54" s="114">
        <v>133</v>
      </c>
      <c r="H54" s="140">
        <v>134</v>
      </c>
      <c r="I54" s="115">
        <v>-2</v>
      </c>
      <c r="J54" s="116">
        <v>-1.4925373134328359</v>
      </c>
    </row>
    <row r="55" spans="1:12" s="110" customFormat="1" ht="13.5" customHeight="1" x14ac:dyDescent="0.2">
      <c r="A55" s="120"/>
      <c r="B55" s="121" t="s">
        <v>112</v>
      </c>
      <c r="C55" s="113">
        <v>0.19333634078752338</v>
      </c>
      <c r="D55" s="115">
        <v>30</v>
      </c>
      <c r="E55" s="114">
        <v>27</v>
      </c>
      <c r="F55" s="114">
        <v>36</v>
      </c>
      <c r="G55" s="114">
        <v>29</v>
      </c>
      <c r="H55" s="140">
        <v>33</v>
      </c>
      <c r="I55" s="115">
        <v>-3</v>
      </c>
      <c r="J55" s="116">
        <v>-9.0909090909090917</v>
      </c>
    </row>
    <row r="56" spans="1:12" s="110" customFormat="1" ht="13.5" customHeight="1" x14ac:dyDescent="0.2">
      <c r="A56" s="118" t="s">
        <v>113</v>
      </c>
      <c r="B56" s="122" t="s">
        <v>116</v>
      </c>
      <c r="C56" s="113">
        <v>77.083199071985561</v>
      </c>
      <c r="D56" s="115">
        <v>11961</v>
      </c>
      <c r="E56" s="114">
        <v>12440</v>
      </c>
      <c r="F56" s="114">
        <v>12538</v>
      </c>
      <c r="G56" s="114">
        <v>12288</v>
      </c>
      <c r="H56" s="140">
        <v>12108</v>
      </c>
      <c r="I56" s="115">
        <v>-147</v>
      </c>
      <c r="J56" s="116">
        <v>-1.2140733399405352</v>
      </c>
    </row>
    <row r="57" spans="1:12" s="110" customFormat="1" ht="13.5" customHeight="1" x14ac:dyDescent="0.2">
      <c r="A57" s="142"/>
      <c r="B57" s="124" t="s">
        <v>117</v>
      </c>
      <c r="C57" s="125">
        <v>22.903911838628602</v>
      </c>
      <c r="D57" s="143">
        <v>3554</v>
      </c>
      <c r="E57" s="144">
        <v>3616</v>
      </c>
      <c r="F57" s="144">
        <v>3605</v>
      </c>
      <c r="G57" s="144">
        <v>3448</v>
      </c>
      <c r="H57" s="145">
        <v>3296</v>
      </c>
      <c r="I57" s="143">
        <v>258</v>
      </c>
      <c r="J57" s="146">
        <v>7.8276699029126213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147602</v>
      </c>
      <c r="E12" s="236">
        <v>148565</v>
      </c>
      <c r="F12" s="114">
        <v>149131</v>
      </c>
      <c r="G12" s="114">
        <v>147489</v>
      </c>
      <c r="H12" s="140">
        <v>146858</v>
      </c>
      <c r="I12" s="115">
        <v>744</v>
      </c>
      <c r="J12" s="116">
        <v>0.50661182911383784</v>
      </c>
    </row>
    <row r="13" spans="1:15" s="110" customFormat="1" ht="12" customHeight="1" x14ac:dyDescent="0.2">
      <c r="A13" s="118" t="s">
        <v>105</v>
      </c>
      <c r="B13" s="119" t="s">
        <v>106</v>
      </c>
      <c r="C13" s="113">
        <v>49.988482540886977</v>
      </c>
      <c r="D13" s="115">
        <v>73784</v>
      </c>
      <c r="E13" s="114">
        <v>74241</v>
      </c>
      <c r="F13" s="114">
        <v>74919</v>
      </c>
      <c r="G13" s="114">
        <v>74025</v>
      </c>
      <c r="H13" s="140">
        <v>73622</v>
      </c>
      <c r="I13" s="115">
        <v>162</v>
      </c>
      <c r="J13" s="116">
        <v>0.22004292195267719</v>
      </c>
    </row>
    <row r="14" spans="1:15" s="110" customFormat="1" ht="12" customHeight="1" x14ac:dyDescent="0.2">
      <c r="A14" s="118"/>
      <c r="B14" s="119" t="s">
        <v>107</v>
      </c>
      <c r="C14" s="113">
        <v>50.011517459113023</v>
      </c>
      <c r="D14" s="115">
        <v>73818</v>
      </c>
      <c r="E14" s="114">
        <v>74324</v>
      </c>
      <c r="F14" s="114">
        <v>74212</v>
      </c>
      <c r="G14" s="114">
        <v>73464</v>
      </c>
      <c r="H14" s="140">
        <v>73236</v>
      </c>
      <c r="I14" s="115">
        <v>582</v>
      </c>
      <c r="J14" s="116">
        <v>0.79469113550712767</v>
      </c>
    </row>
    <row r="15" spans="1:15" s="110" customFormat="1" ht="12" customHeight="1" x14ac:dyDescent="0.2">
      <c r="A15" s="118" t="s">
        <v>105</v>
      </c>
      <c r="B15" s="121" t="s">
        <v>108</v>
      </c>
      <c r="C15" s="113">
        <v>11.928022655519573</v>
      </c>
      <c r="D15" s="115">
        <v>17606</v>
      </c>
      <c r="E15" s="114">
        <v>18300</v>
      </c>
      <c r="F15" s="114">
        <v>18557</v>
      </c>
      <c r="G15" s="114">
        <v>17412</v>
      </c>
      <c r="H15" s="140">
        <v>17666</v>
      </c>
      <c r="I15" s="115">
        <v>-60</v>
      </c>
      <c r="J15" s="116">
        <v>-0.3396354579418091</v>
      </c>
    </row>
    <row r="16" spans="1:15" s="110" customFormat="1" ht="12" customHeight="1" x14ac:dyDescent="0.2">
      <c r="A16" s="118"/>
      <c r="B16" s="121" t="s">
        <v>109</v>
      </c>
      <c r="C16" s="113">
        <v>67.427270633189252</v>
      </c>
      <c r="D16" s="115">
        <v>99524</v>
      </c>
      <c r="E16" s="114">
        <v>100052</v>
      </c>
      <c r="F16" s="114">
        <v>100498</v>
      </c>
      <c r="G16" s="114">
        <v>100369</v>
      </c>
      <c r="H16" s="140">
        <v>100076</v>
      </c>
      <c r="I16" s="115">
        <v>-552</v>
      </c>
      <c r="J16" s="116">
        <v>-0.5515807985930693</v>
      </c>
    </row>
    <row r="17" spans="1:10" s="110" customFormat="1" ht="12" customHeight="1" x14ac:dyDescent="0.2">
      <c r="A17" s="118"/>
      <c r="B17" s="121" t="s">
        <v>110</v>
      </c>
      <c r="C17" s="113">
        <v>19.459085920244984</v>
      </c>
      <c r="D17" s="115">
        <v>28722</v>
      </c>
      <c r="E17" s="114">
        <v>28514</v>
      </c>
      <c r="F17" s="114">
        <v>28440</v>
      </c>
      <c r="G17" s="114">
        <v>28109</v>
      </c>
      <c r="H17" s="140">
        <v>27562</v>
      </c>
      <c r="I17" s="115">
        <v>1160</v>
      </c>
      <c r="J17" s="116">
        <v>4.2086931282200126</v>
      </c>
    </row>
    <row r="18" spans="1:10" s="110" customFormat="1" ht="12" customHeight="1" x14ac:dyDescent="0.2">
      <c r="A18" s="120"/>
      <c r="B18" s="121" t="s">
        <v>111</v>
      </c>
      <c r="C18" s="113">
        <v>1.1856207910461918</v>
      </c>
      <c r="D18" s="115">
        <v>1750</v>
      </c>
      <c r="E18" s="114">
        <v>1699</v>
      </c>
      <c r="F18" s="114">
        <v>1636</v>
      </c>
      <c r="G18" s="114">
        <v>1599</v>
      </c>
      <c r="H18" s="140">
        <v>1554</v>
      </c>
      <c r="I18" s="115">
        <v>196</v>
      </c>
      <c r="J18" s="116">
        <v>12.612612612612613</v>
      </c>
    </row>
    <row r="19" spans="1:10" s="110" customFormat="1" ht="12" customHeight="1" x14ac:dyDescent="0.2">
      <c r="A19" s="120"/>
      <c r="B19" s="121" t="s">
        <v>112</v>
      </c>
      <c r="C19" s="113">
        <v>0.34552377339060447</v>
      </c>
      <c r="D19" s="115">
        <v>510</v>
      </c>
      <c r="E19" s="114">
        <v>450</v>
      </c>
      <c r="F19" s="114">
        <v>445</v>
      </c>
      <c r="G19" s="114">
        <v>397</v>
      </c>
      <c r="H19" s="140">
        <v>391</v>
      </c>
      <c r="I19" s="115">
        <v>119</v>
      </c>
      <c r="J19" s="116">
        <v>30.434782608695652</v>
      </c>
    </row>
    <row r="20" spans="1:10" s="110" customFormat="1" ht="12" customHeight="1" x14ac:dyDescent="0.2">
      <c r="A20" s="118" t="s">
        <v>113</v>
      </c>
      <c r="B20" s="119" t="s">
        <v>181</v>
      </c>
      <c r="C20" s="113">
        <v>68.604083955501963</v>
      </c>
      <c r="D20" s="115">
        <v>101261</v>
      </c>
      <c r="E20" s="114">
        <v>102104</v>
      </c>
      <c r="F20" s="114">
        <v>103201</v>
      </c>
      <c r="G20" s="114">
        <v>101880</v>
      </c>
      <c r="H20" s="140">
        <v>101708</v>
      </c>
      <c r="I20" s="115">
        <v>-447</v>
      </c>
      <c r="J20" s="116">
        <v>-0.43949345184252958</v>
      </c>
    </row>
    <row r="21" spans="1:10" s="110" customFormat="1" ht="12" customHeight="1" x14ac:dyDescent="0.2">
      <c r="A21" s="118"/>
      <c r="B21" s="119" t="s">
        <v>182</v>
      </c>
      <c r="C21" s="113">
        <v>31.395916044498041</v>
      </c>
      <c r="D21" s="115">
        <v>46341</v>
      </c>
      <c r="E21" s="114">
        <v>46461</v>
      </c>
      <c r="F21" s="114">
        <v>45930</v>
      </c>
      <c r="G21" s="114">
        <v>45609</v>
      </c>
      <c r="H21" s="140">
        <v>45150</v>
      </c>
      <c r="I21" s="115">
        <v>1191</v>
      </c>
      <c r="J21" s="116">
        <v>2.6378737541528241</v>
      </c>
    </row>
    <row r="22" spans="1:10" s="110" customFormat="1" ht="12" customHeight="1" x14ac:dyDescent="0.2">
      <c r="A22" s="118" t="s">
        <v>113</v>
      </c>
      <c r="B22" s="119" t="s">
        <v>116</v>
      </c>
      <c r="C22" s="113">
        <v>84.70549179550413</v>
      </c>
      <c r="D22" s="115">
        <v>125027</v>
      </c>
      <c r="E22" s="114">
        <v>126004</v>
      </c>
      <c r="F22" s="114">
        <v>126327</v>
      </c>
      <c r="G22" s="114">
        <v>125154</v>
      </c>
      <c r="H22" s="140">
        <v>124916</v>
      </c>
      <c r="I22" s="115">
        <v>111</v>
      </c>
      <c r="J22" s="116">
        <v>8.8859713727624967E-2</v>
      </c>
    </row>
    <row r="23" spans="1:10" s="110" customFormat="1" ht="12" customHeight="1" x14ac:dyDescent="0.2">
      <c r="A23" s="118"/>
      <c r="B23" s="119" t="s">
        <v>117</v>
      </c>
      <c r="C23" s="113">
        <v>15.265375807915882</v>
      </c>
      <c r="D23" s="115">
        <v>22532</v>
      </c>
      <c r="E23" s="114">
        <v>22519</v>
      </c>
      <c r="F23" s="114">
        <v>22759</v>
      </c>
      <c r="G23" s="114">
        <v>22291</v>
      </c>
      <c r="H23" s="140">
        <v>21901</v>
      </c>
      <c r="I23" s="115">
        <v>631</v>
      </c>
      <c r="J23" s="116">
        <v>2.8811469795899729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123974</v>
      </c>
      <c r="E64" s="236">
        <v>124528</v>
      </c>
      <c r="F64" s="236">
        <v>125018</v>
      </c>
      <c r="G64" s="236">
        <v>123488</v>
      </c>
      <c r="H64" s="140">
        <v>122608</v>
      </c>
      <c r="I64" s="115">
        <v>1366</v>
      </c>
      <c r="J64" s="116">
        <v>1.114119796424377</v>
      </c>
    </row>
    <row r="65" spans="1:12" s="110" customFormat="1" ht="12" customHeight="1" x14ac:dyDescent="0.2">
      <c r="A65" s="118" t="s">
        <v>105</v>
      </c>
      <c r="B65" s="119" t="s">
        <v>106</v>
      </c>
      <c r="C65" s="113">
        <v>54.628389823672705</v>
      </c>
      <c r="D65" s="235">
        <v>67725</v>
      </c>
      <c r="E65" s="236">
        <v>67923</v>
      </c>
      <c r="F65" s="236">
        <v>68534</v>
      </c>
      <c r="G65" s="236">
        <v>67601</v>
      </c>
      <c r="H65" s="140">
        <v>66988</v>
      </c>
      <c r="I65" s="115">
        <v>737</v>
      </c>
      <c r="J65" s="116">
        <v>1.1001970502179494</v>
      </c>
    </row>
    <row r="66" spans="1:12" s="110" customFormat="1" ht="12" customHeight="1" x14ac:dyDescent="0.2">
      <c r="A66" s="118"/>
      <c r="B66" s="119" t="s">
        <v>107</v>
      </c>
      <c r="C66" s="113">
        <v>45.371610176327295</v>
      </c>
      <c r="D66" s="235">
        <v>56249</v>
      </c>
      <c r="E66" s="236">
        <v>56605</v>
      </c>
      <c r="F66" s="236">
        <v>56484</v>
      </c>
      <c r="G66" s="236">
        <v>55887</v>
      </c>
      <c r="H66" s="140">
        <v>55620</v>
      </c>
      <c r="I66" s="115">
        <v>629</v>
      </c>
      <c r="J66" s="116">
        <v>1.1308881697231212</v>
      </c>
    </row>
    <row r="67" spans="1:12" s="110" customFormat="1" ht="12" customHeight="1" x14ac:dyDescent="0.2">
      <c r="A67" s="118" t="s">
        <v>105</v>
      </c>
      <c r="B67" s="121" t="s">
        <v>108</v>
      </c>
      <c r="C67" s="113">
        <v>11.607272492619421</v>
      </c>
      <c r="D67" s="235">
        <v>14390</v>
      </c>
      <c r="E67" s="236">
        <v>14939</v>
      </c>
      <c r="F67" s="236">
        <v>15104</v>
      </c>
      <c r="G67" s="236">
        <v>14256</v>
      </c>
      <c r="H67" s="140">
        <v>14303</v>
      </c>
      <c r="I67" s="115">
        <v>87</v>
      </c>
      <c r="J67" s="116">
        <v>0.60826400055932317</v>
      </c>
    </row>
    <row r="68" spans="1:12" s="110" customFormat="1" ht="12" customHeight="1" x14ac:dyDescent="0.2">
      <c r="A68" s="118"/>
      <c r="B68" s="121" t="s">
        <v>109</v>
      </c>
      <c r="C68" s="113">
        <v>70.876958071853778</v>
      </c>
      <c r="D68" s="235">
        <v>87869</v>
      </c>
      <c r="E68" s="236">
        <v>88064</v>
      </c>
      <c r="F68" s="236">
        <v>88508</v>
      </c>
      <c r="G68" s="236">
        <v>88157</v>
      </c>
      <c r="H68" s="140">
        <v>87594</v>
      </c>
      <c r="I68" s="115">
        <v>275</v>
      </c>
      <c r="J68" s="116">
        <v>0.31394844395734867</v>
      </c>
    </row>
    <row r="69" spans="1:12" s="110" customFormat="1" ht="12" customHeight="1" x14ac:dyDescent="0.2">
      <c r="A69" s="118"/>
      <c r="B69" s="121" t="s">
        <v>110</v>
      </c>
      <c r="C69" s="113">
        <v>16.409085776049817</v>
      </c>
      <c r="D69" s="235">
        <v>20343</v>
      </c>
      <c r="E69" s="236">
        <v>20205</v>
      </c>
      <c r="F69" s="236">
        <v>20129</v>
      </c>
      <c r="G69" s="236">
        <v>19875</v>
      </c>
      <c r="H69" s="140">
        <v>19555</v>
      </c>
      <c r="I69" s="115">
        <v>788</v>
      </c>
      <c r="J69" s="116">
        <v>4.029659933520839</v>
      </c>
    </row>
    <row r="70" spans="1:12" s="110" customFormat="1" ht="12" customHeight="1" x14ac:dyDescent="0.2">
      <c r="A70" s="120"/>
      <c r="B70" s="121" t="s">
        <v>111</v>
      </c>
      <c r="C70" s="113">
        <v>1.1066836594769871</v>
      </c>
      <c r="D70" s="235">
        <v>1372</v>
      </c>
      <c r="E70" s="236">
        <v>1320</v>
      </c>
      <c r="F70" s="236">
        <v>1277</v>
      </c>
      <c r="G70" s="236">
        <v>1200</v>
      </c>
      <c r="H70" s="140">
        <v>1156</v>
      </c>
      <c r="I70" s="115">
        <v>216</v>
      </c>
      <c r="J70" s="116">
        <v>18.685121107266436</v>
      </c>
    </row>
    <row r="71" spans="1:12" s="110" customFormat="1" ht="12" customHeight="1" x14ac:dyDescent="0.2">
      <c r="A71" s="120"/>
      <c r="B71" s="121" t="s">
        <v>112</v>
      </c>
      <c r="C71" s="113">
        <v>0.34120057431396905</v>
      </c>
      <c r="D71" s="235">
        <v>423</v>
      </c>
      <c r="E71" s="236">
        <v>387</v>
      </c>
      <c r="F71" s="236">
        <v>394</v>
      </c>
      <c r="G71" s="236">
        <v>323</v>
      </c>
      <c r="H71" s="140">
        <v>316</v>
      </c>
      <c r="I71" s="115">
        <v>107</v>
      </c>
      <c r="J71" s="116">
        <v>33.860759493670884</v>
      </c>
    </row>
    <row r="72" spans="1:12" s="110" customFormat="1" ht="12" customHeight="1" x14ac:dyDescent="0.2">
      <c r="A72" s="118" t="s">
        <v>113</v>
      </c>
      <c r="B72" s="119" t="s">
        <v>181</v>
      </c>
      <c r="C72" s="113">
        <v>72.528917353638661</v>
      </c>
      <c r="D72" s="235">
        <v>89917</v>
      </c>
      <c r="E72" s="236">
        <v>90458</v>
      </c>
      <c r="F72" s="236">
        <v>91377</v>
      </c>
      <c r="G72" s="236">
        <v>89926</v>
      </c>
      <c r="H72" s="140">
        <v>89474</v>
      </c>
      <c r="I72" s="115">
        <v>443</v>
      </c>
      <c r="J72" s="116">
        <v>0.4951158995909426</v>
      </c>
    </row>
    <row r="73" spans="1:12" s="110" customFormat="1" ht="12" customHeight="1" x14ac:dyDescent="0.2">
      <c r="A73" s="118"/>
      <c r="B73" s="119" t="s">
        <v>182</v>
      </c>
      <c r="C73" s="113">
        <v>27.471082646361335</v>
      </c>
      <c r="D73" s="115">
        <v>34057</v>
      </c>
      <c r="E73" s="114">
        <v>34070</v>
      </c>
      <c r="F73" s="114">
        <v>33641</v>
      </c>
      <c r="G73" s="114">
        <v>33562</v>
      </c>
      <c r="H73" s="140">
        <v>33134</v>
      </c>
      <c r="I73" s="115">
        <v>923</v>
      </c>
      <c r="J73" s="116">
        <v>2.7856582362527917</v>
      </c>
    </row>
    <row r="74" spans="1:12" s="110" customFormat="1" ht="12" customHeight="1" x14ac:dyDescent="0.2">
      <c r="A74" s="118" t="s">
        <v>113</v>
      </c>
      <c r="B74" s="119" t="s">
        <v>116</v>
      </c>
      <c r="C74" s="113">
        <v>75.982867375417428</v>
      </c>
      <c r="D74" s="115">
        <v>94199</v>
      </c>
      <c r="E74" s="114">
        <v>94834</v>
      </c>
      <c r="F74" s="114">
        <v>95295</v>
      </c>
      <c r="G74" s="114">
        <v>94456</v>
      </c>
      <c r="H74" s="140">
        <v>94252</v>
      </c>
      <c r="I74" s="115">
        <v>-53</v>
      </c>
      <c r="J74" s="116">
        <v>-5.6232228493825066E-2</v>
      </c>
    </row>
    <row r="75" spans="1:12" s="110" customFormat="1" ht="12" customHeight="1" x14ac:dyDescent="0.2">
      <c r="A75" s="142"/>
      <c r="B75" s="124" t="s">
        <v>117</v>
      </c>
      <c r="C75" s="125">
        <v>23.968735379999032</v>
      </c>
      <c r="D75" s="143">
        <v>29715</v>
      </c>
      <c r="E75" s="144">
        <v>29638</v>
      </c>
      <c r="F75" s="144">
        <v>29668</v>
      </c>
      <c r="G75" s="144">
        <v>28977</v>
      </c>
      <c r="H75" s="145">
        <v>28299</v>
      </c>
      <c r="I75" s="143">
        <v>1416</v>
      </c>
      <c r="J75" s="146">
        <v>5.003710378458603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147602</v>
      </c>
      <c r="G11" s="114">
        <v>148565</v>
      </c>
      <c r="H11" s="114">
        <v>149131</v>
      </c>
      <c r="I11" s="114">
        <v>147489</v>
      </c>
      <c r="J11" s="140">
        <v>146858</v>
      </c>
      <c r="K11" s="114">
        <v>744</v>
      </c>
      <c r="L11" s="116">
        <v>0.50661182911383784</v>
      </c>
    </row>
    <row r="12" spans="1:17" s="110" customFormat="1" ht="24.95" customHeight="1" x14ac:dyDescent="0.2">
      <c r="A12" s="604" t="s">
        <v>185</v>
      </c>
      <c r="B12" s="605"/>
      <c r="C12" s="605"/>
      <c r="D12" s="606"/>
      <c r="E12" s="113">
        <v>49.988482540886977</v>
      </c>
      <c r="F12" s="115">
        <v>73784</v>
      </c>
      <c r="G12" s="114">
        <v>74241</v>
      </c>
      <c r="H12" s="114">
        <v>74919</v>
      </c>
      <c r="I12" s="114">
        <v>74025</v>
      </c>
      <c r="J12" s="140">
        <v>73622</v>
      </c>
      <c r="K12" s="114">
        <v>162</v>
      </c>
      <c r="L12" s="116">
        <v>0.22004292195267719</v>
      </c>
    </row>
    <row r="13" spans="1:17" s="110" customFormat="1" ht="15" customHeight="1" x14ac:dyDescent="0.2">
      <c r="A13" s="120"/>
      <c r="B13" s="612" t="s">
        <v>107</v>
      </c>
      <c r="C13" s="612"/>
      <c r="E13" s="113">
        <v>50.011517459113023</v>
      </c>
      <c r="F13" s="115">
        <v>73818</v>
      </c>
      <c r="G13" s="114">
        <v>74324</v>
      </c>
      <c r="H13" s="114">
        <v>74212</v>
      </c>
      <c r="I13" s="114">
        <v>73464</v>
      </c>
      <c r="J13" s="140">
        <v>73236</v>
      </c>
      <c r="K13" s="114">
        <v>582</v>
      </c>
      <c r="L13" s="116">
        <v>0.79469113550712767</v>
      </c>
    </row>
    <row r="14" spans="1:17" s="110" customFormat="1" ht="24.95" customHeight="1" x14ac:dyDescent="0.2">
      <c r="A14" s="604" t="s">
        <v>186</v>
      </c>
      <c r="B14" s="605"/>
      <c r="C14" s="605"/>
      <c r="D14" s="606"/>
      <c r="E14" s="113">
        <v>11.928022655519573</v>
      </c>
      <c r="F14" s="115">
        <v>17606</v>
      </c>
      <c r="G14" s="114">
        <v>18300</v>
      </c>
      <c r="H14" s="114">
        <v>18557</v>
      </c>
      <c r="I14" s="114">
        <v>17412</v>
      </c>
      <c r="J14" s="140">
        <v>17666</v>
      </c>
      <c r="K14" s="114">
        <v>-60</v>
      </c>
      <c r="L14" s="116">
        <v>-0.3396354579418091</v>
      </c>
    </row>
    <row r="15" spans="1:17" s="110" customFormat="1" ht="15" customHeight="1" x14ac:dyDescent="0.2">
      <c r="A15" s="120"/>
      <c r="B15" s="119"/>
      <c r="C15" s="258" t="s">
        <v>106</v>
      </c>
      <c r="E15" s="113">
        <v>49.72736567079405</v>
      </c>
      <c r="F15" s="115">
        <v>8755</v>
      </c>
      <c r="G15" s="114">
        <v>9136</v>
      </c>
      <c r="H15" s="114">
        <v>9395</v>
      </c>
      <c r="I15" s="114">
        <v>8696</v>
      </c>
      <c r="J15" s="140">
        <v>8854</v>
      </c>
      <c r="K15" s="114">
        <v>-99</v>
      </c>
      <c r="L15" s="116">
        <v>-1.1181386943754235</v>
      </c>
    </row>
    <row r="16" spans="1:17" s="110" customFormat="1" ht="15" customHeight="1" x14ac:dyDescent="0.2">
      <c r="A16" s="120"/>
      <c r="B16" s="119"/>
      <c r="C16" s="258" t="s">
        <v>107</v>
      </c>
      <c r="E16" s="113">
        <v>50.27263432920595</v>
      </c>
      <c r="F16" s="115">
        <v>8851</v>
      </c>
      <c r="G16" s="114">
        <v>9164</v>
      </c>
      <c r="H16" s="114">
        <v>9162</v>
      </c>
      <c r="I16" s="114">
        <v>8716</v>
      </c>
      <c r="J16" s="140">
        <v>8812</v>
      </c>
      <c r="K16" s="114">
        <v>39</v>
      </c>
      <c r="L16" s="116">
        <v>0.44257830231502499</v>
      </c>
    </row>
    <row r="17" spans="1:12" s="110" customFormat="1" ht="15" customHeight="1" x14ac:dyDescent="0.2">
      <c r="A17" s="120"/>
      <c r="B17" s="121" t="s">
        <v>109</v>
      </c>
      <c r="C17" s="258"/>
      <c r="E17" s="113">
        <v>67.427270633189252</v>
      </c>
      <c r="F17" s="115">
        <v>99524</v>
      </c>
      <c r="G17" s="114">
        <v>100052</v>
      </c>
      <c r="H17" s="114">
        <v>100498</v>
      </c>
      <c r="I17" s="114">
        <v>100369</v>
      </c>
      <c r="J17" s="140">
        <v>100076</v>
      </c>
      <c r="K17" s="114">
        <v>-552</v>
      </c>
      <c r="L17" s="116">
        <v>-0.5515807985930693</v>
      </c>
    </row>
    <row r="18" spans="1:12" s="110" customFormat="1" ht="15" customHeight="1" x14ac:dyDescent="0.2">
      <c r="A18" s="120"/>
      <c r="B18" s="119"/>
      <c r="C18" s="258" t="s">
        <v>106</v>
      </c>
      <c r="E18" s="113">
        <v>49.941722599573971</v>
      </c>
      <c r="F18" s="115">
        <v>49704</v>
      </c>
      <c r="G18" s="114">
        <v>49926</v>
      </c>
      <c r="H18" s="114">
        <v>50350</v>
      </c>
      <c r="I18" s="114">
        <v>50358</v>
      </c>
      <c r="J18" s="140">
        <v>50085</v>
      </c>
      <c r="K18" s="114">
        <v>-381</v>
      </c>
      <c r="L18" s="116">
        <v>-0.76070679844264755</v>
      </c>
    </row>
    <row r="19" spans="1:12" s="110" customFormat="1" ht="15" customHeight="1" x14ac:dyDescent="0.2">
      <c r="A19" s="120"/>
      <c r="B19" s="119"/>
      <c r="C19" s="258" t="s">
        <v>107</v>
      </c>
      <c r="E19" s="113">
        <v>50.058277400426029</v>
      </c>
      <c r="F19" s="115">
        <v>49820</v>
      </c>
      <c r="G19" s="114">
        <v>50126</v>
      </c>
      <c r="H19" s="114">
        <v>50148</v>
      </c>
      <c r="I19" s="114">
        <v>50011</v>
      </c>
      <c r="J19" s="140">
        <v>49991</v>
      </c>
      <c r="K19" s="114">
        <v>-171</v>
      </c>
      <c r="L19" s="116">
        <v>-0.34206157108279489</v>
      </c>
    </row>
    <row r="20" spans="1:12" s="110" customFormat="1" ht="15" customHeight="1" x14ac:dyDescent="0.2">
      <c r="A20" s="120"/>
      <c r="B20" s="121" t="s">
        <v>110</v>
      </c>
      <c r="C20" s="258"/>
      <c r="E20" s="113">
        <v>19.459085920244984</v>
      </c>
      <c r="F20" s="115">
        <v>28722</v>
      </c>
      <c r="G20" s="114">
        <v>28514</v>
      </c>
      <c r="H20" s="114">
        <v>28440</v>
      </c>
      <c r="I20" s="114">
        <v>28109</v>
      </c>
      <c r="J20" s="140">
        <v>27562</v>
      </c>
      <c r="K20" s="114">
        <v>1160</v>
      </c>
      <c r="L20" s="116">
        <v>4.2086931282200126</v>
      </c>
    </row>
    <row r="21" spans="1:12" s="110" customFormat="1" ht="15" customHeight="1" x14ac:dyDescent="0.2">
      <c r="A21" s="120"/>
      <c r="B21" s="119"/>
      <c r="C21" s="258" t="s">
        <v>106</v>
      </c>
      <c r="E21" s="113">
        <v>49.839844022004037</v>
      </c>
      <c r="F21" s="115">
        <v>14315</v>
      </c>
      <c r="G21" s="114">
        <v>14208</v>
      </c>
      <c r="H21" s="114">
        <v>14222</v>
      </c>
      <c r="I21" s="114">
        <v>14044</v>
      </c>
      <c r="J21" s="140">
        <v>13771</v>
      </c>
      <c r="K21" s="114">
        <v>544</v>
      </c>
      <c r="L21" s="116">
        <v>3.9503304044731684</v>
      </c>
    </row>
    <row r="22" spans="1:12" s="110" customFormat="1" ht="15" customHeight="1" x14ac:dyDescent="0.2">
      <c r="A22" s="120"/>
      <c r="B22" s="119"/>
      <c r="C22" s="258" t="s">
        <v>107</v>
      </c>
      <c r="E22" s="113">
        <v>50.160155977995963</v>
      </c>
      <c r="F22" s="115">
        <v>14407</v>
      </c>
      <c r="G22" s="114">
        <v>14306</v>
      </c>
      <c r="H22" s="114">
        <v>14218</v>
      </c>
      <c r="I22" s="114">
        <v>14065</v>
      </c>
      <c r="J22" s="140">
        <v>13791</v>
      </c>
      <c r="K22" s="114">
        <v>616</v>
      </c>
      <c r="L22" s="116">
        <v>4.4666811688782539</v>
      </c>
    </row>
    <row r="23" spans="1:12" s="110" customFormat="1" ht="15" customHeight="1" x14ac:dyDescent="0.2">
      <c r="A23" s="120"/>
      <c r="B23" s="121" t="s">
        <v>111</v>
      </c>
      <c r="C23" s="258"/>
      <c r="E23" s="113">
        <v>1.1856207910461918</v>
      </c>
      <c r="F23" s="115">
        <v>1750</v>
      </c>
      <c r="G23" s="114">
        <v>1699</v>
      </c>
      <c r="H23" s="114">
        <v>1636</v>
      </c>
      <c r="I23" s="114">
        <v>1599</v>
      </c>
      <c r="J23" s="140">
        <v>1554</v>
      </c>
      <c r="K23" s="114">
        <v>196</v>
      </c>
      <c r="L23" s="116">
        <v>12.612612612612613</v>
      </c>
    </row>
    <row r="24" spans="1:12" s="110" customFormat="1" ht="15" customHeight="1" x14ac:dyDescent="0.2">
      <c r="A24" s="120"/>
      <c r="B24" s="119"/>
      <c r="C24" s="258" t="s">
        <v>106</v>
      </c>
      <c r="E24" s="113">
        <v>57.714285714285715</v>
      </c>
      <c r="F24" s="115">
        <v>1010</v>
      </c>
      <c r="G24" s="114">
        <v>971</v>
      </c>
      <c r="H24" s="114">
        <v>952</v>
      </c>
      <c r="I24" s="114">
        <v>927</v>
      </c>
      <c r="J24" s="140">
        <v>912</v>
      </c>
      <c r="K24" s="114">
        <v>98</v>
      </c>
      <c r="L24" s="116">
        <v>10.745614035087719</v>
      </c>
    </row>
    <row r="25" spans="1:12" s="110" customFormat="1" ht="15" customHeight="1" x14ac:dyDescent="0.2">
      <c r="A25" s="120"/>
      <c r="B25" s="119"/>
      <c r="C25" s="258" t="s">
        <v>107</v>
      </c>
      <c r="E25" s="113">
        <v>42.285714285714285</v>
      </c>
      <c r="F25" s="115">
        <v>740</v>
      </c>
      <c r="G25" s="114">
        <v>728</v>
      </c>
      <c r="H25" s="114">
        <v>684</v>
      </c>
      <c r="I25" s="114">
        <v>672</v>
      </c>
      <c r="J25" s="140">
        <v>642</v>
      </c>
      <c r="K25" s="114">
        <v>98</v>
      </c>
      <c r="L25" s="116">
        <v>15.264797507788161</v>
      </c>
    </row>
    <row r="26" spans="1:12" s="110" customFormat="1" ht="15" customHeight="1" x14ac:dyDescent="0.2">
      <c r="A26" s="120"/>
      <c r="C26" s="121" t="s">
        <v>187</v>
      </c>
      <c r="D26" s="110" t="s">
        <v>188</v>
      </c>
      <c r="E26" s="113">
        <v>0.34552377339060447</v>
      </c>
      <c r="F26" s="115">
        <v>510</v>
      </c>
      <c r="G26" s="114">
        <v>450</v>
      </c>
      <c r="H26" s="114">
        <v>445</v>
      </c>
      <c r="I26" s="114">
        <v>397</v>
      </c>
      <c r="J26" s="140">
        <v>391</v>
      </c>
      <c r="K26" s="114">
        <v>119</v>
      </c>
      <c r="L26" s="116">
        <v>30.434782608695652</v>
      </c>
    </row>
    <row r="27" spans="1:12" s="110" customFormat="1" ht="15" customHeight="1" x14ac:dyDescent="0.2">
      <c r="A27" s="120"/>
      <c r="B27" s="119"/>
      <c r="D27" s="259" t="s">
        <v>106</v>
      </c>
      <c r="E27" s="113">
        <v>52.156862745098039</v>
      </c>
      <c r="F27" s="115">
        <v>266</v>
      </c>
      <c r="G27" s="114">
        <v>225</v>
      </c>
      <c r="H27" s="114">
        <v>231</v>
      </c>
      <c r="I27" s="114">
        <v>205</v>
      </c>
      <c r="J27" s="140">
        <v>209</v>
      </c>
      <c r="K27" s="114">
        <v>57</v>
      </c>
      <c r="L27" s="116">
        <v>27.272727272727273</v>
      </c>
    </row>
    <row r="28" spans="1:12" s="110" customFormat="1" ht="15" customHeight="1" x14ac:dyDescent="0.2">
      <c r="A28" s="120"/>
      <c r="B28" s="119"/>
      <c r="D28" s="259" t="s">
        <v>107</v>
      </c>
      <c r="E28" s="113">
        <v>47.843137254901961</v>
      </c>
      <c r="F28" s="115">
        <v>244</v>
      </c>
      <c r="G28" s="114">
        <v>225</v>
      </c>
      <c r="H28" s="114">
        <v>214</v>
      </c>
      <c r="I28" s="114">
        <v>192</v>
      </c>
      <c r="J28" s="140">
        <v>182</v>
      </c>
      <c r="K28" s="114">
        <v>62</v>
      </c>
      <c r="L28" s="116">
        <v>34.065934065934066</v>
      </c>
    </row>
    <row r="29" spans="1:12" s="110" customFormat="1" ht="24.95" customHeight="1" x14ac:dyDescent="0.2">
      <c r="A29" s="604" t="s">
        <v>189</v>
      </c>
      <c r="B29" s="605"/>
      <c r="C29" s="605"/>
      <c r="D29" s="606"/>
      <c r="E29" s="113">
        <v>84.70549179550413</v>
      </c>
      <c r="F29" s="115">
        <v>125027</v>
      </c>
      <c r="G29" s="114">
        <v>126004</v>
      </c>
      <c r="H29" s="114">
        <v>126327</v>
      </c>
      <c r="I29" s="114">
        <v>125154</v>
      </c>
      <c r="J29" s="140">
        <v>124916</v>
      </c>
      <c r="K29" s="114">
        <v>111</v>
      </c>
      <c r="L29" s="116">
        <v>8.8859713727624967E-2</v>
      </c>
    </row>
    <row r="30" spans="1:12" s="110" customFormat="1" ht="15" customHeight="1" x14ac:dyDescent="0.2">
      <c r="A30" s="120"/>
      <c r="B30" s="119"/>
      <c r="C30" s="258" t="s">
        <v>106</v>
      </c>
      <c r="E30" s="113">
        <v>49.161381141673395</v>
      </c>
      <c r="F30" s="115">
        <v>61465</v>
      </c>
      <c r="G30" s="114">
        <v>61983</v>
      </c>
      <c r="H30" s="114">
        <v>62406</v>
      </c>
      <c r="I30" s="114">
        <v>61738</v>
      </c>
      <c r="J30" s="140">
        <v>61613</v>
      </c>
      <c r="K30" s="114">
        <v>-148</v>
      </c>
      <c r="L30" s="116">
        <v>-0.24020904679207311</v>
      </c>
    </row>
    <row r="31" spans="1:12" s="110" customFormat="1" ht="15" customHeight="1" x14ac:dyDescent="0.2">
      <c r="A31" s="120"/>
      <c r="B31" s="119"/>
      <c r="C31" s="258" t="s">
        <v>107</v>
      </c>
      <c r="E31" s="113">
        <v>50.838618858326605</v>
      </c>
      <c r="F31" s="115">
        <v>63562</v>
      </c>
      <c r="G31" s="114">
        <v>64021</v>
      </c>
      <c r="H31" s="114">
        <v>63921</v>
      </c>
      <c r="I31" s="114">
        <v>63416</v>
      </c>
      <c r="J31" s="140">
        <v>63303</v>
      </c>
      <c r="K31" s="114">
        <v>259</v>
      </c>
      <c r="L31" s="116">
        <v>0.40914332654060631</v>
      </c>
    </row>
    <row r="32" spans="1:12" s="110" customFormat="1" ht="15" customHeight="1" x14ac:dyDescent="0.2">
      <c r="A32" s="120"/>
      <c r="B32" s="119" t="s">
        <v>117</v>
      </c>
      <c r="C32" s="258"/>
      <c r="E32" s="113">
        <v>15.265375807915882</v>
      </c>
      <c r="F32" s="115">
        <v>22532</v>
      </c>
      <c r="G32" s="114">
        <v>22519</v>
      </c>
      <c r="H32" s="114">
        <v>22759</v>
      </c>
      <c r="I32" s="114">
        <v>22291</v>
      </c>
      <c r="J32" s="140">
        <v>21901</v>
      </c>
      <c r="K32" s="114">
        <v>631</v>
      </c>
      <c r="L32" s="116">
        <v>2.8811469795899729</v>
      </c>
    </row>
    <row r="33" spans="1:12" s="110" customFormat="1" ht="15" customHeight="1" x14ac:dyDescent="0.2">
      <c r="A33" s="120"/>
      <c r="B33" s="119"/>
      <c r="C33" s="258" t="s">
        <v>106</v>
      </c>
      <c r="E33" s="113">
        <v>54.549085744718624</v>
      </c>
      <c r="F33" s="115">
        <v>12291</v>
      </c>
      <c r="G33" s="114">
        <v>12232</v>
      </c>
      <c r="H33" s="114">
        <v>12485</v>
      </c>
      <c r="I33" s="114">
        <v>12263</v>
      </c>
      <c r="J33" s="140">
        <v>11989</v>
      </c>
      <c r="K33" s="114">
        <v>302</v>
      </c>
      <c r="L33" s="116">
        <v>2.5189757277504379</v>
      </c>
    </row>
    <row r="34" spans="1:12" s="110" customFormat="1" ht="15" customHeight="1" x14ac:dyDescent="0.2">
      <c r="A34" s="120"/>
      <c r="B34" s="119"/>
      <c r="C34" s="258" t="s">
        <v>107</v>
      </c>
      <c r="E34" s="113">
        <v>45.450914255281376</v>
      </c>
      <c r="F34" s="115">
        <v>10241</v>
      </c>
      <c r="G34" s="114">
        <v>10287</v>
      </c>
      <c r="H34" s="114">
        <v>10274</v>
      </c>
      <c r="I34" s="114">
        <v>10028</v>
      </c>
      <c r="J34" s="140">
        <v>9912</v>
      </c>
      <c r="K34" s="114">
        <v>329</v>
      </c>
      <c r="L34" s="116">
        <v>3.3192090395480225</v>
      </c>
    </row>
    <row r="35" spans="1:12" s="110" customFormat="1" ht="24.95" customHeight="1" x14ac:dyDescent="0.2">
      <c r="A35" s="604" t="s">
        <v>190</v>
      </c>
      <c r="B35" s="605"/>
      <c r="C35" s="605"/>
      <c r="D35" s="606"/>
      <c r="E35" s="113">
        <v>68.604083955501963</v>
      </c>
      <c r="F35" s="115">
        <v>101261</v>
      </c>
      <c r="G35" s="114">
        <v>102104</v>
      </c>
      <c r="H35" s="114">
        <v>103201</v>
      </c>
      <c r="I35" s="114">
        <v>101880</v>
      </c>
      <c r="J35" s="140">
        <v>101708</v>
      </c>
      <c r="K35" s="114">
        <v>-447</v>
      </c>
      <c r="L35" s="116">
        <v>-0.43949345184252958</v>
      </c>
    </row>
    <row r="36" spans="1:12" s="110" customFormat="1" ht="15" customHeight="1" x14ac:dyDescent="0.2">
      <c r="A36" s="120"/>
      <c r="B36" s="119"/>
      <c r="C36" s="258" t="s">
        <v>106</v>
      </c>
      <c r="E36" s="113">
        <v>63.439033783983959</v>
      </c>
      <c r="F36" s="115">
        <v>64239</v>
      </c>
      <c r="G36" s="114">
        <v>64730</v>
      </c>
      <c r="H36" s="114">
        <v>65535</v>
      </c>
      <c r="I36" s="114">
        <v>64742</v>
      </c>
      <c r="J36" s="140">
        <v>64522</v>
      </c>
      <c r="K36" s="114">
        <v>-283</v>
      </c>
      <c r="L36" s="116">
        <v>-0.43861008648213012</v>
      </c>
    </row>
    <row r="37" spans="1:12" s="110" customFormat="1" ht="15" customHeight="1" x14ac:dyDescent="0.2">
      <c r="A37" s="120"/>
      <c r="B37" s="119"/>
      <c r="C37" s="258" t="s">
        <v>107</v>
      </c>
      <c r="E37" s="113">
        <v>36.560966216016041</v>
      </c>
      <c r="F37" s="115">
        <v>37022</v>
      </c>
      <c r="G37" s="114">
        <v>37374</v>
      </c>
      <c r="H37" s="114">
        <v>37666</v>
      </c>
      <c r="I37" s="114">
        <v>37138</v>
      </c>
      <c r="J37" s="140">
        <v>37186</v>
      </c>
      <c r="K37" s="114">
        <v>-164</v>
      </c>
      <c r="L37" s="116">
        <v>-0.44102619265314902</v>
      </c>
    </row>
    <row r="38" spans="1:12" s="110" customFormat="1" ht="15" customHeight="1" x14ac:dyDescent="0.2">
      <c r="A38" s="120"/>
      <c r="B38" s="119" t="s">
        <v>182</v>
      </c>
      <c r="C38" s="258"/>
      <c r="E38" s="113">
        <v>31.395916044498041</v>
      </c>
      <c r="F38" s="115">
        <v>46341</v>
      </c>
      <c r="G38" s="114">
        <v>46461</v>
      </c>
      <c r="H38" s="114">
        <v>45930</v>
      </c>
      <c r="I38" s="114">
        <v>45609</v>
      </c>
      <c r="J38" s="140">
        <v>45150</v>
      </c>
      <c r="K38" s="114">
        <v>1191</v>
      </c>
      <c r="L38" s="116">
        <v>2.6378737541528241</v>
      </c>
    </row>
    <row r="39" spans="1:12" s="110" customFormat="1" ht="15" customHeight="1" x14ac:dyDescent="0.2">
      <c r="A39" s="120"/>
      <c r="B39" s="119"/>
      <c r="C39" s="258" t="s">
        <v>106</v>
      </c>
      <c r="E39" s="113">
        <v>20.597311236270258</v>
      </c>
      <c r="F39" s="115">
        <v>9545</v>
      </c>
      <c r="G39" s="114">
        <v>9511</v>
      </c>
      <c r="H39" s="114">
        <v>9384</v>
      </c>
      <c r="I39" s="114">
        <v>9283</v>
      </c>
      <c r="J39" s="140">
        <v>9100</v>
      </c>
      <c r="K39" s="114">
        <v>445</v>
      </c>
      <c r="L39" s="116">
        <v>4.8901098901098905</v>
      </c>
    </row>
    <row r="40" spans="1:12" s="110" customFormat="1" ht="15" customHeight="1" x14ac:dyDescent="0.2">
      <c r="A40" s="120"/>
      <c r="B40" s="119"/>
      <c r="C40" s="258" t="s">
        <v>107</v>
      </c>
      <c r="E40" s="113">
        <v>79.402688763729742</v>
      </c>
      <c r="F40" s="115">
        <v>36796</v>
      </c>
      <c r="G40" s="114">
        <v>36950</v>
      </c>
      <c r="H40" s="114">
        <v>36546</v>
      </c>
      <c r="I40" s="114">
        <v>36326</v>
      </c>
      <c r="J40" s="140">
        <v>36050</v>
      </c>
      <c r="K40" s="114">
        <v>746</v>
      </c>
      <c r="L40" s="116">
        <v>2.0693481276005548</v>
      </c>
    </row>
    <row r="41" spans="1:12" s="110" customFormat="1" ht="24.75" customHeight="1" x14ac:dyDescent="0.2">
      <c r="A41" s="604" t="s">
        <v>517</v>
      </c>
      <c r="B41" s="605"/>
      <c r="C41" s="605"/>
      <c r="D41" s="606"/>
      <c r="E41" s="113">
        <v>4.68557336621455</v>
      </c>
      <c r="F41" s="115">
        <v>6916</v>
      </c>
      <c r="G41" s="114">
        <v>7732</v>
      </c>
      <c r="H41" s="114">
        <v>7827</v>
      </c>
      <c r="I41" s="114">
        <v>6755</v>
      </c>
      <c r="J41" s="140">
        <v>6960</v>
      </c>
      <c r="K41" s="114">
        <v>-44</v>
      </c>
      <c r="L41" s="116">
        <v>-0.63218390804597702</v>
      </c>
    </row>
    <row r="42" spans="1:12" s="110" customFormat="1" ht="15" customHeight="1" x14ac:dyDescent="0.2">
      <c r="A42" s="120"/>
      <c r="B42" s="119"/>
      <c r="C42" s="258" t="s">
        <v>106</v>
      </c>
      <c r="E42" s="113">
        <v>52.270098322729901</v>
      </c>
      <c r="F42" s="115">
        <v>3615</v>
      </c>
      <c r="G42" s="114">
        <v>4128</v>
      </c>
      <c r="H42" s="114">
        <v>4197</v>
      </c>
      <c r="I42" s="114">
        <v>3500</v>
      </c>
      <c r="J42" s="140">
        <v>3637</v>
      </c>
      <c r="K42" s="114">
        <v>-22</v>
      </c>
      <c r="L42" s="116">
        <v>-0.60489414352488313</v>
      </c>
    </row>
    <row r="43" spans="1:12" s="110" customFormat="1" ht="15" customHeight="1" x14ac:dyDescent="0.2">
      <c r="A43" s="123"/>
      <c r="B43" s="124"/>
      <c r="C43" s="260" t="s">
        <v>107</v>
      </c>
      <c r="D43" s="261"/>
      <c r="E43" s="125">
        <v>47.729901677270099</v>
      </c>
      <c r="F43" s="143">
        <v>3301</v>
      </c>
      <c r="G43" s="144">
        <v>3604</v>
      </c>
      <c r="H43" s="144">
        <v>3630</v>
      </c>
      <c r="I43" s="144">
        <v>3255</v>
      </c>
      <c r="J43" s="145">
        <v>3323</v>
      </c>
      <c r="K43" s="144">
        <v>-22</v>
      </c>
      <c r="L43" s="146">
        <v>-0.66205236232320197</v>
      </c>
    </row>
    <row r="44" spans="1:12" s="110" customFormat="1" ht="45.75" customHeight="1" x14ac:dyDescent="0.2">
      <c r="A44" s="604" t="s">
        <v>191</v>
      </c>
      <c r="B44" s="605"/>
      <c r="C44" s="605"/>
      <c r="D44" s="606"/>
      <c r="E44" s="113">
        <v>0.82722456335280015</v>
      </c>
      <c r="F44" s="115">
        <v>1221</v>
      </c>
      <c r="G44" s="114">
        <v>1250</v>
      </c>
      <c r="H44" s="114">
        <v>1250</v>
      </c>
      <c r="I44" s="114">
        <v>1222</v>
      </c>
      <c r="J44" s="140">
        <v>1250</v>
      </c>
      <c r="K44" s="114">
        <v>-29</v>
      </c>
      <c r="L44" s="116">
        <v>-2.3199999999999998</v>
      </c>
    </row>
    <row r="45" spans="1:12" s="110" customFormat="1" ht="15" customHeight="1" x14ac:dyDescent="0.2">
      <c r="A45" s="120"/>
      <c r="B45" s="119"/>
      <c r="C45" s="258" t="s">
        <v>106</v>
      </c>
      <c r="E45" s="113">
        <v>57.002457002457</v>
      </c>
      <c r="F45" s="115">
        <v>696</v>
      </c>
      <c r="G45" s="114">
        <v>712</v>
      </c>
      <c r="H45" s="114">
        <v>714</v>
      </c>
      <c r="I45" s="114">
        <v>701</v>
      </c>
      <c r="J45" s="140">
        <v>713</v>
      </c>
      <c r="K45" s="114">
        <v>-17</v>
      </c>
      <c r="L45" s="116">
        <v>-2.3842917251051894</v>
      </c>
    </row>
    <row r="46" spans="1:12" s="110" customFormat="1" ht="15" customHeight="1" x14ac:dyDescent="0.2">
      <c r="A46" s="123"/>
      <c r="B46" s="124"/>
      <c r="C46" s="260" t="s">
        <v>107</v>
      </c>
      <c r="D46" s="261"/>
      <c r="E46" s="125">
        <v>42.997542997543</v>
      </c>
      <c r="F46" s="143">
        <v>525</v>
      </c>
      <c r="G46" s="144">
        <v>538</v>
      </c>
      <c r="H46" s="144">
        <v>536</v>
      </c>
      <c r="I46" s="144">
        <v>521</v>
      </c>
      <c r="J46" s="145">
        <v>537</v>
      </c>
      <c r="K46" s="144">
        <v>-12</v>
      </c>
      <c r="L46" s="146">
        <v>-2.2346368715083798</v>
      </c>
    </row>
    <row r="47" spans="1:12" s="110" customFormat="1" ht="39" customHeight="1" x14ac:dyDescent="0.2">
      <c r="A47" s="604" t="s">
        <v>518</v>
      </c>
      <c r="B47" s="607"/>
      <c r="C47" s="607"/>
      <c r="D47" s="608"/>
      <c r="E47" s="113">
        <v>0.1741168818850693</v>
      </c>
      <c r="F47" s="115">
        <v>257</v>
      </c>
      <c r="G47" s="114">
        <v>269</v>
      </c>
      <c r="H47" s="114">
        <v>228</v>
      </c>
      <c r="I47" s="114">
        <v>241</v>
      </c>
      <c r="J47" s="140">
        <v>267</v>
      </c>
      <c r="K47" s="114">
        <v>-10</v>
      </c>
      <c r="L47" s="116">
        <v>-3.7453183520599249</v>
      </c>
    </row>
    <row r="48" spans="1:12" s="110" customFormat="1" ht="15" customHeight="1" x14ac:dyDescent="0.2">
      <c r="A48" s="120"/>
      <c r="B48" s="119"/>
      <c r="C48" s="258" t="s">
        <v>106</v>
      </c>
      <c r="E48" s="113">
        <v>41.634241245136188</v>
      </c>
      <c r="F48" s="115">
        <v>107</v>
      </c>
      <c r="G48" s="114">
        <v>113</v>
      </c>
      <c r="H48" s="114">
        <v>93</v>
      </c>
      <c r="I48" s="114">
        <v>86</v>
      </c>
      <c r="J48" s="140">
        <v>96</v>
      </c>
      <c r="K48" s="114">
        <v>11</v>
      </c>
      <c r="L48" s="116">
        <v>11.458333333333334</v>
      </c>
    </row>
    <row r="49" spans="1:12" s="110" customFormat="1" ht="15" customHeight="1" x14ac:dyDescent="0.2">
      <c r="A49" s="123"/>
      <c r="B49" s="124"/>
      <c r="C49" s="260" t="s">
        <v>107</v>
      </c>
      <c r="D49" s="261"/>
      <c r="E49" s="125">
        <v>58.365758754863812</v>
      </c>
      <c r="F49" s="143">
        <v>150</v>
      </c>
      <c r="G49" s="144">
        <v>156</v>
      </c>
      <c r="H49" s="144">
        <v>135</v>
      </c>
      <c r="I49" s="144">
        <v>155</v>
      </c>
      <c r="J49" s="145">
        <v>171</v>
      </c>
      <c r="K49" s="144">
        <v>-21</v>
      </c>
      <c r="L49" s="146">
        <v>-12.280701754385966</v>
      </c>
    </row>
    <row r="50" spans="1:12" s="110" customFormat="1" ht="24.95" customHeight="1" x14ac:dyDescent="0.2">
      <c r="A50" s="609" t="s">
        <v>192</v>
      </c>
      <c r="B50" s="610"/>
      <c r="C50" s="610"/>
      <c r="D50" s="611"/>
      <c r="E50" s="262">
        <v>12.622457690275199</v>
      </c>
      <c r="F50" s="263">
        <v>18631</v>
      </c>
      <c r="G50" s="264">
        <v>19314</v>
      </c>
      <c r="H50" s="264">
        <v>19627</v>
      </c>
      <c r="I50" s="264">
        <v>18432</v>
      </c>
      <c r="J50" s="265">
        <v>18660</v>
      </c>
      <c r="K50" s="263">
        <v>-29</v>
      </c>
      <c r="L50" s="266">
        <v>-0.15541264737406216</v>
      </c>
    </row>
    <row r="51" spans="1:12" s="110" customFormat="1" ht="15" customHeight="1" x14ac:dyDescent="0.2">
      <c r="A51" s="120"/>
      <c r="B51" s="119"/>
      <c r="C51" s="258" t="s">
        <v>106</v>
      </c>
      <c r="E51" s="113">
        <v>49.879233535505342</v>
      </c>
      <c r="F51" s="115">
        <v>9293</v>
      </c>
      <c r="G51" s="114">
        <v>9633</v>
      </c>
      <c r="H51" s="114">
        <v>9946</v>
      </c>
      <c r="I51" s="114">
        <v>9322</v>
      </c>
      <c r="J51" s="140">
        <v>9370</v>
      </c>
      <c r="K51" s="114">
        <v>-77</v>
      </c>
      <c r="L51" s="116">
        <v>-0.82177161152614731</v>
      </c>
    </row>
    <row r="52" spans="1:12" s="110" customFormat="1" ht="15" customHeight="1" x14ac:dyDescent="0.2">
      <c r="A52" s="120"/>
      <c r="B52" s="119"/>
      <c r="C52" s="258" t="s">
        <v>107</v>
      </c>
      <c r="E52" s="113">
        <v>50.120766464494658</v>
      </c>
      <c r="F52" s="115">
        <v>9338</v>
      </c>
      <c r="G52" s="114">
        <v>9681</v>
      </c>
      <c r="H52" s="114">
        <v>9681</v>
      </c>
      <c r="I52" s="114">
        <v>9110</v>
      </c>
      <c r="J52" s="140">
        <v>9290</v>
      </c>
      <c r="K52" s="114">
        <v>48</v>
      </c>
      <c r="L52" s="116">
        <v>0.51668460710441333</v>
      </c>
    </row>
    <row r="53" spans="1:12" s="110" customFormat="1" ht="15" customHeight="1" x14ac:dyDescent="0.2">
      <c r="A53" s="120"/>
      <c r="B53" s="119"/>
      <c r="C53" s="258" t="s">
        <v>187</v>
      </c>
      <c r="D53" s="110" t="s">
        <v>193</v>
      </c>
      <c r="E53" s="113">
        <v>26.638398368310881</v>
      </c>
      <c r="F53" s="115">
        <v>4963</v>
      </c>
      <c r="G53" s="114">
        <v>5678</v>
      </c>
      <c r="H53" s="114">
        <v>5825</v>
      </c>
      <c r="I53" s="114">
        <v>4526</v>
      </c>
      <c r="J53" s="140">
        <v>4880</v>
      </c>
      <c r="K53" s="114">
        <v>83</v>
      </c>
      <c r="L53" s="116">
        <v>1.7008196721311475</v>
      </c>
    </row>
    <row r="54" spans="1:12" s="110" customFormat="1" ht="15" customHeight="1" x14ac:dyDescent="0.2">
      <c r="A54" s="120"/>
      <c r="B54" s="119"/>
      <c r="D54" s="267" t="s">
        <v>194</v>
      </c>
      <c r="E54" s="113">
        <v>53.858553294378403</v>
      </c>
      <c r="F54" s="115">
        <v>2673</v>
      </c>
      <c r="G54" s="114">
        <v>3058</v>
      </c>
      <c r="H54" s="114">
        <v>3202</v>
      </c>
      <c r="I54" s="114">
        <v>2493</v>
      </c>
      <c r="J54" s="140">
        <v>2647</v>
      </c>
      <c r="K54" s="114">
        <v>26</v>
      </c>
      <c r="L54" s="116">
        <v>0.9822440498677748</v>
      </c>
    </row>
    <row r="55" spans="1:12" s="110" customFormat="1" ht="15" customHeight="1" x14ac:dyDescent="0.2">
      <c r="A55" s="120"/>
      <c r="B55" s="119"/>
      <c r="D55" s="267" t="s">
        <v>195</v>
      </c>
      <c r="E55" s="113">
        <v>46.141446705621597</v>
      </c>
      <c r="F55" s="115">
        <v>2290</v>
      </c>
      <c r="G55" s="114">
        <v>2620</v>
      </c>
      <c r="H55" s="114">
        <v>2623</v>
      </c>
      <c r="I55" s="114">
        <v>2033</v>
      </c>
      <c r="J55" s="140">
        <v>2233</v>
      </c>
      <c r="K55" s="114">
        <v>57</v>
      </c>
      <c r="L55" s="116">
        <v>2.5526197939991042</v>
      </c>
    </row>
    <row r="56" spans="1:12" s="110" customFormat="1" ht="15" customHeight="1" x14ac:dyDescent="0.2">
      <c r="A56" s="120"/>
      <c r="B56" s="119" t="s">
        <v>196</v>
      </c>
      <c r="C56" s="258"/>
      <c r="E56" s="113">
        <v>59.262747117247734</v>
      </c>
      <c r="F56" s="115">
        <v>87473</v>
      </c>
      <c r="G56" s="114">
        <v>87723</v>
      </c>
      <c r="H56" s="114">
        <v>88238</v>
      </c>
      <c r="I56" s="114">
        <v>88074</v>
      </c>
      <c r="J56" s="140">
        <v>87571</v>
      </c>
      <c r="K56" s="114">
        <v>-98</v>
      </c>
      <c r="L56" s="116">
        <v>-0.11190919368284021</v>
      </c>
    </row>
    <row r="57" spans="1:12" s="110" customFormat="1" ht="15" customHeight="1" x14ac:dyDescent="0.2">
      <c r="A57" s="120"/>
      <c r="B57" s="119"/>
      <c r="C57" s="258" t="s">
        <v>106</v>
      </c>
      <c r="E57" s="113">
        <v>47.587255495981616</v>
      </c>
      <c r="F57" s="115">
        <v>41626</v>
      </c>
      <c r="G57" s="114">
        <v>41729</v>
      </c>
      <c r="H57" s="114">
        <v>42159</v>
      </c>
      <c r="I57" s="114">
        <v>42040</v>
      </c>
      <c r="J57" s="140">
        <v>41774</v>
      </c>
      <c r="K57" s="114">
        <v>-148</v>
      </c>
      <c r="L57" s="116">
        <v>-0.35428735577153253</v>
      </c>
    </row>
    <row r="58" spans="1:12" s="110" customFormat="1" ht="15" customHeight="1" x14ac:dyDescent="0.2">
      <c r="A58" s="120"/>
      <c r="B58" s="119"/>
      <c r="C58" s="258" t="s">
        <v>107</v>
      </c>
      <c r="E58" s="113">
        <v>52.412744504018384</v>
      </c>
      <c r="F58" s="115">
        <v>45847</v>
      </c>
      <c r="G58" s="114">
        <v>45994</v>
      </c>
      <c r="H58" s="114">
        <v>46079</v>
      </c>
      <c r="I58" s="114">
        <v>46034</v>
      </c>
      <c r="J58" s="140">
        <v>45797</v>
      </c>
      <c r="K58" s="114">
        <v>50</v>
      </c>
      <c r="L58" s="116">
        <v>0.10917745703867066</v>
      </c>
    </row>
    <row r="59" spans="1:12" s="110" customFormat="1" ht="15" customHeight="1" x14ac:dyDescent="0.2">
      <c r="A59" s="120"/>
      <c r="B59" s="119"/>
      <c r="C59" s="258" t="s">
        <v>105</v>
      </c>
      <c r="D59" s="110" t="s">
        <v>197</v>
      </c>
      <c r="E59" s="113">
        <v>90.615389891738019</v>
      </c>
      <c r="F59" s="115">
        <v>79264</v>
      </c>
      <c r="G59" s="114">
        <v>79510</v>
      </c>
      <c r="H59" s="114">
        <v>80058</v>
      </c>
      <c r="I59" s="114">
        <v>79968</v>
      </c>
      <c r="J59" s="140">
        <v>79576</v>
      </c>
      <c r="K59" s="114">
        <v>-312</v>
      </c>
      <c r="L59" s="116">
        <v>-0.39207801347139842</v>
      </c>
    </row>
    <row r="60" spans="1:12" s="110" customFormat="1" ht="15" customHeight="1" x14ac:dyDescent="0.2">
      <c r="A60" s="120"/>
      <c r="B60" s="119"/>
      <c r="C60" s="258"/>
      <c r="D60" s="267" t="s">
        <v>198</v>
      </c>
      <c r="E60" s="113">
        <v>45.338362939039158</v>
      </c>
      <c r="F60" s="115">
        <v>35937</v>
      </c>
      <c r="G60" s="114">
        <v>36038</v>
      </c>
      <c r="H60" s="114">
        <v>36490</v>
      </c>
      <c r="I60" s="114">
        <v>36409</v>
      </c>
      <c r="J60" s="140">
        <v>36205</v>
      </c>
      <c r="K60" s="114">
        <v>-268</v>
      </c>
      <c r="L60" s="116">
        <v>-0.74022925010357687</v>
      </c>
    </row>
    <row r="61" spans="1:12" s="110" customFormat="1" ht="15" customHeight="1" x14ac:dyDescent="0.2">
      <c r="A61" s="120"/>
      <c r="B61" s="119"/>
      <c r="C61" s="258"/>
      <c r="D61" s="267" t="s">
        <v>199</v>
      </c>
      <c r="E61" s="113">
        <v>54.661637060960842</v>
      </c>
      <c r="F61" s="115">
        <v>43327</v>
      </c>
      <c r="G61" s="114">
        <v>43472</v>
      </c>
      <c r="H61" s="114">
        <v>43568</v>
      </c>
      <c r="I61" s="114">
        <v>43559</v>
      </c>
      <c r="J61" s="140">
        <v>43371</v>
      </c>
      <c r="K61" s="114">
        <v>-44</v>
      </c>
      <c r="L61" s="116">
        <v>-0.10145027783541997</v>
      </c>
    </row>
    <row r="62" spans="1:12" s="110" customFormat="1" ht="15" customHeight="1" x14ac:dyDescent="0.2">
      <c r="A62" s="120"/>
      <c r="B62" s="119"/>
      <c r="C62" s="258"/>
      <c r="D62" s="258" t="s">
        <v>200</v>
      </c>
      <c r="E62" s="113">
        <v>9.3846101082619775</v>
      </c>
      <c r="F62" s="115">
        <v>8209</v>
      </c>
      <c r="G62" s="114">
        <v>8213</v>
      </c>
      <c r="H62" s="114">
        <v>8180</v>
      </c>
      <c r="I62" s="114">
        <v>8106</v>
      </c>
      <c r="J62" s="140">
        <v>7995</v>
      </c>
      <c r="K62" s="114">
        <v>214</v>
      </c>
      <c r="L62" s="116">
        <v>2.6766729205753594</v>
      </c>
    </row>
    <row r="63" spans="1:12" s="110" customFormat="1" ht="15" customHeight="1" x14ac:dyDescent="0.2">
      <c r="A63" s="120"/>
      <c r="B63" s="119"/>
      <c r="C63" s="258"/>
      <c r="D63" s="267" t="s">
        <v>198</v>
      </c>
      <c r="E63" s="113">
        <v>69.30198562553295</v>
      </c>
      <c r="F63" s="115">
        <v>5689</v>
      </c>
      <c r="G63" s="114">
        <v>5691</v>
      </c>
      <c r="H63" s="114">
        <v>5669</v>
      </c>
      <c r="I63" s="114">
        <v>5631</v>
      </c>
      <c r="J63" s="140">
        <v>5569</v>
      </c>
      <c r="K63" s="114">
        <v>120</v>
      </c>
      <c r="L63" s="116">
        <v>2.1547854192853295</v>
      </c>
    </row>
    <row r="64" spans="1:12" s="110" customFormat="1" ht="15" customHeight="1" x14ac:dyDescent="0.2">
      <c r="A64" s="120"/>
      <c r="B64" s="119"/>
      <c r="C64" s="258"/>
      <c r="D64" s="267" t="s">
        <v>199</v>
      </c>
      <c r="E64" s="113">
        <v>30.69801437446705</v>
      </c>
      <c r="F64" s="115">
        <v>2520</v>
      </c>
      <c r="G64" s="114">
        <v>2522</v>
      </c>
      <c r="H64" s="114">
        <v>2511</v>
      </c>
      <c r="I64" s="114">
        <v>2475</v>
      </c>
      <c r="J64" s="140">
        <v>2426</v>
      </c>
      <c r="K64" s="114">
        <v>94</v>
      </c>
      <c r="L64" s="116">
        <v>3.8746908491343777</v>
      </c>
    </row>
    <row r="65" spans="1:12" s="110" customFormat="1" ht="15" customHeight="1" x14ac:dyDescent="0.2">
      <c r="A65" s="120"/>
      <c r="B65" s="119" t="s">
        <v>201</v>
      </c>
      <c r="C65" s="258"/>
      <c r="E65" s="113">
        <v>19.866939472364873</v>
      </c>
      <c r="F65" s="115">
        <v>29324</v>
      </c>
      <c r="G65" s="114">
        <v>29151</v>
      </c>
      <c r="H65" s="114">
        <v>28626</v>
      </c>
      <c r="I65" s="114">
        <v>28430</v>
      </c>
      <c r="J65" s="140">
        <v>27929</v>
      </c>
      <c r="K65" s="114">
        <v>1395</v>
      </c>
      <c r="L65" s="116">
        <v>4.9948082638118088</v>
      </c>
    </row>
    <row r="66" spans="1:12" s="110" customFormat="1" ht="15" customHeight="1" x14ac:dyDescent="0.2">
      <c r="A66" s="120"/>
      <c r="B66" s="119"/>
      <c r="C66" s="258" t="s">
        <v>106</v>
      </c>
      <c r="E66" s="113">
        <v>53.754603737552856</v>
      </c>
      <c r="F66" s="115">
        <v>15763</v>
      </c>
      <c r="G66" s="114">
        <v>15710</v>
      </c>
      <c r="H66" s="114">
        <v>15459</v>
      </c>
      <c r="I66" s="114">
        <v>15382</v>
      </c>
      <c r="J66" s="140">
        <v>15156</v>
      </c>
      <c r="K66" s="114">
        <v>607</v>
      </c>
      <c r="L66" s="116">
        <v>4.0050145157033521</v>
      </c>
    </row>
    <row r="67" spans="1:12" s="110" customFormat="1" ht="15" customHeight="1" x14ac:dyDescent="0.2">
      <c r="A67" s="120"/>
      <c r="B67" s="119"/>
      <c r="C67" s="258" t="s">
        <v>107</v>
      </c>
      <c r="E67" s="113">
        <v>46.245396262447144</v>
      </c>
      <c r="F67" s="115">
        <v>13561</v>
      </c>
      <c r="G67" s="114">
        <v>13441</v>
      </c>
      <c r="H67" s="114">
        <v>13167</v>
      </c>
      <c r="I67" s="114">
        <v>13048</v>
      </c>
      <c r="J67" s="140">
        <v>12773</v>
      </c>
      <c r="K67" s="114">
        <v>788</v>
      </c>
      <c r="L67" s="116">
        <v>6.1692632897518198</v>
      </c>
    </row>
    <row r="68" spans="1:12" s="110" customFormat="1" ht="15" customHeight="1" x14ac:dyDescent="0.2">
      <c r="A68" s="120"/>
      <c r="B68" s="119"/>
      <c r="C68" s="258" t="s">
        <v>105</v>
      </c>
      <c r="D68" s="110" t="s">
        <v>202</v>
      </c>
      <c r="E68" s="113">
        <v>20.2734961123994</v>
      </c>
      <c r="F68" s="115">
        <v>5945</v>
      </c>
      <c r="G68" s="114">
        <v>5855</v>
      </c>
      <c r="H68" s="114">
        <v>5586</v>
      </c>
      <c r="I68" s="114">
        <v>5448</v>
      </c>
      <c r="J68" s="140">
        <v>5191</v>
      </c>
      <c r="K68" s="114">
        <v>754</v>
      </c>
      <c r="L68" s="116">
        <v>14.525139664804469</v>
      </c>
    </row>
    <row r="69" spans="1:12" s="110" customFormat="1" ht="15" customHeight="1" x14ac:dyDescent="0.2">
      <c r="A69" s="120"/>
      <c r="B69" s="119"/>
      <c r="C69" s="258"/>
      <c r="D69" s="267" t="s">
        <v>198</v>
      </c>
      <c r="E69" s="113">
        <v>48.561816652649284</v>
      </c>
      <c r="F69" s="115">
        <v>2887</v>
      </c>
      <c r="G69" s="114">
        <v>2841</v>
      </c>
      <c r="H69" s="114">
        <v>2716</v>
      </c>
      <c r="I69" s="114">
        <v>2645</v>
      </c>
      <c r="J69" s="140">
        <v>2520</v>
      </c>
      <c r="K69" s="114">
        <v>367</v>
      </c>
      <c r="L69" s="116">
        <v>14.563492063492063</v>
      </c>
    </row>
    <row r="70" spans="1:12" s="110" customFormat="1" ht="15" customHeight="1" x14ac:dyDescent="0.2">
      <c r="A70" s="120"/>
      <c r="B70" s="119"/>
      <c r="C70" s="258"/>
      <c r="D70" s="267" t="s">
        <v>199</v>
      </c>
      <c r="E70" s="113">
        <v>51.438183347350716</v>
      </c>
      <c r="F70" s="115">
        <v>3058</v>
      </c>
      <c r="G70" s="114">
        <v>3014</v>
      </c>
      <c r="H70" s="114">
        <v>2870</v>
      </c>
      <c r="I70" s="114">
        <v>2803</v>
      </c>
      <c r="J70" s="140">
        <v>2671</v>
      </c>
      <c r="K70" s="114">
        <v>387</v>
      </c>
      <c r="L70" s="116">
        <v>14.488955447397979</v>
      </c>
    </row>
    <row r="71" spans="1:12" s="110" customFormat="1" ht="15" customHeight="1" x14ac:dyDescent="0.2">
      <c r="A71" s="120"/>
      <c r="B71" s="119"/>
      <c r="C71" s="258"/>
      <c r="D71" s="110" t="s">
        <v>203</v>
      </c>
      <c r="E71" s="113">
        <v>73.022097940253715</v>
      </c>
      <c r="F71" s="115">
        <v>21413</v>
      </c>
      <c r="G71" s="114">
        <v>21324</v>
      </c>
      <c r="H71" s="114">
        <v>21150</v>
      </c>
      <c r="I71" s="114">
        <v>21122</v>
      </c>
      <c r="J71" s="140">
        <v>20914</v>
      </c>
      <c r="K71" s="114">
        <v>499</v>
      </c>
      <c r="L71" s="116">
        <v>2.3859615568518695</v>
      </c>
    </row>
    <row r="72" spans="1:12" s="110" customFormat="1" ht="15" customHeight="1" x14ac:dyDescent="0.2">
      <c r="A72" s="120"/>
      <c r="B72" s="119"/>
      <c r="C72" s="258"/>
      <c r="D72" s="267" t="s">
        <v>198</v>
      </c>
      <c r="E72" s="113">
        <v>54.798486900481016</v>
      </c>
      <c r="F72" s="115">
        <v>11734</v>
      </c>
      <c r="G72" s="114">
        <v>11722</v>
      </c>
      <c r="H72" s="114">
        <v>11638</v>
      </c>
      <c r="I72" s="114">
        <v>11647</v>
      </c>
      <c r="J72" s="140">
        <v>11566</v>
      </c>
      <c r="K72" s="114">
        <v>168</v>
      </c>
      <c r="L72" s="116">
        <v>1.4525332872211656</v>
      </c>
    </row>
    <row r="73" spans="1:12" s="110" customFormat="1" ht="15" customHeight="1" x14ac:dyDescent="0.2">
      <c r="A73" s="120"/>
      <c r="B73" s="119"/>
      <c r="C73" s="258"/>
      <c r="D73" s="267" t="s">
        <v>199</v>
      </c>
      <c r="E73" s="113">
        <v>45.201513099518984</v>
      </c>
      <c r="F73" s="115">
        <v>9679</v>
      </c>
      <c r="G73" s="114">
        <v>9602</v>
      </c>
      <c r="H73" s="114">
        <v>9512</v>
      </c>
      <c r="I73" s="114">
        <v>9475</v>
      </c>
      <c r="J73" s="140">
        <v>9348</v>
      </c>
      <c r="K73" s="114">
        <v>331</v>
      </c>
      <c r="L73" s="116">
        <v>3.5408643560119812</v>
      </c>
    </row>
    <row r="74" spans="1:12" s="110" customFormat="1" ht="15" customHeight="1" x14ac:dyDescent="0.2">
      <c r="A74" s="120"/>
      <c r="B74" s="119"/>
      <c r="C74" s="258"/>
      <c r="D74" s="110" t="s">
        <v>204</v>
      </c>
      <c r="E74" s="113">
        <v>6.7044059473468831</v>
      </c>
      <c r="F74" s="115">
        <v>1966</v>
      </c>
      <c r="G74" s="114">
        <v>1972</v>
      </c>
      <c r="H74" s="114">
        <v>1890</v>
      </c>
      <c r="I74" s="114">
        <v>1860</v>
      </c>
      <c r="J74" s="140">
        <v>1824</v>
      </c>
      <c r="K74" s="114">
        <v>142</v>
      </c>
      <c r="L74" s="116">
        <v>7.7850877192982457</v>
      </c>
    </row>
    <row r="75" spans="1:12" s="110" customFormat="1" ht="15" customHeight="1" x14ac:dyDescent="0.2">
      <c r="A75" s="120"/>
      <c r="B75" s="119"/>
      <c r="C75" s="258"/>
      <c r="D75" s="267" t="s">
        <v>198</v>
      </c>
      <c r="E75" s="113">
        <v>58.087487283825027</v>
      </c>
      <c r="F75" s="115">
        <v>1142</v>
      </c>
      <c r="G75" s="114">
        <v>1147</v>
      </c>
      <c r="H75" s="114">
        <v>1105</v>
      </c>
      <c r="I75" s="114">
        <v>1090</v>
      </c>
      <c r="J75" s="140">
        <v>1070</v>
      </c>
      <c r="K75" s="114">
        <v>72</v>
      </c>
      <c r="L75" s="116">
        <v>6.7289719626168223</v>
      </c>
    </row>
    <row r="76" spans="1:12" s="110" customFormat="1" ht="15" customHeight="1" x14ac:dyDescent="0.2">
      <c r="A76" s="120"/>
      <c r="B76" s="119"/>
      <c r="C76" s="258"/>
      <c r="D76" s="267" t="s">
        <v>199</v>
      </c>
      <c r="E76" s="113">
        <v>41.912512716174973</v>
      </c>
      <c r="F76" s="115">
        <v>824</v>
      </c>
      <c r="G76" s="114">
        <v>825</v>
      </c>
      <c r="H76" s="114">
        <v>785</v>
      </c>
      <c r="I76" s="114">
        <v>770</v>
      </c>
      <c r="J76" s="140">
        <v>754</v>
      </c>
      <c r="K76" s="114">
        <v>70</v>
      </c>
      <c r="L76" s="116">
        <v>9.2838196286472154</v>
      </c>
    </row>
    <row r="77" spans="1:12" s="110" customFormat="1" ht="15" customHeight="1" x14ac:dyDescent="0.2">
      <c r="A77" s="534"/>
      <c r="B77" s="119" t="s">
        <v>205</v>
      </c>
      <c r="C77" s="268"/>
      <c r="D77" s="182"/>
      <c r="E77" s="113">
        <v>8.2478557201121934</v>
      </c>
      <c r="F77" s="115">
        <v>12174</v>
      </c>
      <c r="G77" s="114">
        <v>12377</v>
      </c>
      <c r="H77" s="114">
        <v>12640</v>
      </c>
      <c r="I77" s="114">
        <v>12553</v>
      </c>
      <c r="J77" s="140">
        <v>12698</v>
      </c>
      <c r="K77" s="114">
        <v>-524</v>
      </c>
      <c r="L77" s="116">
        <v>-4.1266341156087574</v>
      </c>
    </row>
    <row r="78" spans="1:12" s="110" customFormat="1" ht="15" customHeight="1" x14ac:dyDescent="0.2">
      <c r="A78" s="120"/>
      <c r="B78" s="119"/>
      <c r="C78" s="268" t="s">
        <v>106</v>
      </c>
      <c r="D78" s="182"/>
      <c r="E78" s="113">
        <v>58.337440446853954</v>
      </c>
      <c r="F78" s="115">
        <v>7102</v>
      </c>
      <c r="G78" s="114">
        <v>7169</v>
      </c>
      <c r="H78" s="114">
        <v>7355</v>
      </c>
      <c r="I78" s="114">
        <v>7281</v>
      </c>
      <c r="J78" s="140">
        <v>7322</v>
      </c>
      <c r="K78" s="114">
        <v>-220</v>
      </c>
      <c r="L78" s="116">
        <v>-3.0046435400163891</v>
      </c>
    </row>
    <row r="79" spans="1:12" s="110" customFormat="1" ht="15" customHeight="1" x14ac:dyDescent="0.2">
      <c r="A79" s="123"/>
      <c r="B79" s="124"/>
      <c r="C79" s="260" t="s">
        <v>107</v>
      </c>
      <c r="D79" s="261"/>
      <c r="E79" s="125">
        <v>41.662559553146046</v>
      </c>
      <c r="F79" s="143">
        <v>5072</v>
      </c>
      <c r="G79" s="144">
        <v>5208</v>
      </c>
      <c r="H79" s="144">
        <v>5285</v>
      </c>
      <c r="I79" s="144">
        <v>5272</v>
      </c>
      <c r="J79" s="145">
        <v>5376</v>
      </c>
      <c r="K79" s="144">
        <v>-304</v>
      </c>
      <c r="L79" s="146">
        <v>-5.6547619047619051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147602</v>
      </c>
      <c r="E11" s="114">
        <v>148565</v>
      </c>
      <c r="F11" s="114">
        <v>149131</v>
      </c>
      <c r="G11" s="114">
        <v>147489</v>
      </c>
      <c r="H11" s="140">
        <v>146858</v>
      </c>
      <c r="I11" s="115">
        <v>744</v>
      </c>
      <c r="J11" s="116">
        <v>0.50661182911383784</v>
      </c>
    </row>
    <row r="12" spans="1:15" s="110" customFormat="1" ht="24.95" customHeight="1" x14ac:dyDescent="0.2">
      <c r="A12" s="193" t="s">
        <v>132</v>
      </c>
      <c r="B12" s="194" t="s">
        <v>133</v>
      </c>
      <c r="C12" s="113">
        <v>9.5527160878578876E-2</v>
      </c>
      <c r="D12" s="115">
        <v>141</v>
      </c>
      <c r="E12" s="114">
        <v>118</v>
      </c>
      <c r="F12" s="114">
        <v>140</v>
      </c>
      <c r="G12" s="114">
        <v>155</v>
      </c>
      <c r="H12" s="140">
        <v>130</v>
      </c>
      <c r="I12" s="115">
        <v>11</v>
      </c>
      <c r="J12" s="116">
        <v>8.4615384615384617</v>
      </c>
    </row>
    <row r="13" spans="1:15" s="110" customFormat="1" ht="24.95" customHeight="1" x14ac:dyDescent="0.2">
      <c r="A13" s="193" t="s">
        <v>134</v>
      </c>
      <c r="B13" s="199" t="s">
        <v>214</v>
      </c>
      <c r="C13" s="113">
        <v>1.4586523217842577</v>
      </c>
      <c r="D13" s="115">
        <v>2153</v>
      </c>
      <c r="E13" s="114">
        <v>2175</v>
      </c>
      <c r="F13" s="114">
        <v>2178</v>
      </c>
      <c r="G13" s="114">
        <v>2149</v>
      </c>
      <c r="H13" s="140">
        <v>2149</v>
      </c>
      <c r="I13" s="115">
        <v>4</v>
      </c>
      <c r="J13" s="116">
        <v>0.18613308515588645</v>
      </c>
    </row>
    <row r="14" spans="1:15" s="287" customFormat="1" ht="24" customHeight="1" x14ac:dyDescent="0.2">
      <c r="A14" s="193" t="s">
        <v>215</v>
      </c>
      <c r="B14" s="199" t="s">
        <v>137</v>
      </c>
      <c r="C14" s="113">
        <v>19.626427826181217</v>
      </c>
      <c r="D14" s="115">
        <v>28969</v>
      </c>
      <c r="E14" s="114">
        <v>29401</v>
      </c>
      <c r="F14" s="114">
        <v>29746</v>
      </c>
      <c r="G14" s="114">
        <v>29734</v>
      </c>
      <c r="H14" s="140">
        <v>29769</v>
      </c>
      <c r="I14" s="115">
        <v>-800</v>
      </c>
      <c r="J14" s="116">
        <v>-2.6873593335348853</v>
      </c>
      <c r="K14" s="110"/>
      <c r="L14" s="110"/>
      <c r="M14" s="110"/>
      <c r="N14" s="110"/>
      <c r="O14" s="110"/>
    </row>
    <row r="15" spans="1:15" s="110" customFormat="1" ht="24.75" customHeight="1" x14ac:dyDescent="0.2">
      <c r="A15" s="193" t="s">
        <v>216</v>
      </c>
      <c r="B15" s="199" t="s">
        <v>217</v>
      </c>
      <c r="C15" s="113">
        <v>2.1375049118575631</v>
      </c>
      <c r="D15" s="115">
        <v>3155</v>
      </c>
      <c r="E15" s="114">
        <v>3208</v>
      </c>
      <c r="F15" s="114">
        <v>3207</v>
      </c>
      <c r="G15" s="114">
        <v>3247</v>
      </c>
      <c r="H15" s="140">
        <v>3205</v>
      </c>
      <c r="I15" s="115">
        <v>-50</v>
      </c>
      <c r="J15" s="116">
        <v>-1.5600624024960998</v>
      </c>
    </row>
    <row r="16" spans="1:15" s="287" customFormat="1" ht="24.95" customHeight="1" x14ac:dyDescent="0.2">
      <c r="A16" s="193" t="s">
        <v>218</v>
      </c>
      <c r="B16" s="199" t="s">
        <v>141</v>
      </c>
      <c r="C16" s="113">
        <v>16.305334616062112</v>
      </c>
      <c r="D16" s="115">
        <v>24067</v>
      </c>
      <c r="E16" s="114">
        <v>24229</v>
      </c>
      <c r="F16" s="114">
        <v>24558</v>
      </c>
      <c r="G16" s="114">
        <v>24526</v>
      </c>
      <c r="H16" s="140">
        <v>24612</v>
      </c>
      <c r="I16" s="115">
        <v>-545</v>
      </c>
      <c r="J16" s="116">
        <v>-2.2143669754591255</v>
      </c>
      <c r="K16" s="110"/>
      <c r="L16" s="110"/>
      <c r="M16" s="110"/>
      <c r="N16" s="110"/>
      <c r="O16" s="110"/>
    </row>
    <row r="17" spans="1:15" s="110" customFormat="1" ht="24.95" customHeight="1" x14ac:dyDescent="0.2">
      <c r="A17" s="193" t="s">
        <v>219</v>
      </c>
      <c r="B17" s="199" t="s">
        <v>220</v>
      </c>
      <c r="C17" s="113">
        <v>1.1835882982615411</v>
      </c>
      <c r="D17" s="115">
        <v>1747</v>
      </c>
      <c r="E17" s="114">
        <v>1964</v>
      </c>
      <c r="F17" s="114">
        <v>1981</v>
      </c>
      <c r="G17" s="114">
        <v>1961</v>
      </c>
      <c r="H17" s="140">
        <v>1952</v>
      </c>
      <c r="I17" s="115">
        <v>-205</v>
      </c>
      <c r="J17" s="116">
        <v>-10.502049180327869</v>
      </c>
    </row>
    <row r="18" spans="1:15" s="287" customFormat="1" ht="24.95" customHeight="1" x14ac:dyDescent="0.2">
      <c r="A18" s="201" t="s">
        <v>144</v>
      </c>
      <c r="B18" s="202" t="s">
        <v>145</v>
      </c>
      <c r="C18" s="113">
        <v>3.4051029118846627</v>
      </c>
      <c r="D18" s="115">
        <v>5026</v>
      </c>
      <c r="E18" s="114">
        <v>4864</v>
      </c>
      <c r="F18" s="114">
        <v>5066</v>
      </c>
      <c r="G18" s="114">
        <v>4911</v>
      </c>
      <c r="H18" s="140">
        <v>4755</v>
      </c>
      <c r="I18" s="115">
        <v>271</v>
      </c>
      <c r="J18" s="116">
        <v>5.6992639327024186</v>
      </c>
      <c r="K18" s="110"/>
      <c r="L18" s="110"/>
      <c r="M18" s="110"/>
      <c r="N18" s="110"/>
      <c r="O18" s="110"/>
    </row>
    <row r="19" spans="1:15" s="110" customFormat="1" ht="24.95" customHeight="1" x14ac:dyDescent="0.2">
      <c r="A19" s="193" t="s">
        <v>146</v>
      </c>
      <c r="B19" s="199" t="s">
        <v>147</v>
      </c>
      <c r="C19" s="113">
        <v>11.073698188371431</v>
      </c>
      <c r="D19" s="115">
        <v>16345</v>
      </c>
      <c r="E19" s="114">
        <v>16257</v>
      </c>
      <c r="F19" s="114">
        <v>16226</v>
      </c>
      <c r="G19" s="114">
        <v>15956</v>
      </c>
      <c r="H19" s="140">
        <v>16052</v>
      </c>
      <c r="I19" s="115">
        <v>293</v>
      </c>
      <c r="J19" s="116">
        <v>1.8253177174183903</v>
      </c>
    </row>
    <row r="20" spans="1:15" s="287" customFormat="1" ht="24.95" customHeight="1" x14ac:dyDescent="0.2">
      <c r="A20" s="193" t="s">
        <v>148</v>
      </c>
      <c r="B20" s="199" t="s">
        <v>149</v>
      </c>
      <c r="C20" s="113">
        <v>4.9382799691061097</v>
      </c>
      <c r="D20" s="115">
        <v>7289</v>
      </c>
      <c r="E20" s="114">
        <v>7300</v>
      </c>
      <c r="F20" s="114">
        <v>7266</v>
      </c>
      <c r="G20" s="114">
        <v>7280</v>
      </c>
      <c r="H20" s="140">
        <v>7180</v>
      </c>
      <c r="I20" s="115">
        <v>109</v>
      </c>
      <c r="J20" s="116">
        <v>1.5181058495821727</v>
      </c>
      <c r="K20" s="110"/>
      <c r="L20" s="110"/>
      <c r="M20" s="110"/>
      <c r="N20" s="110"/>
      <c r="O20" s="110"/>
    </row>
    <row r="21" spans="1:15" s="110" customFormat="1" ht="24.95" customHeight="1" x14ac:dyDescent="0.2">
      <c r="A21" s="201" t="s">
        <v>150</v>
      </c>
      <c r="B21" s="202" t="s">
        <v>151</v>
      </c>
      <c r="C21" s="113">
        <v>2.7519952304169322</v>
      </c>
      <c r="D21" s="115">
        <v>4062</v>
      </c>
      <c r="E21" s="114">
        <v>4199</v>
      </c>
      <c r="F21" s="114">
        <v>4186</v>
      </c>
      <c r="G21" s="114">
        <v>4176</v>
      </c>
      <c r="H21" s="140">
        <v>4120</v>
      </c>
      <c r="I21" s="115">
        <v>-58</v>
      </c>
      <c r="J21" s="116">
        <v>-1.4077669902912622</v>
      </c>
    </row>
    <row r="22" spans="1:15" s="110" customFormat="1" ht="24.95" customHeight="1" x14ac:dyDescent="0.2">
      <c r="A22" s="201" t="s">
        <v>152</v>
      </c>
      <c r="B22" s="199" t="s">
        <v>153</v>
      </c>
      <c r="C22" s="113">
        <v>3.8271839134971071</v>
      </c>
      <c r="D22" s="115">
        <v>5649</v>
      </c>
      <c r="E22" s="114">
        <v>5556</v>
      </c>
      <c r="F22" s="114">
        <v>5433</v>
      </c>
      <c r="G22" s="114">
        <v>5308</v>
      </c>
      <c r="H22" s="140">
        <v>5443</v>
      </c>
      <c r="I22" s="115">
        <v>206</v>
      </c>
      <c r="J22" s="116">
        <v>3.784677567517913</v>
      </c>
    </row>
    <row r="23" spans="1:15" s="110" customFormat="1" ht="24.95" customHeight="1" x14ac:dyDescent="0.2">
      <c r="A23" s="193" t="s">
        <v>154</v>
      </c>
      <c r="B23" s="199" t="s">
        <v>155</v>
      </c>
      <c r="C23" s="113">
        <v>2.8692023143317842</v>
      </c>
      <c r="D23" s="115">
        <v>4235</v>
      </c>
      <c r="E23" s="114">
        <v>4313</v>
      </c>
      <c r="F23" s="114">
        <v>4447</v>
      </c>
      <c r="G23" s="114">
        <v>4415</v>
      </c>
      <c r="H23" s="140">
        <v>4430</v>
      </c>
      <c r="I23" s="115">
        <v>-195</v>
      </c>
      <c r="J23" s="116">
        <v>-4.4018058690744919</v>
      </c>
    </row>
    <row r="24" spans="1:15" s="110" customFormat="1" ht="24.95" customHeight="1" x14ac:dyDescent="0.2">
      <c r="A24" s="193" t="s">
        <v>156</v>
      </c>
      <c r="B24" s="199" t="s">
        <v>221</v>
      </c>
      <c r="C24" s="113">
        <v>8.0723838430373576</v>
      </c>
      <c r="D24" s="115">
        <v>11915</v>
      </c>
      <c r="E24" s="114">
        <v>12141</v>
      </c>
      <c r="F24" s="114">
        <v>12015</v>
      </c>
      <c r="G24" s="114">
        <v>11847</v>
      </c>
      <c r="H24" s="140">
        <v>11674</v>
      </c>
      <c r="I24" s="115">
        <v>241</v>
      </c>
      <c r="J24" s="116">
        <v>2.0644166523899261</v>
      </c>
    </row>
    <row r="25" spans="1:15" s="110" customFormat="1" ht="24.95" customHeight="1" x14ac:dyDescent="0.2">
      <c r="A25" s="193" t="s">
        <v>222</v>
      </c>
      <c r="B25" s="204" t="s">
        <v>159</v>
      </c>
      <c r="C25" s="113">
        <v>3.4437202747930247</v>
      </c>
      <c r="D25" s="115">
        <v>5083</v>
      </c>
      <c r="E25" s="114">
        <v>5022</v>
      </c>
      <c r="F25" s="114">
        <v>5149</v>
      </c>
      <c r="G25" s="114">
        <v>5075</v>
      </c>
      <c r="H25" s="140">
        <v>5014</v>
      </c>
      <c r="I25" s="115">
        <v>69</v>
      </c>
      <c r="J25" s="116">
        <v>1.3761467889908257</v>
      </c>
    </row>
    <row r="26" spans="1:15" s="110" customFormat="1" ht="24.95" customHeight="1" x14ac:dyDescent="0.2">
      <c r="A26" s="201">
        <v>782.78300000000002</v>
      </c>
      <c r="B26" s="203" t="s">
        <v>160</v>
      </c>
      <c r="C26" s="113">
        <v>3.6469695532580859</v>
      </c>
      <c r="D26" s="115">
        <v>5383</v>
      </c>
      <c r="E26" s="114">
        <v>5629</v>
      </c>
      <c r="F26" s="114">
        <v>6250</v>
      </c>
      <c r="G26" s="114">
        <v>6184</v>
      </c>
      <c r="H26" s="140">
        <v>6193</v>
      </c>
      <c r="I26" s="115">
        <v>-810</v>
      </c>
      <c r="J26" s="116">
        <v>-13.079283061521073</v>
      </c>
    </row>
    <row r="27" spans="1:15" s="110" customFormat="1" ht="24.95" customHeight="1" x14ac:dyDescent="0.2">
      <c r="A27" s="193" t="s">
        <v>161</v>
      </c>
      <c r="B27" s="199" t="s">
        <v>223</v>
      </c>
      <c r="C27" s="113">
        <v>5.9057465345998024</v>
      </c>
      <c r="D27" s="115">
        <v>8717</v>
      </c>
      <c r="E27" s="114">
        <v>8671</v>
      </c>
      <c r="F27" s="114">
        <v>8662</v>
      </c>
      <c r="G27" s="114">
        <v>8493</v>
      </c>
      <c r="H27" s="140">
        <v>8325</v>
      </c>
      <c r="I27" s="115">
        <v>392</v>
      </c>
      <c r="J27" s="116">
        <v>4.7087087087087083</v>
      </c>
    </row>
    <row r="28" spans="1:15" s="110" customFormat="1" ht="24.95" customHeight="1" x14ac:dyDescent="0.2">
      <c r="A28" s="193" t="s">
        <v>163</v>
      </c>
      <c r="B28" s="199" t="s">
        <v>164</v>
      </c>
      <c r="C28" s="113">
        <v>5.2675438002195092</v>
      </c>
      <c r="D28" s="115">
        <v>7775</v>
      </c>
      <c r="E28" s="114">
        <v>7832</v>
      </c>
      <c r="F28" s="114">
        <v>7632</v>
      </c>
      <c r="G28" s="114">
        <v>7689</v>
      </c>
      <c r="H28" s="140">
        <v>7594</v>
      </c>
      <c r="I28" s="115">
        <v>181</v>
      </c>
      <c r="J28" s="116">
        <v>2.3834606268106402</v>
      </c>
    </row>
    <row r="29" spans="1:15" s="110" customFormat="1" ht="24.95" customHeight="1" x14ac:dyDescent="0.2">
      <c r="A29" s="193">
        <v>86</v>
      </c>
      <c r="B29" s="199" t="s">
        <v>165</v>
      </c>
      <c r="C29" s="113">
        <v>11.562173954282462</v>
      </c>
      <c r="D29" s="115">
        <v>17066</v>
      </c>
      <c r="E29" s="114">
        <v>17137</v>
      </c>
      <c r="F29" s="114">
        <v>16941</v>
      </c>
      <c r="G29" s="114">
        <v>16656</v>
      </c>
      <c r="H29" s="140">
        <v>16668</v>
      </c>
      <c r="I29" s="115">
        <v>398</v>
      </c>
      <c r="J29" s="116">
        <v>2.3878089752819776</v>
      </c>
    </row>
    <row r="30" spans="1:15" s="110" customFormat="1" ht="24.95" customHeight="1" x14ac:dyDescent="0.2">
      <c r="A30" s="193">
        <v>87.88</v>
      </c>
      <c r="B30" s="204" t="s">
        <v>166</v>
      </c>
      <c r="C30" s="113">
        <v>6.2980176420373706</v>
      </c>
      <c r="D30" s="115">
        <v>9296</v>
      </c>
      <c r="E30" s="114">
        <v>9408</v>
      </c>
      <c r="F30" s="114">
        <v>9279</v>
      </c>
      <c r="G30" s="114">
        <v>9133</v>
      </c>
      <c r="H30" s="140">
        <v>9079</v>
      </c>
      <c r="I30" s="115">
        <v>217</v>
      </c>
      <c r="J30" s="116">
        <v>2.3901310717039324</v>
      </c>
    </row>
    <row r="31" spans="1:15" s="110" customFormat="1" ht="24.95" customHeight="1" x14ac:dyDescent="0.2">
      <c r="A31" s="193" t="s">
        <v>167</v>
      </c>
      <c r="B31" s="199" t="s">
        <v>168</v>
      </c>
      <c r="C31" s="113">
        <v>5.7573745613203071</v>
      </c>
      <c r="D31" s="115">
        <v>8498</v>
      </c>
      <c r="E31" s="114">
        <v>8542</v>
      </c>
      <c r="F31" s="114">
        <v>8515</v>
      </c>
      <c r="G31" s="114">
        <v>8328</v>
      </c>
      <c r="H31" s="140">
        <v>8282</v>
      </c>
      <c r="I31" s="115">
        <v>216</v>
      </c>
      <c r="J31" s="116">
        <v>2.6080656846172423</v>
      </c>
    </row>
    <row r="32" spans="1:15" s="110" customFormat="1" ht="24.95" customHeight="1" x14ac:dyDescent="0.2">
      <c r="A32" s="193"/>
      <c r="B32" s="288" t="s">
        <v>224</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9.5527160878578876E-2</v>
      </c>
      <c r="D34" s="115">
        <v>141</v>
      </c>
      <c r="E34" s="114">
        <v>118</v>
      </c>
      <c r="F34" s="114">
        <v>140</v>
      </c>
      <c r="G34" s="114">
        <v>155</v>
      </c>
      <c r="H34" s="140">
        <v>130</v>
      </c>
      <c r="I34" s="115">
        <v>11</v>
      </c>
      <c r="J34" s="116">
        <v>8.4615384615384617</v>
      </c>
    </row>
    <row r="35" spans="1:10" s="110" customFormat="1" ht="24.95" customHeight="1" x14ac:dyDescent="0.2">
      <c r="A35" s="292" t="s">
        <v>171</v>
      </c>
      <c r="B35" s="293" t="s">
        <v>172</v>
      </c>
      <c r="C35" s="113">
        <v>24.490183059850139</v>
      </c>
      <c r="D35" s="115">
        <v>36148</v>
      </c>
      <c r="E35" s="114">
        <v>36440</v>
      </c>
      <c r="F35" s="114">
        <v>36990</v>
      </c>
      <c r="G35" s="114">
        <v>36794</v>
      </c>
      <c r="H35" s="140">
        <v>36673</v>
      </c>
      <c r="I35" s="115">
        <v>-525</v>
      </c>
      <c r="J35" s="116">
        <v>-1.431570910479099</v>
      </c>
    </row>
    <row r="36" spans="1:10" s="110" customFormat="1" ht="24.95" customHeight="1" x14ac:dyDescent="0.2">
      <c r="A36" s="294" t="s">
        <v>173</v>
      </c>
      <c r="B36" s="295" t="s">
        <v>174</v>
      </c>
      <c r="C36" s="125">
        <v>75.414289779271286</v>
      </c>
      <c r="D36" s="143">
        <v>111313</v>
      </c>
      <c r="E36" s="144">
        <v>112007</v>
      </c>
      <c r="F36" s="144">
        <v>112001</v>
      </c>
      <c r="G36" s="144">
        <v>110540</v>
      </c>
      <c r="H36" s="145">
        <v>110054</v>
      </c>
      <c r="I36" s="143">
        <v>1259</v>
      </c>
      <c r="J36" s="146">
        <v>1.143983862467516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2020-09-25T12:06:49Z</dcterms:created>
  <dcterms:modified xsi:type="dcterms:W3CDTF">2020-09-28T08:12:12Z</dcterms:modified>
</cp:coreProperties>
</file>