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s="1"/>
  <c r="G72" i="24"/>
  <c r="F72" i="24"/>
  <c r="E72" i="24"/>
  <c r="L71" i="24"/>
  <c r="H71" i="24" s="1"/>
  <c r="J71" i="24"/>
  <c r="G71" i="24"/>
  <c r="F71" i="24"/>
  <c r="E71" i="24"/>
  <c r="L70" i="24"/>
  <c r="H70" i="24" s="1"/>
  <c r="J70" i="24"/>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s="1"/>
  <c r="G65" i="24"/>
  <c r="F65" i="24"/>
  <c r="E65" i="24"/>
  <c r="L64" i="24"/>
  <c r="H64" i="24" s="1"/>
  <c r="J64" i="24" s="1"/>
  <c r="G64" i="24"/>
  <c r="F64" i="24"/>
  <c r="E64" i="24"/>
  <c r="L63" i="24"/>
  <c r="H63" i="24" s="1"/>
  <c r="J63" i="24"/>
  <c r="G63" i="24"/>
  <c r="F63" i="24"/>
  <c r="E63" i="24"/>
  <c r="L62" i="24"/>
  <c r="H62" i="24" s="1"/>
  <c r="J62" i="24"/>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s="1"/>
  <c r="G57" i="24"/>
  <c r="F57" i="24"/>
  <c r="E57" i="24"/>
  <c r="L56" i="24"/>
  <c r="H56" i="24" s="1"/>
  <c r="J56" i="24" s="1"/>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M43" i="24"/>
  <c r="K43" i="24"/>
  <c r="H43" i="24"/>
  <c r="F43" i="24"/>
  <c r="C43" i="24"/>
  <c r="B43" i="24"/>
  <c r="D43" i="24" s="1"/>
  <c r="L42" i="24"/>
  <c r="I42" i="24"/>
  <c r="G42" i="24"/>
  <c r="D42" i="24"/>
  <c r="C42" i="24"/>
  <c r="M42" i="24" s="1"/>
  <c r="B42" i="24"/>
  <c r="K42" i="24" s="1"/>
  <c r="M41" i="24"/>
  <c r="K41" i="24"/>
  <c r="H41" i="24"/>
  <c r="F41" i="24"/>
  <c r="E41" i="24"/>
  <c r="C41" i="24"/>
  <c r="B41" i="24"/>
  <c r="D41" i="24" s="1"/>
  <c r="L40" i="24"/>
  <c r="I40" i="24"/>
  <c r="G40" i="24"/>
  <c r="D40" i="24"/>
  <c r="C40" i="24"/>
  <c r="M40" i="24" s="1"/>
  <c r="B40" i="24"/>
  <c r="K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G22" i="24" s="1"/>
  <c r="C21" i="24"/>
  <c r="C20" i="24"/>
  <c r="C19" i="24"/>
  <c r="C18" i="24"/>
  <c r="C17" i="24"/>
  <c r="C16" i="24"/>
  <c r="C15" i="24"/>
  <c r="C9" i="24"/>
  <c r="C8" i="24"/>
  <c r="C7" i="24"/>
  <c r="B38" i="24"/>
  <c r="B37" i="24"/>
  <c r="B35" i="24"/>
  <c r="K35" i="24" s="1"/>
  <c r="B34" i="24"/>
  <c r="B33" i="24"/>
  <c r="B32" i="24"/>
  <c r="B31" i="24"/>
  <c r="B30" i="24"/>
  <c r="B29" i="24"/>
  <c r="B28" i="24"/>
  <c r="B27" i="24"/>
  <c r="K27" i="24" s="1"/>
  <c r="B26" i="24"/>
  <c r="B25" i="24"/>
  <c r="B24" i="24"/>
  <c r="B23" i="24"/>
  <c r="B22" i="24"/>
  <c r="B21" i="24"/>
  <c r="B20" i="24"/>
  <c r="B19" i="24"/>
  <c r="B18" i="24"/>
  <c r="B17" i="24"/>
  <c r="B16" i="24"/>
  <c r="B15" i="24"/>
  <c r="B9" i="24"/>
  <c r="B8" i="24"/>
  <c r="B7" i="24"/>
  <c r="G25" i="24" l="1"/>
  <c r="M25" i="24"/>
  <c r="E25" i="24"/>
  <c r="L25" i="24"/>
  <c r="I25" i="24"/>
  <c r="G33" i="24"/>
  <c r="M33" i="24"/>
  <c r="E33" i="24"/>
  <c r="L33" i="24"/>
  <c r="I33" i="24"/>
  <c r="G17" i="24"/>
  <c r="M17" i="24"/>
  <c r="E17" i="24"/>
  <c r="L17" i="24"/>
  <c r="I17" i="24"/>
  <c r="F7" i="24"/>
  <c r="D7" i="24"/>
  <c r="J7" i="24"/>
  <c r="H7" i="24"/>
  <c r="K7" i="24"/>
  <c r="K28" i="24"/>
  <c r="J28" i="24"/>
  <c r="H28" i="24"/>
  <c r="F28" i="24"/>
  <c r="D28" i="24"/>
  <c r="K22" i="24"/>
  <c r="J22" i="24"/>
  <c r="H22" i="24"/>
  <c r="F22" i="24"/>
  <c r="D22" i="24"/>
  <c r="G9" i="24"/>
  <c r="M9" i="24"/>
  <c r="E9" i="24"/>
  <c r="L9" i="24"/>
  <c r="I9" i="24"/>
  <c r="I16" i="24"/>
  <c r="L16" i="24"/>
  <c r="G16" i="24"/>
  <c r="E16" i="24"/>
  <c r="M16" i="24"/>
  <c r="I20" i="24"/>
  <c r="L20" i="24"/>
  <c r="M20" i="24"/>
  <c r="G20" i="24"/>
  <c r="E20" i="24"/>
  <c r="G23" i="24"/>
  <c r="M23" i="24"/>
  <c r="E23" i="24"/>
  <c r="L23" i="24"/>
  <c r="I23" i="24"/>
  <c r="I30" i="24"/>
  <c r="L30" i="24"/>
  <c r="M30" i="24"/>
  <c r="E30" i="24"/>
  <c r="M38" i="24"/>
  <c r="E38" i="24"/>
  <c r="L38" i="24"/>
  <c r="G38" i="24"/>
  <c r="I26" i="24"/>
  <c r="L26" i="24"/>
  <c r="M26" i="24"/>
  <c r="G26" i="24"/>
  <c r="E26" i="24"/>
  <c r="F9" i="24"/>
  <c r="D9" i="24"/>
  <c r="J9" i="24"/>
  <c r="H9" i="24"/>
  <c r="K9" i="24"/>
  <c r="K16" i="24"/>
  <c r="J16" i="24"/>
  <c r="H16" i="24"/>
  <c r="F16" i="24"/>
  <c r="D16" i="24"/>
  <c r="F19" i="24"/>
  <c r="D19" i="24"/>
  <c r="J19" i="24"/>
  <c r="H19" i="24"/>
  <c r="K26" i="24"/>
  <c r="J26" i="24"/>
  <c r="H26" i="24"/>
  <c r="F26" i="24"/>
  <c r="D26" i="24"/>
  <c r="F29" i="24"/>
  <c r="D29" i="24"/>
  <c r="J29" i="24"/>
  <c r="H29" i="24"/>
  <c r="K29" i="24"/>
  <c r="F33" i="24"/>
  <c r="D33" i="24"/>
  <c r="J33" i="24"/>
  <c r="H33" i="24"/>
  <c r="K33" i="24"/>
  <c r="G27" i="24"/>
  <c r="M27" i="24"/>
  <c r="E27" i="24"/>
  <c r="L27" i="24"/>
  <c r="I27" i="24"/>
  <c r="F15" i="24"/>
  <c r="D15" i="24"/>
  <c r="J15" i="24"/>
  <c r="H15" i="24"/>
  <c r="K15" i="24"/>
  <c r="F23" i="24"/>
  <c r="D23" i="24"/>
  <c r="J23" i="24"/>
  <c r="H23" i="24"/>
  <c r="K23" i="24"/>
  <c r="H37" i="24"/>
  <c r="F37" i="24"/>
  <c r="D37" i="24"/>
  <c r="J37" i="24"/>
  <c r="K37" i="24"/>
  <c r="I8" i="24"/>
  <c r="L8" i="24"/>
  <c r="M8" i="24"/>
  <c r="G8" i="24"/>
  <c r="E8" i="24"/>
  <c r="C14" i="24"/>
  <c r="C6" i="24"/>
  <c r="G21" i="24"/>
  <c r="M21" i="24"/>
  <c r="E21" i="24"/>
  <c r="L21" i="24"/>
  <c r="I21" i="24"/>
  <c r="I34" i="24"/>
  <c r="L34" i="24"/>
  <c r="M34" i="24"/>
  <c r="G34" i="24"/>
  <c r="E34" i="24"/>
  <c r="G30" i="24"/>
  <c r="K58" i="24"/>
  <c r="I58" i="24"/>
  <c r="J58" i="24"/>
  <c r="K74" i="24"/>
  <c r="I74" i="24"/>
  <c r="J74" i="24"/>
  <c r="F17" i="24"/>
  <c r="D17" i="24"/>
  <c r="J17" i="24"/>
  <c r="H17" i="24"/>
  <c r="K17" i="24"/>
  <c r="K30" i="24"/>
  <c r="J30" i="24"/>
  <c r="H30" i="24"/>
  <c r="F30" i="24"/>
  <c r="D30" i="24"/>
  <c r="I24" i="24"/>
  <c r="L24" i="24"/>
  <c r="G24" i="24"/>
  <c r="E24" i="24"/>
  <c r="M24" i="24"/>
  <c r="I28" i="24"/>
  <c r="L28" i="24"/>
  <c r="M28" i="24"/>
  <c r="G28" i="24"/>
  <c r="E28" i="24"/>
  <c r="G31" i="24"/>
  <c r="M31" i="24"/>
  <c r="E31" i="24"/>
  <c r="L31" i="24"/>
  <c r="I31" i="24"/>
  <c r="C45" i="24"/>
  <c r="C39" i="24"/>
  <c r="K32" i="24"/>
  <c r="J32" i="24"/>
  <c r="H32" i="24"/>
  <c r="F32" i="24"/>
  <c r="D32" i="24"/>
  <c r="K20" i="24"/>
  <c r="J20" i="24"/>
  <c r="H20" i="24"/>
  <c r="F20" i="24"/>
  <c r="D20" i="24"/>
  <c r="K24" i="24"/>
  <c r="J24" i="24"/>
  <c r="H24" i="24"/>
  <c r="F24" i="24"/>
  <c r="D24" i="24"/>
  <c r="F27" i="24"/>
  <c r="D27" i="24"/>
  <c r="J27" i="24"/>
  <c r="H27" i="24"/>
  <c r="K34" i="24"/>
  <c r="J34" i="24"/>
  <c r="H34" i="24"/>
  <c r="F34" i="24"/>
  <c r="D34" i="24"/>
  <c r="D38" i="24"/>
  <c r="K38" i="24"/>
  <c r="J38" i="24"/>
  <c r="H38" i="24"/>
  <c r="F38" i="24"/>
  <c r="G7" i="24"/>
  <c r="M7" i="24"/>
  <c r="E7" i="24"/>
  <c r="L7" i="24"/>
  <c r="I7" i="24"/>
  <c r="I18" i="24"/>
  <c r="L18" i="24"/>
  <c r="M18" i="24"/>
  <c r="G18" i="24"/>
  <c r="E18" i="24"/>
  <c r="G35" i="24"/>
  <c r="M35" i="24"/>
  <c r="E35" i="24"/>
  <c r="L35" i="24"/>
  <c r="I35" i="24"/>
  <c r="F35" i="24"/>
  <c r="D35" i="24"/>
  <c r="J35" i="24"/>
  <c r="H35" i="24"/>
  <c r="B14" i="24"/>
  <c r="B6" i="24"/>
  <c r="F31" i="24"/>
  <c r="D31" i="24"/>
  <c r="J31" i="24"/>
  <c r="H31" i="24"/>
  <c r="K31" i="24"/>
  <c r="G15" i="24"/>
  <c r="M15" i="24"/>
  <c r="E15" i="24"/>
  <c r="L15" i="24"/>
  <c r="I15" i="24"/>
  <c r="I22" i="24"/>
  <c r="L22" i="24"/>
  <c r="M22" i="24"/>
  <c r="E22" i="24"/>
  <c r="G29" i="24"/>
  <c r="M29" i="24"/>
  <c r="E29" i="24"/>
  <c r="L29" i="24"/>
  <c r="I29" i="24"/>
  <c r="K8" i="24"/>
  <c r="J8" i="24"/>
  <c r="H8" i="24"/>
  <c r="F8" i="24"/>
  <c r="D8" i="24"/>
  <c r="K18" i="24"/>
  <c r="J18" i="24"/>
  <c r="H18" i="24"/>
  <c r="F18" i="24"/>
  <c r="D18" i="24"/>
  <c r="F21" i="24"/>
  <c r="D21" i="24"/>
  <c r="J21" i="24"/>
  <c r="H21" i="24"/>
  <c r="K21" i="24"/>
  <c r="F25" i="24"/>
  <c r="D25" i="24"/>
  <c r="J25" i="24"/>
  <c r="H25" i="24"/>
  <c r="K25" i="24"/>
  <c r="B45" i="24"/>
  <c r="B39" i="24"/>
  <c r="G19" i="24"/>
  <c r="M19" i="24"/>
  <c r="E19" i="24"/>
  <c r="L19" i="24"/>
  <c r="I19" i="24"/>
  <c r="I32" i="24"/>
  <c r="L32" i="24"/>
  <c r="G32" i="24"/>
  <c r="E32" i="24"/>
  <c r="M32" i="24"/>
  <c r="I37" i="24"/>
  <c r="G37" i="24"/>
  <c r="L37" i="24"/>
  <c r="M37" i="24"/>
  <c r="E37" i="24"/>
  <c r="K19" i="24"/>
  <c r="K66" i="24"/>
  <c r="I66" i="24"/>
  <c r="J66" i="24"/>
  <c r="J77" i="24"/>
  <c r="K53" i="24"/>
  <c r="I53" i="24"/>
  <c r="K61" i="24"/>
  <c r="I61" i="24"/>
  <c r="K69" i="24"/>
  <c r="I69" i="24"/>
  <c r="I43" i="24"/>
  <c r="G43" i="24"/>
  <c r="L43" i="24"/>
  <c r="K55" i="24"/>
  <c r="I55" i="24"/>
  <c r="K63" i="24"/>
  <c r="I63" i="24"/>
  <c r="K71" i="24"/>
  <c r="I71" i="24"/>
  <c r="E43" i="24"/>
  <c r="K52" i="24"/>
  <c r="I52" i="24"/>
  <c r="K60" i="24"/>
  <c r="I60" i="24"/>
  <c r="K68" i="24"/>
  <c r="I68" i="24"/>
  <c r="K57" i="24"/>
  <c r="I57" i="24"/>
  <c r="K65" i="24"/>
  <c r="I65" i="24"/>
  <c r="K73" i="24"/>
  <c r="I73" i="24"/>
  <c r="I41" i="24"/>
  <c r="G41" i="24"/>
  <c r="L41" i="24"/>
  <c r="K54" i="24"/>
  <c r="I54" i="24"/>
  <c r="K62" i="24"/>
  <c r="I62" i="24"/>
  <c r="K70" i="24"/>
  <c r="I70" i="24"/>
  <c r="K51" i="24"/>
  <c r="I51" i="24"/>
  <c r="K59" i="24"/>
  <c r="I59" i="24"/>
  <c r="K67" i="24"/>
  <c r="I67" i="24"/>
  <c r="K75" i="24"/>
  <c r="I75" i="24"/>
  <c r="I77" i="24" s="1"/>
  <c r="K56" i="24"/>
  <c r="I56" i="24"/>
  <c r="K64" i="24"/>
  <c r="I64" i="24"/>
  <c r="K72" i="24"/>
  <c r="I72" i="24"/>
  <c r="F40" i="24"/>
  <c r="J41" i="24"/>
  <c r="F42" i="24"/>
  <c r="J43" i="24"/>
  <c r="F44" i="24"/>
  <c r="H40" i="24"/>
  <c r="H42" i="24"/>
  <c r="H44" i="24"/>
  <c r="J40" i="24"/>
  <c r="J42" i="24"/>
  <c r="J44" i="24"/>
  <c r="E40" i="24"/>
  <c r="E42" i="24"/>
  <c r="E44" i="24"/>
  <c r="I78" i="24" l="1"/>
  <c r="I79" i="24"/>
  <c r="I6" i="24"/>
  <c r="L6" i="24"/>
  <c r="M6" i="24"/>
  <c r="G6" i="24"/>
  <c r="E6" i="24"/>
  <c r="K77" i="24"/>
  <c r="H39" i="24"/>
  <c r="F39" i="24"/>
  <c r="D39" i="24"/>
  <c r="J39" i="24"/>
  <c r="K39" i="24"/>
  <c r="I14" i="24"/>
  <c r="L14" i="24"/>
  <c r="M14" i="24"/>
  <c r="E14" i="24"/>
  <c r="G14" i="24"/>
  <c r="H45" i="24"/>
  <c r="F45" i="24"/>
  <c r="D45" i="24"/>
  <c r="J45" i="24"/>
  <c r="K45" i="24"/>
  <c r="K6" i="24"/>
  <c r="J6" i="24"/>
  <c r="H6" i="24"/>
  <c r="F6" i="24"/>
  <c r="D6" i="24"/>
  <c r="K14" i="24"/>
  <c r="J14" i="24"/>
  <c r="H14" i="24"/>
  <c r="F14" i="24"/>
  <c r="D14" i="24"/>
  <c r="I39" i="24"/>
  <c r="G39" i="24"/>
  <c r="L39" i="24"/>
  <c r="M39" i="24"/>
  <c r="E39" i="24"/>
  <c r="J79" i="24"/>
  <c r="J78" i="24"/>
  <c r="I45" i="24"/>
  <c r="G45" i="24"/>
  <c r="L45" i="24"/>
  <c r="E45" i="24"/>
  <c r="M45" i="24"/>
  <c r="I83" i="24" l="1"/>
  <c r="I82" i="24"/>
  <c r="K79" i="24"/>
  <c r="K78" i="24"/>
  <c r="I81" i="24" s="1"/>
</calcChain>
</file>

<file path=xl/sharedStrings.xml><?xml version="1.0" encoding="utf-8"?>
<sst xmlns="http://schemas.openxmlformats.org/spreadsheetml/2006/main" count="1908" uniqueCount="521">
  <si>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</si>
  <si>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</si>
  <si>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</si>
  <si>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</si>
  <si>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</si>
  <si>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</si>
  <si>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</si>
  <si>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</si>
  <si>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</si>
  <si>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</si>
  <si>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</si>
  <si>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</si>
  <si>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</si>
  <si>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Kaufbeuren, Stadt (09762)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</si>
  <si>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</si>
  <si>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</si>
  <si>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</si>
  <si>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</si>
  <si>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</si>
  <si>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</si>
  <si>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</si>
  <si>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</si>
  <si>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</si>
  <si>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</si>
  <si>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</si>
  <si>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</si>
  <si>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</si>
  <si>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</si>
  <si>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</si>
  <si>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</si>
  <si>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</si>
  <si>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</si>
  <si>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</si>
  <si>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</si>
  <si>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</si>
  <si>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</si>
  <si>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</si>
  <si>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</si>
  <si>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</si>
  <si>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</si>
  <si>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</si>
  <si>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</si>
  <si>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</si>
  <si>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</si>
  <si>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</si>
  <si>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</si>
  <si>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</si>
  <si>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</si>
  <si>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</si>
  <si>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</si>
  <si>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</si>
  <si>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</si>
  <si>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</si>
  <si>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</si>
  <si>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</si>
  <si>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</si>
  <si>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</si>
  <si>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</si>
  <si>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</si>
  <si>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</si>
  <si>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</si>
  <si>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</si>
  <si>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</si>
  <si>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</si>
  <si>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</si>
  <si>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</si>
  <si>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</si>
  <si>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</si>
  <si>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</si>
  <si>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</si>
  <si>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</si>
  <si>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</si>
  <si>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</si>
  <si>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</si>
  <si>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</si>
  <si>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</si>
  <si>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</si>
  <si>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</si>
  <si>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</si>
  <si>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</si>
  <si>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</si>
  <si>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</si>
  <si>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</si>
  <si>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</si>
  <si>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</si>
  <si>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</si>
  <si>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</si>
  <si>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</si>
  <si>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</si>
  <si>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</si>
  <si>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</si>
  <si>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</si>
  <si>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Kaufbeuren, Stadt (09762);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</si>
  <si>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</si>
  <si>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</si>
  <si>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</si>
  <si>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</si>
  <si>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</si>
  <si>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</si>
  <si>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</si>
  <si>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</si>
  <si>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</si>
  <si>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</si>
  <si>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</si>
  <si>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</si>
  <si>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</si>
  <si>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</si>
  <si>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</si>
  <si>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</si>
  <si>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</si>
  <si>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</si>
  <si>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</si>
  <si>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</si>
  <si>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</si>
  <si>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</si>
  <si>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</si>
  <si>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</si>
  <si>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</si>
  <si>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</si>
  <si>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</si>
  <si>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</si>
  <si>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</si>
  <si>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</si>
  <si>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</si>
  <si>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</si>
  <si>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</si>
  <si>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</si>
  <si>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</si>
  <si>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</si>
  <si>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</si>
  <si>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</si>
  <si>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</si>
  <si>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</si>
  <si>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</si>
  <si>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</si>
  <si>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</si>
  <si>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</si>
  <si>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</si>
  <si>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</si>
  <si>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</si>
  <si>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</si>
  <si>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</si>
  <si>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</si>
  <si>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</si>
  <si>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</si>
  <si>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</si>
  <si>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</si>
  <si>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</si>
  <si>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</si>
  <si>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</si>
  <si>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</si>
  <si>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</si>
  <si>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</si>
  <si>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</si>
  <si>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</si>
  <si>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</si>
  <si>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</si>
  <si>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</si>
  <si>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</si>
  <si>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</si>
  <si>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</si>
  <si>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</si>
  <si>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</si>
  <si>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</si>
  <si>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</si>
  <si>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</si>
  <si>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</si>
  <si>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</si>
  <si>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</si>
  <si>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</si>
  <si>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</si>
  <si>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</si>
  <si>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</si>
  <si>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</si>
  <si>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</si>
  <si>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</si>
  <si>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</si>
  <si>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</si>
  <si>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</si>
  <si>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</si>
  <si>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</si>
  <si>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</si>
  <si>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</si>
  <si>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Kaufbeuren, Stadt (09762)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</si>
  <si>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</si>
  <si>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</si>
  <si>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</si>
  <si>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</si>
  <si>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</si>
  <si>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</si>
  <si>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</si>
  <si>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</si>
  <si>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</si>
  <si>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</si>
  <si>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</si>
  <si>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</si>
  <si>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</si>
  <si>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</si>
  <si>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</si>
  <si>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</si>
  <si>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</si>
  <si>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</si>
  <si>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</si>
  <si>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</si>
  <si>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</si>
  <si>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</si>
  <si>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</si>
  <si>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</si>
  <si>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</si>
  <si>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</si>
  <si>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</si>
  <si>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</si>
  <si>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</si>
  <si>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</si>
  <si>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</si>
  <si>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</si>
  <si>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</si>
  <si>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</si>
  <si>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</si>
  <si>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</si>
  <si>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</si>
  <si>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</si>
  <si>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</si>
  <si>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</si>
  <si>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</si>
  <si>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</si>
  <si>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</si>
  <si>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</si>
  <si>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</si>
  <si>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</si>
  <si>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</si>
  <si>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</si>
  <si>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</si>
  <si>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</si>
  <si>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</si>
  <si>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</si>
  <si>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</si>
  <si>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</si>
  <si>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</si>
  <si>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</si>
  <si>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</si>
  <si>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</si>
  <si>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</si>
  <si>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</si>
  <si>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</si>
  <si>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</si>
  <si>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</si>
  <si>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</si>
  <si>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</si>
  <si>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</si>
  <si>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</si>
  <si>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</si>
  <si>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</si>
  <si>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</si>
  <si>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</si>
  <si>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</si>
  <si>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</si>
  <si>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</si>
  <si>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</si>
  <si>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</si>
  <si>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</si>
  <si>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</si>
  <si>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</si>
  <si>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</si>
  <si>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</si>
  <si>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</si>
  <si>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</si>
  <si>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</si>
  <si>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</si>
  <si>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</si>
  <si>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</si>
  <si>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</si>
  <si>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</si>
  <si>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</si>
  <si>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</si>
  <si>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</si>
  <si>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</si>
  <si>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</si>
  <si>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</si>
  <si>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</si>
  <si>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</si>
  <si>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</si>
  <si>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</si>
  <si>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</si>
  <si>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</si>
  <si>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</si>
  <si>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</si>
  <si>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</si>
  <si>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</si>
  <si>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</si>
  <si>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</si>
  <si>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</si>
  <si>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</si>
  <si>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</si>
  <si>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</si>
  <si>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</si>
  <si>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</si>
  <si>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</si>
  <si>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</si>
  <si>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</si>
  <si>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</si>
  <si>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</si>
  <si>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</si>
  <si>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</si>
  <si>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</si>
  <si>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</si>
  <si>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</si>
  <si>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</si>
  <si>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</si>
  <si>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</si>
  <si>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</si>
  <si>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</si>
  <si>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</si>
  <si>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</si>
  <si>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</si>
  <si>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</si>
  <si>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</si>
  <si>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</si>
  <si>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</si>
  <si>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</si>
  <si>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</si>
  <si>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</si>
  <si>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</si>
  <si>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</si>
  <si>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</si>
  <si>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</si>
  <si>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</si>
  <si>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</si>
  <si>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</si>
  <si>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</si>
  <si>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</si>
  <si>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</si>
  <si>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</si>
  <si>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</si>
  <si>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</si>
  <si>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</si>
  <si>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</si>
  <si>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</si>
  <si>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</si>
  <si>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</si>
  <si>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</si>
  <si>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</si>
  <si>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</si>
  <si>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</si>
  <si>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</si>
  <si>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</si>
  <si>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</si>
  <si>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</si>
  <si>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</si>
  <si>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</si>
  <si>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</si>
  <si>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</si>
  <si>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</si>
  <si>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</si>
  <si>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</si>
  <si>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</si>
  <si>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</si>
  <si>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</si>
  <si>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</si>
  <si>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</si>
  <si>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</si>
  <si>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</si>
  <si>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</si>
  <si>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</si>
  <si>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</si>
  <si>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</si>
  <si>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</si>
  <si>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</si>
  <si>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</si>
  <si>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</si>
  <si>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</si>
  <si>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</si>
  <si>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</si>
  <si>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Kaufbeuren, Stadt (09762);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</si>
  <si>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</si>
  <si>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</si>
  <si>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</si>
  <si>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</si>
  <si>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</si>
  <si>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</si>
  <si>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</si>
  <si>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</si>
  <si>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</si>
  <si>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</si>
  <si>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</si>
  <si>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</si>
  <si>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</si>
  <si>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</si>
  <si>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</si>
  <si>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</si>
  <si>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</si>
  <si>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</si>
  <si>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</si>
  <si>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</si>
  <si>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</si>
  <si>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</si>
  <si>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</si>
  <si>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</si>
  <si>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</si>
  <si>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</si>
  <si>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</si>
  <si>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</si>
  <si>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</si>
  <si>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</si>
  <si>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</si>
  <si>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</si>
  <si>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</si>
  <si>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</si>
  <si>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</si>
  <si>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</si>
  <si>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</si>
  <si>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</si>
  <si>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</si>
  <si>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</si>
  <si>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</si>
  <si>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</si>
  <si>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</si>
  <si>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</si>
  <si>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</si>
  <si>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</si>
  <si>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</si>
  <si>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</si>
  <si>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</si>
  <si>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</si>
  <si>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</si>
  <si>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</si>
  <si>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</si>
  <si>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</si>
  <si>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</si>
  <si>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</si>
  <si>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</si>
  <si>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</si>
  <si>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</si>
  <si>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</si>
  <si>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</si>
  <si>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</si>
  <si>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</si>
  <si>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</si>
  <si>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</si>
  <si>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</si>
  <si>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</si>
  <si>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</si>
  <si>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</si>
  <si>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</si>
  <si>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</si>
  <si>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</si>
  <si>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</si>
  <si>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</si>
  <si>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</si>
  <si>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</si>
  <si>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</si>
  <si>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</si>
  <si>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</si>
  <si>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</si>
  <si>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</si>
  <si>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</si>
  <si>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</si>
  <si>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</si>
  <si>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</si>
  <si>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</si>
  <si>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</si>
  <si>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</si>
  <si>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</si>
  <si>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</si>
  <si>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</si>
  <si>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</si>
  <si>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</si>
  <si>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</si>
  <si>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</si>
  <si>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</si>
  <si>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</si>
  <si>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</si>
  <si>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</si>
  <si>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</si>
  <si>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</si>
  <si>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</si>
  <si>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</si>
  <si>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</si>
  <si>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</si>
  <si>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</si>
  <si>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</si>
  <si>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</si>
  <si>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</si>
  <si>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</si>
  <si>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</si>
  <si>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</si>
  <si>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</si>
  <si>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</si>
  <si>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</si>
  <si>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</si>
  <si>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</si>
  <si>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</si>
  <si>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</si>
  <si>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</si>
  <si>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</si>
  <si>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</si>
  <si>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</si>
  <si>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</si>
  <si>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</si>
  <si>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</si>
  <si>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</si>
  <si>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</si>
  <si>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</si>
  <si>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</si>
  <si>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</si>
  <si>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</si>
  <si>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</si>
  <si>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</si>
  <si>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</si>
  <si>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</si>
  <si>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</si>
  <si>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</si>
  <si>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</si>
  <si>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</si>
  <si>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0,0</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</si>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</sst>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{5840EAD5-E079-4B25-B47D-6E235DB49615}</c15:txfldGUID>
                      <c15:f>Daten_Diagramme!$D$6</c15:f>
                      <c15:dlblFieldTableCache>
                        <c:ptCount val="1"/>
                        <c:pt idx="0">
                          <c:v>1.2</c:v>
                        </c:pt>
                      </c15:dlblFieldTableCache>
                    </c15:dlblFTEntry>
                  </c15:dlblFieldTable>
                  <c15:showDataLabelsRange val="0"/>
                </c:ext>
                <c:ext xmlns:c16="http://schemas.microsoft.com/office/drawing/2014/chart" uri="{C3380CC4-5D6E-409C-BE32-E72D297353CC}">
                  <c16:uniqueId val="{00000000-5C28-4649-B38A-4310C490CE46}"/>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{5A63236F-F158-4F01-B6FA-14372CCF276E}</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5C28-4649-B38A-4310C490CE46}"/>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{30625752-4B5A-4ED0-AA6C-A86EDA1844C9}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5C28-4649-B38A-4310C490CE46}"/>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{7BFFCE4F-9CE1-4589-9465-9D9196811217}</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5C28-4649-B38A-4310C490CE46}"/>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1.2341178921058114</c:v>
                </c:pt>
                <c:pt idx="1">
                  <c:v>1.0013227114154917</c:v>
                </c:pt>
                <c:pt idx="2">
                  <c:v>1.1186464311118853</c:v>
                </c:pt>
                <c:pt idx="3">
                  <c:v>1.0875687030768</c:v>
                </c:pt>
              </c:numCache>
            </c:numRef>
          </c:val>
          <c:extLst>
            <c:ext xmlns:c16="http://schemas.microsoft.com/office/drawing/2014/chart" uri="{C3380CC4-5D6E-409C-BE32-E72D297353CC}">
              <c16:uniqueId val="{00000004-5C28-4649-B38A-4310C490CE46}"/>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{4B154EF8-40B1-4E7B-A7ED-4AC648D0C9BC}</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5C28-4649-B38A-4310C490CE46}"/>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{6E8DE9B5-BD0A-484C-AA3B-92AB39CDCD40}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5C28-4649-B38A-4310C490CE46}"/>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{F6747CEE-EB8F-403B-B19D-824A58F29F7F}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5C28-4649-B38A-4310C490CE46}"/>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{34C4E9FF-C734-4707-96F8-24F098E0BFDB}</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5C28-4649-B38A-4310C490CE46}"/>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5C28-4649-B38A-4310C490CE46}"/>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C28-4649-B38A-4310C490CE46}"/>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{41B0E4EE-5568-434D-9C09-61DC31B7A70F}</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2BB2-4E73-A4C3-DA5263C2269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{8952C35D-293C-407D-B0A2-0AAF581F8871}</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2BB2-4E73-A4C3-DA5263C2269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{57E22664-EB1B-4CDC-8DF0-FE06E1F43A00}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2BB2-4E73-A4C3-DA5263C2269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{1C101919-DDB5-4A5D-93EF-426D5FCAAB4C}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B2-4E73-A4C3-DA5263C22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-2.5865848312143798</c:v>
                </c:pt>
                <c:pt idx="1">
                  <c:v>-1.8915068707011207</c:v>
                </c:pt>
                <c:pt idx="2">
                  <c:v>-2.7637010795899166</c:v>
                </c:pt>
                <c:pt idx="3">
                  <c:v>-2.8655893304673015</c:v>
                </c:pt>
              </c:numCache>
            </c:numRef>
          </c:val>
          <c:extLst>
            <c:ext xmlns:c16="http://schemas.microsoft.com/office/drawing/2014/chart" uri="{C3380CC4-5D6E-409C-BE32-E72D297353CC}">
              <c16:uniqueId val="{00000004-2BB2-4E73-A4C3-DA5263C2269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{2846CA37-3F14-438F-8AB3-7C2FEF1F235A}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B2-4E73-A4C3-DA5263C2269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{1161FB76-1BE7-4F7B-ADC2-0B15CB9F5C38}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B2-4E73-A4C3-DA5263C2269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{E72698B9-BE56-42A3-A859-CAF6058EEB7E}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B2-4E73-A4C3-DA5263C2269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{C6024B83-BC7A-4705-B225-1B72E7E9F941}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B2-4E73-A4C3-DA5263C22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B2-4E73-A4C3-DA5263C2269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B2-4E73-A4C3-DA5263C2269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{100A1546-F09F-459F-9807-9F76127C2A2B}</c15:txfldGUID>
                      <c15:f>Daten_Diagramme!$D$14</c15:f>
                      <c15:dlblFieldTableCache>
                        <c:ptCount val="1"/>
                        <c:pt idx="0">
                          <c:v>1.2</c:v>
                        </c:pt>
                      </c15:dlblFieldTableCache>
                    </c15:dlblFTEntry>
                  </c15:dlblFieldTable>
                  <c15:showDataLabelsRange val="0"/>
                </c:ext>
                <c:ext xmlns:c16="http://schemas.microsoft.com/office/drawing/2014/chart" uri="{C3380CC4-5D6E-409C-BE32-E72D297353CC}">
                  <c16:uniqueId val="{00000000-B214-4C59-B484-AFC9E4040292}"/>
                </c:ext>
              </c:extLst>
            </c:dLbl>
            <c:dLbl>
              <c:idx val="1"/>
              <c:tx>
                <c:strRef>
                  <c:f>Daten_Diagramme!$D$15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{FC5A02EC-44EF-4E2E-9089-C31E9A904506}</c15:txfldGUID>
                      <c15:f>Daten_Diagramme!$D$15</c15:f>
                      <c15:dlblFieldTableCache>
                        <c:ptCount val="1"/>
                        <c:pt idx="0">
                          <c:v>*</c:v>
                        </c:pt>
                      </c15:dlblFieldTableCache>
                    </c15:dlblFTEntry>
                  </c15:dlblFieldTable>
                  <c15:showDataLabelsRange val="0"/>
                </c:ext>
                <c:ext xmlns:c16="http://schemas.microsoft.com/office/drawing/2014/chart" uri="{C3380CC4-5D6E-409C-BE32-E72D297353CC}">
                  <c16:uniqueId val="{00000001-B214-4C59-B484-AFC9E4040292}"/>
                </c:ext>
              </c:extLst>
            </c:dLbl>
            <c:dLbl>
              <c:idx val="2"/>
              <c:tx>
                <c:strRef>
                  <c:f>Daten_Diagramme!$D$16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{8EE1907E-FE88-466D-8DDE-AFF71FFE636D}</c15:txfldGUID>
                      <c15:f>Daten_Diagramme!$D$16</c15:f>
                      <c15:dlblFieldTableCache>
                        <c:ptCount val="1"/>
                        <c:pt idx="0">
                          <c:v>*</c:v>
                        </c:pt>
                      </c15:dlblFieldTableCache>
                    </c15:dlblFTEntry>
                  </c15:dlblFieldTable>
                  <c15:showDataLabelsRange val="0"/>
                </c:ext>
                <c:ext xmlns:c16="http://schemas.microsoft.com/office/drawing/2014/chart" uri="{C3380CC4-5D6E-409C-BE32-E72D297353CC}">
                  <c16:uniqueId val="{00000002-B214-4C59-B484-AFC9E4040292}"/>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{C32EBDB6-0109-4D34-B2B6-2E0C2FE6F75B}</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B214-4C59-B484-AFC9E4040292}"/>
                </c:ext>
              </c:extLst>
            </c:dLbl>
            <c:dLbl>
              <c:idx val="4"/>
              <c:tx>
                <c:strRef>
                  <c:f>Daten_Diagramme!$D$18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{E50F125D-39AD-47AE-AAD0-77A1A6F71261}</c15:txfldGUID>
                      <c15:f>Daten_Diagramme!$D$18</c15:f>
                      <c15:dlblFieldTableCache>
                        <c:ptCount val="1"/>
                        <c:pt idx="0">
                          <c:v>0.5</c:v>
                        </c:pt>
                      </c15:dlblFieldTableCache>
                    </c15:dlblFTEntry>
                  </c15:dlblFieldTable>
                  <c15:showDataLabelsRange val="0"/>
                </c:ext>
                <c:ext xmlns:c16="http://schemas.microsoft.com/office/drawing/2014/chart" uri="{C3380CC4-5D6E-409C-BE32-E72D297353CC}">
                  <c16:uniqueId val="{00000004-B214-4C59-B484-AFC9E4040292}"/>
                </c:ext>
              </c:extLst>
            </c:dLbl>
            <c:dLbl>
              <c:idx val="5"/>
              <c:tx>
                <c:strRef>
                  <c:f>Daten_Diagramme!$D$19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{E51CB8AF-5C3C-41D2-BD90-FE143E18CDE0}</c15:txfldGUID>
                      <c15:f>Daten_Diagramme!$D$19</c15:f>
                      <c15:dlblFieldTableCache>
                        <c:ptCount val="1"/>
                        <c:pt idx="0">
                          <c:v>1.1</c:v>
                        </c:pt>
                      </c15:dlblFieldTableCache>
                    </c15:dlblFTEntry>
                  </c15:dlblFieldTable>
                  <c15:showDataLabelsRange val="0"/>
                </c:ext>
                <c:ext xmlns:c16="http://schemas.microsoft.com/office/drawing/2014/chart" uri="{C3380CC4-5D6E-409C-BE32-E72D297353CC}">
                  <c16:uniqueId val="{00000005-B214-4C59-B484-AFC9E4040292}"/>
                </c:ext>
              </c:extLst>
            </c:dLbl>
            <c:dLbl>
              <c:idx val="6"/>
              <c:tx>
                <c:strRef>
                  <c:f>Daten_Diagramme!$D$20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{21107566-6863-462A-AD25-10F6503ECD39}</c15:txfldGUID>
                      <c15:f>Daten_Diagramme!$D$20</c15:f>
                      <c15:dlblFieldTableCache>
                        <c:ptCount val="1"/>
                        <c:pt idx="0">
                          <c:v>-1.9</c:v>
                        </c:pt>
                      </c15:dlblFieldTableCache>
                    </c15:dlblFTEntry>
                  </c15:dlblFieldTable>
                  <c15:showDataLabelsRange val="0"/>
                </c:ext>
                <c:ext xmlns:c16="http://schemas.microsoft.com/office/drawing/2014/chart" uri="{C3380CC4-5D6E-409C-BE32-E72D297353CC}">
                  <c16:uniqueId val="{00000006-B214-4C59-B484-AFC9E4040292}"/>
                </c:ext>
              </c:extLst>
            </c:dLbl>
            <c:dLbl>
              <c:idx val="7"/>
              <c:tx>
                <c:strRef>
                  <c:f>Daten_Diagramme!$D$21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{B254C87F-6A90-43C4-8DEA-A607FD50957D}</c15:txfldGUID>
                      <c15:f>Daten_Diagramme!$D$21</c15:f>
                      <c15:dlblFieldTableCache>
                        <c:ptCount val="1"/>
                        <c:pt idx="0">
                          <c:v>*</c:v>
                        </c:pt>
                      </c15:dlblFieldTableCache>
                    </c15:dlblFTEntry>
                  </c15:dlblFieldTable>
                  <c15:showDataLabelsRange val="0"/>
                </c:ext>
                <c:ext xmlns:c16="http://schemas.microsoft.com/office/drawing/2014/chart" uri="{C3380CC4-5D6E-409C-BE32-E72D297353CC}">
                  <c16:uniqueId val="{00000007-B214-4C59-B484-AFC9E4040292}"/>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{AA9F049D-24C0-48EA-9296-BB7A92C726E5}</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B214-4C59-B484-AFC9E4040292}"/>
                </c:ext>
              </c:extLst>
            </c:dLbl>
            <c:dLbl>
              <c:idx val="9"/>
              <c:tx>
                <c:strRef>
                  <c:f>Daten_Diagramme!$D$23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{40D77A97-57BE-45B6-A60A-DB1D286003EB}</c15:txfldGUID>
                      <c15:f>Daten_Diagramme!$D$23</c15:f>
                      <c15:dlblFieldTableCache>
                        <c:ptCount val="1"/>
                        <c:pt idx="0">
                          <c:v>-0.9</c:v>
                        </c:pt>
                      </c15:dlblFieldTableCache>
                    </c15:dlblFTEntry>
                  </c15:dlblFieldTable>
                  <c15:showDataLabelsRange val="0"/>
                </c:ext>
                <c:ext xmlns:c16="http://schemas.microsoft.com/office/drawing/2014/chart" uri="{C3380CC4-5D6E-409C-BE32-E72D297353CC}">
                  <c16:uniqueId val="{00000009-B214-4C59-B484-AFC9E4040292}"/>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{23B022E3-45B0-41C3-BAFC-17D5EC2F7C47}</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B214-4C59-B484-AFC9E4040292}"/>
                </c:ext>
              </c:extLst>
            </c:dLbl>
            <c:dLbl>
              <c:idx val="11"/>
              <c:tx>
                <c:strRef>
                  <c:f>Daten_Diagramme!$D$25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{BDA162AB-50A5-4A12-B86C-571A041F2B8C}</c15:txfldGUID>
                      <c15:f>Daten_Diagramme!$D$25</c15:f>
                      <c15:dlblFieldTableCache>
                        <c:ptCount val="1"/>
                      </c15:dlblFieldTableCache>
                    </c15:dlblFTEntry>
                  </c15:dlblFieldTable>
                  <c15:showDataLabelsRange val="0"/>
                </c:ext>
                <c:ext xmlns:c16="http://schemas.microsoft.com/office/drawing/2014/chart" uri="{C3380CC4-5D6E-409C-BE32-E72D297353CC}">
                  <c16:uniqueId val="{0000000B-B214-4C59-B484-AFC9E4040292}"/>
                </c:ext>
              </c:extLst>
            </c:dLbl>
            <c:dLbl>
              <c:idx val="12"/>
              <c:tx>
                <c:strRef>
                  <c:f>Daten_Diagramme!$D$26</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{2E67E35B-1E0F-47AE-A1AB-DFFF615FFBDA}</c15:txfldGUID>
                      <c15:f>Daten_Diagramme!$D$26</c15:f>
                      <c15:dlblFieldTableCache>
                        <c:ptCount val="1"/>
                        <c:pt idx="0">
                          <c:v>-2.2</c:v>
                        </c:pt>
                      </c15:dlblFieldTableCache>
                    </c15:dlblFTEntry>
                  </c15:dlblFieldTable>
                  <c15:showDataLabelsRange val="0"/>
                </c:ext>
                <c:ext xmlns:c16="http://schemas.microsoft.com/office/drawing/2014/chart" uri="{C3380CC4-5D6E-409C-BE32-E72D297353CC}">
                  <c16:uniqueId val="{0000000C-B214-4C59-B484-AFC9E4040292}"/>
                </c:ext>
              </c:extLst>
            </c:dLbl>
            <c:dLbl>
              <c:idx val="13"/>
              <c:tx>
                <c:strRef>
                  <c:f>Daten_Diagramme!$D$27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{B8C4C296-6A44-4ED5-BBBA-642A0814D016}</c15:txfldGUID>
                      <c15:f>Daten_Diagramme!$D$27</c15:f>
                      <c15:dlblFieldTableCache>
                        <c:ptCount val="1"/>
                        <c:pt idx="0">
                          <c:v>0.3</c:v>
                        </c:pt>
                      </c15:dlblFieldTableCache>
                    </c15:dlblFTEntry>
                  </c15:dlblFieldTable>
                  <c15:showDataLabelsRange val="0"/>
                </c:ext>
                <c:ext xmlns:c16="http://schemas.microsoft.com/office/drawing/2014/chart" uri="{C3380CC4-5D6E-409C-BE32-E72D297353CC}">
                  <c16:uniqueId val="{0000000D-B214-4C59-B484-AFC9E4040292}"/>
                </c:ext>
              </c:extLst>
            </c:dLbl>
            <c:dLbl>
              <c:idx val="14"/>
              <c:tx>
                <c:strRef>
                  <c:f>Daten_Diagramme!$D$28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{CD4BBA55-C557-4079-B039-C981104B71EF}</c15:txfldGUID>
                      <c15:f>Daten_Diagramme!$D$28</c15:f>
                      <c15:dlblFieldTableCache>
                        <c:ptCount val="1"/>
                        <c:pt idx="0">
                          <c:v>4.6</c:v>
                        </c:pt>
                      </c15:dlblFieldTableCache>
                    </c15:dlblFTEntry>
                  </c15:dlblFieldTable>
                  <c15:showDataLabelsRange val="0"/>
                </c:ext>
                <c:ext xmlns:c16="http://schemas.microsoft.com/office/drawing/2014/chart" uri="{C3380CC4-5D6E-409C-BE32-E72D297353CC}">
                  <c16:uniqueId val="{0000000E-B214-4C59-B484-AFC9E4040292}"/>
                </c:ext>
              </c:extLst>
            </c:dLbl>
            <c:dLbl>
              <c:idx val="15"/>
              <c:tx>
                <c:strRef>
                  <c:f>Daten_Diagramme!$D$29</c:f>
                  <c:strCache>
                    <c:ptCount val="1"/>
                    <c:pt idx="0">
                      <c:v>-18.9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{B2E57E80-750F-4C6A-9403-A428DF00B9CE}</c15:txfldGUID>
                      <c15:f>Daten_Diagramme!$D$29</c15:f>
                      <c15:dlblFieldTableCache>
                        <c:ptCount val="1"/>
                        <c:pt idx="0">
                          <c:v>-18.9</c:v>
                        </c:pt>
                      </c15:dlblFieldTableCache>
                    </c15:dlblFTEntry>
                  </c15:dlblFieldTable>
                  <c15:showDataLabelsRange val="0"/>
                </c:ext>
                <c:ext xmlns:c16="http://schemas.microsoft.com/office/drawing/2014/chart" uri="{C3380CC4-5D6E-409C-BE32-E72D297353CC}">
                  <c16:uniqueId val="{0000000F-B214-4C59-B484-AFC9E4040292}"/>
                </c:ext>
              </c:extLst>
            </c:dLbl>
            <c:dLbl>
              <c:idx val="16"/>
              <c:tx>
                <c:strRef>
                  <c:f>Daten_Diagramme!$D$30</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{43D38762-675A-477F-9AA0-7DC6898ABE34}</c15:txfldGUID>
                      <c15:f>Daten_Diagramme!$D$30</c15:f>
                      <c15:dlblFieldTableCache>
                        <c:ptCount val="1"/>
                        <c:pt idx="0">
                          <c:v>18.0</c:v>
                        </c:pt>
                      </c15:dlblFieldTableCache>
                    </c15:dlblFTEntry>
                  </c15:dlblFieldTable>
                  <c15:showDataLabelsRange val="0"/>
                </c:ext>
                <c:ext xmlns:c16="http://schemas.microsoft.com/office/drawing/2014/chart" uri="{C3380CC4-5D6E-409C-BE32-E72D297353CC}">
                  <c16:uniqueId val="{00000010-B214-4C59-B484-AFC9E4040292}"/>
                </c:ext>
              </c:extLst>
            </c:dLbl>
            <c:dLbl>
              <c:idx val="17"/>
              <c:tx>
                <c:strRef>
                  <c:f>Daten_Diagramme!$D$31</c:f>
                  <c:strCache>
                    <c:ptCount val="1"/>
                    <c:pt idx="0">
                      <c:v>-18.0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{C78BD747-E976-462F-8ECB-146FCDB363D6}</c15:txfldGUID>
                      <c15:f>Daten_Diagramme!$D$31</c15:f>
                      <c15:dlblFieldTableCache>
                        <c:ptCount val="1"/>
                        <c:pt idx="0">
                          <c:v>-18.0</c:v>
                        </c:pt>
                      </c15:dlblFieldTableCache>
                    </c15:dlblFTEntry>
                  </c15:dlblFieldTable>
                  <c15:showDataLabelsRange val="0"/>
                </c:ext>
                <c:ext xmlns:c16="http://schemas.microsoft.com/office/drawing/2014/chart" uri="{C3380CC4-5D6E-409C-BE32-E72D297353CC}">
                  <c16:uniqueId val="{00000011-B214-4C59-B484-AFC9E4040292}"/>
                </c:ext>
              </c:extLst>
            </c:dLbl>
            <c:dLbl>
              <c:idx val="18"/>
              <c:tx>
                <c:strRef>
                  <c:f>Daten_Diagramme!$D$32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{8C2B6D42-7FEB-4614-B718-40A59115EFA0}</c15:txfldGUID>
                      <c15:f>Daten_Diagramme!$D$32</c15:f>
                      <c15:dlblFieldTableCache>
                        <c:ptCount val="1"/>
                        <c:pt idx="0">
                          <c:v>4.0</c:v>
                        </c:pt>
                      </c15:dlblFieldTableCache>
                    </c15:dlblFTEntry>
                  </c15:dlblFieldTable>
                  <c15:showDataLabelsRange val="0"/>
                </c:ext>
                <c:ext xmlns:c16="http://schemas.microsoft.com/office/drawing/2014/chart" uri="{C3380CC4-5D6E-409C-BE32-E72D297353CC}">
                  <c16:uniqueId val="{00000012-B214-4C59-B484-AFC9E4040292}"/>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{C8F2D888-9A8A-4DA0-800C-9F17D8500311}</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B214-4C59-B484-AFC9E4040292}"/>
                </c:ext>
              </c:extLst>
            </c:dLbl>
            <c:dLbl>
              <c:idx val="20"/>
              <c:tx>
                <c:strRef>
                  <c:f>Daten_Diagramme!$D$34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{B068DDC8-6A33-447B-9DF8-4D0050BEE59E}</c15:txfldGUID>
                      <c15:f>Daten_Diagramme!$D$34</c15:f>
                      <c15:dlblFieldTableCache>
                        <c:ptCount val="1"/>
                        <c:pt idx="0">
                          <c:v>-5.2</c:v>
                        </c:pt>
                      </c15:dlblFieldTableCache>
                    </c15:dlblFTEntry>
                  </c15:dlblFieldTable>
                  <c15:showDataLabelsRange val="0"/>
                </c:ext>
                <c:ext xmlns:c16="http://schemas.microsoft.com/office/drawing/2014/chart" uri="{C3380CC4-5D6E-409C-BE32-E72D297353CC}">
                  <c16:uniqueId val="{00000014-B214-4C59-B484-AFC9E4040292}"/>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{C808BFAF-3D9A-4E92-90C1-D3EDBB0203BD}</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B214-4C59-B484-AFC9E4040292}"/>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{75C0B93F-B65C-4897-BC25-549AD50DE094}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214-4C59-B484-AFC9E4040292}"/>
                </c:ext>
              </c:extLst>
            </c:dLbl>
            <c:dLbl>
              <c:idx val="23"/>
              <c:tx>
                <c:strRef>
                  <c:f>Daten_Diagramme!$D$37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{CEBCE368-40D2-42E6-A9B4-A69DA2A99BA0}</c15:txfldGUID>
                      <c15:f>Daten_Diagramme!$D$37</c15:f>
                      <c15:dlblFieldTableCache>
                        <c:ptCount val="1"/>
                        <c:pt idx="0">
                          <c:v>*</c:v>
                        </c:pt>
                      </c15:dlblFieldTableCache>
                    </c15:dlblFTEntry>
                  </c15:dlblFieldTable>
                  <c15:showDataLabelsRange val="0"/>
                </c:ext>
                <c:ext xmlns:c16="http://schemas.microsoft.com/office/drawing/2014/chart" uri="{C3380CC4-5D6E-409C-BE32-E72D297353CC}">
                  <c16:uniqueId val="{00000017-B214-4C59-B484-AFC9E4040292}"/>
                </c:ext>
              </c:extLst>
            </c:dLbl>
            <c:dLbl>
              <c:idx val="24"/>
              <c:layout>
                <c:manualLayout>
                  <c:x val="4.7769028871392123E-3"/>
                  <c:y val="-4.6876052205785108E-5"/>
                </c:manualLayout>
              </c:layout>
              <c:tx>
                <c:strRef>
                  <c:f>Daten_Diagramme!$D$38</c:f>
                  <c:strCache>
                    <c:ptCount val="1"/>
                    <c:pt idx="0">
                      <c:v>*</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{BC70ABE8-6EF3-4BDF-8D8C-80DB27F11148}</c15:txfldGUID>
                      <c15:f>Daten_Diagramme!$D$38</c15:f>
                      <c15:dlblFieldTableCache>
                        <c:ptCount val="1"/>
                        <c:pt idx="0">
                          <c:v>*</c:v>
                        </c:pt>
                      </c15:dlblFieldTableCache>
                    </c15:dlblFTEntry>
                  </c15:dlblFieldTable>
                  <c15:showDataLabelsRange val="0"/>
                </c:ext>
                <c:ext xmlns:c16="http://schemas.microsoft.com/office/drawing/2014/chart" uri="{C3380CC4-5D6E-409C-BE32-E72D297353CC}">
                  <c16:uniqueId val="{00000018-B214-4C59-B484-AFC9E4040292}"/>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{5D9B8DAE-AF76-4983-B791-3AB1A836B12E}</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B214-4C59-B484-AFC9E4040292}"/>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{9DEA9AE8-552F-4C6A-8A32-861B25E0802B}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214-4C59-B484-AFC9E4040292}"/>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{82459446-0D92-4635-A32F-7C62860F1A95}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214-4C59-B484-AFC9E4040292}"/>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{8AFD981D-7855-4FAA-AF52-2E3EC661FCBA}</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214-4C59-B484-AFC9E4040292}"/>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{820D3233-7841-40B6-AD95-F814BED44144}</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214-4C59-B484-AFC9E4040292}"/>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{F0CF541D-F198-463F-B54D-5CF01887E32B}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214-4C59-B484-AFC9E4040292}"/>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{7410557C-CDBC-41F3-A783-9F7230556B28}</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B214-4C59-B484-AFC9E40402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1.2341178921058114</c:v>
                </c:pt>
                <c:pt idx="1">
                  <c:v>0</c:v>
                </c:pt>
                <c:pt idx="2">
                  <c:v>0</c:v>
                </c:pt>
                <c:pt idx="3">
                  <c:v>0.5264616237184816</c:v>
                </c:pt>
                <c:pt idx="4">
                  <c:v>0.5376344086021505</c:v>
                </c:pt>
                <c:pt idx="5">
                  <c:v>1.1268629589240275</c:v>
                </c:pt>
                <c:pt idx="6">
                  <c:v>-1.9345238095238095</c:v>
                </c:pt>
                <c:pt idx="7">
                  <c:v>0</c:v>
                </c:pt>
                <c:pt idx="8">
                  <c:v>-0.76698319941563187</c:v>
                </c:pt>
                <c:pt idx="9">
                  <c:v>-0.88495575221238942</c:v>
                </c:pt>
                <c:pt idx="10">
                  <c:v>4.3378995433789953</c:v>
                </c:pt>
                <c:pt idx="11">
                  <c:v>72.602739726027394</c:v>
                </c:pt>
                <c:pt idx="12">
                  <c:v>-2.2172949002217295</c:v>
                </c:pt>
                <c:pt idx="13">
                  <c:v>0.33936651583710409</c:v>
                </c:pt>
                <c:pt idx="14">
                  <c:v>4.5801526717557248</c:v>
                </c:pt>
                <c:pt idx="15">
                  <c:v>-18.895599654874893</c:v>
                </c:pt>
                <c:pt idx="16">
                  <c:v>18.029556650246306</c:v>
                </c:pt>
                <c:pt idx="17">
                  <c:v>-17.96565389696169</c:v>
                </c:pt>
                <c:pt idx="18">
                  <c:v>3.9745627980922098</c:v>
                </c:pt>
                <c:pt idx="19">
                  <c:v>3.4036433365292424</c:v>
                </c:pt>
                <c:pt idx="20">
                  <c:v>-5.2141527001862196</c:v>
                </c:pt>
                <c:pt idx="21">
                  <c:v>0</c:v>
                </c:pt>
                <c:pt idx="23">
                  <c:v>0</c:v>
                </c:pt>
                <c:pt idx="24">
                  <c:v>0</c:v>
                </c:pt>
                <c:pt idx="25">
                  <c:v>0.4207868714496108</c:v>
                </c:pt>
              </c:numCache>
            </c:numRef>
          </c:val>
          <c:extLst>
            <c:ext xmlns:c16="http://schemas.microsoft.com/office/drawing/2014/chart" uri="{C3380CC4-5D6E-409C-BE32-E72D297353CC}">
              <c16:uniqueId val="{00000020-B214-4C59-B484-AFC9E4040292}"/>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{A239B6BE-338C-4161-B80C-EF48E608F3C9}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214-4C59-B484-AFC9E4040292}"/>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{52F08C29-6960-4FC1-BA98-151B86CEBF41}</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214-4C59-B484-AFC9E4040292}"/>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{61031A5A-9757-4193-9688-8755240958FB}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214-4C59-B484-AFC9E4040292}"/>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{F54F1E0C-CFF4-4CF6-8ACA-01F7188BB6EC}</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214-4C59-B484-AFC9E4040292}"/>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{07F654C3-4B26-426D-A598-2275ED88B137}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214-4C59-B484-AFC9E4040292}"/>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{D047EB0E-DA96-467C-B0D0-8768EA77B0D7}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214-4C59-B484-AFC9E4040292}"/>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{F396F715-D17D-43D4-AF7B-B6BB74BF195E}</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214-4C59-B484-AFC9E4040292}"/>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{E5F9EB2C-44D1-430A-9649-268DB041239D}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214-4C59-B484-AFC9E4040292}"/>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{E347F902-B41E-46BF-B815-9A489D8B32CD}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214-4C59-B484-AFC9E4040292}"/>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{87187265-FCCF-417E-9FAF-4AD9D0D21C6F}</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214-4C59-B484-AFC9E4040292}"/>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{3025C4FC-9148-416E-A773-0125E060587A}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214-4C59-B484-AFC9E4040292}"/>
                </c:ext>
              </c:extLst>
            </c:dLbl>
            <c:dLbl>
              <c:idx val="11"/>
              <c:tx>
                <c:strRef>
                  <c:f>Daten_Diagramme!$F$25</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{74C7E009-860E-49FF-84A4-E7DCAF7C6252}</c15:txfldGUID>
                      <c15:f>Daten_Diagramme!$F$25</c15:f>
                      <c15:dlblFieldTableCache>
                        <c:ptCount val="1"/>
                        <c:pt idx="0">
                          <c:v>&gt; 50</c:v>
                        </c:pt>
                      </c15:dlblFieldTableCache>
                    </c15:dlblFTEntry>
                  </c15:dlblFieldTable>
                  <c15:showDataLabelsRange val="0"/>
                </c:ext>
                <c:ext xmlns:c16="http://schemas.microsoft.com/office/drawing/2014/chart" uri="{C3380CC4-5D6E-409C-BE32-E72D297353CC}">
                  <c16:uniqueId val="{0000002C-B214-4C59-B484-AFC9E4040292}"/>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{33E3A577-EF34-4AF8-B00B-30917B49ED0F}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214-4C59-B484-AFC9E4040292}"/>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{9743C023-6187-40ED-9C0F-53BDBA0F6B52}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214-4C59-B484-AFC9E4040292}"/>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{346B8531-90F5-408D-80F4-5251F1BD15E2}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214-4C59-B484-AFC9E4040292}"/>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{B927AF4F-B2CC-4ABA-B2F3-3C042330BD07}</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214-4C59-B484-AFC9E4040292}"/>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{6A447F31-1502-44D1-966E-C0C855C39EBC}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214-4C59-B484-AFC9E4040292}"/>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{4F98A2D1-BD61-4D4E-B8C4-DF85268E7380}</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214-4C59-B484-AFC9E4040292}"/>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{88875356-A6FF-49CE-AD83-CEA08DE6D4C6}</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214-4C59-B484-AFC9E4040292}"/>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{71CB47D8-4B40-41F2-B08C-AEE1ADDBB37F}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214-4C59-B484-AFC9E4040292}"/>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{9C0EF6E1-6DD7-471F-A0D4-55A86FD36C93}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214-4C59-B484-AFC9E4040292}"/>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{746E520B-DEA9-4A28-BF3C-E34F13ABB9AC}</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214-4C59-B484-AFC9E4040292}"/>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{4CD119F8-B349-428C-82B3-34D2371653B1}</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214-4C59-B484-AFC9E4040292}"/>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{F9B5DE04-82E3-4DA5-906B-990A8E615AD5}</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214-4C59-B484-AFC9E4040292}"/>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{7CB755CE-C56F-4F51-A5D6-BCAEE77031FD}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214-4C59-B484-AFC9E4040292}"/>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{E4A82518-C926-4CD1-8BAC-7A9918F536AD}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214-4C59-B484-AFC9E4040292}"/>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{22EB9F54-489F-4C36-9BAF-C0AFA71A06FA}</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214-4C59-B484-AFC9E4040292}"/>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{61608B97-24DD-4140-9A5D-5EE862C7FF12}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214-4C59-B484-AFC9E4040292}"/>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{53AFDB58-9190-4A4D-935C-AEC8B4FB432C}</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214-4C59-B484-AFC9E4040292}"/>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{D39B864A-03A0-4E00-A143-08CD0204E1E1}</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214-4C59-B484-AFC9E4040292}"/>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{1D0E4369-DDED-4BFF-BAAE-FE3019A604B0}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214-4C59-B484-AFC9E4040292}"/>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{C3A0D00E-4677-4761-87AA-82705A79F6F1}</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214-4C59-B484-AFC9E404029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-0.75</c:v>
                </c:pt>
                <c:pt idx="12">
                  <c:v>0</c:v>
                </c:pt>
                <c:pt idx="13">
                  <c:v>0</c:v>
                </c:pt>
                <c:pt idx="14">
                  <c:v>0</c:v>
                </c:pt>
                <c:pt idx="15">
                  <c:v>0</c:v>
                </c:pt>
                <c:pt idx="16">
                  <c:v>0</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B214-4C59-B484-AFC9E4040292}"/>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45</c:v>
                </c:pt>
                <c:pt idx="12">
                  <c:v>#N/A</c:v>
                </c:pt>
                <c:pt idx="13">
                  <c:v>#N/A</c:v>
                </c:pt>
                <c:pt idx="14">
                  <c:v>#N/A</c:v>
                </c:pt>
                <c:pt idx="15">
                  <c:v>#N/A</c:v>
                </c:pt>
                <c:pt idx="16">
                  <c:v>#N/A</c:v>
                </c:pt>
                <c:pt idx="17">
                  <c:v>#N/A</c:v>
                </c:pt>
                <c:pt idx="18">
                  <c:v>#N/A</c:v>
                </c:pt>
                <c:pt idx="19">
                  <c:v>#N/A</c:v>
                </c:pt>
                <c:pt idx="20">
                  <c:v>#N/A</c:v>
                </c:pt>
                <c:pt idx="21">
                  <c:v>#N/A</c:v>
                </c:pt>
                <c:pt idx="22">
                  <c:v>#N/A</c:v>
                </c:pt>
                <c:pt idx="23">
                  <c:v>45</c:v>
                </c:pt>
                <c:pt idx="24">
                  <c:v>45</c:v>
                </c:pt>
                <c:pt idx="25">
                  <c:v>#N/A</c:v>
                </c:pt>
              </c:numCache>
            </c:numRef>
          </c:xVal>
          <c:yVal>
            <c:numRef>
              <c:f>Daten_Diagramme!$J$14:$J$39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118</c:v>
                </c:pt>
                <c:pt idx="12">
                  <c:v>#N/A</c:v>
                </c:pt>
                <c:pt idx="13">
                  <c:v>#N/A</c:v>
                </c:pt>
                <c:pt idx="14">
                  <c:v>#N/A</c:v>
                </c:pt>
                <c:pt idx="15">
                  <c:v>#N/A</c:v>
                </c:pt>
                <c:pt idx="16">
                  <c:v>#N/A</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B214-4C59-B484-AFC9E4040292}"/>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{50E28F7F-BFDB-45DA-9D14-5B37E4B9A67B}</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83C7-438F-952A-BAC845B6387A}"/>
                </c:ext>
              </c:extLst>
            </c:dLbl>
            <c:dLbl>
              <c:idx val="1"/>
              <c:tx>
                <c:strRef>
                  <c:f>Daten_Diagramme!$E$15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{C8C2AF70-DF0C-47E7-8C6F-26E7ACAB6DCF}</c15:txfldGUID>
                      <c15:f>Daten_Diagramme!$E$15</c15:f>
                      <c15:dlblFieldTableCache>
                        <c:ptCount val="1"/>
                        <c:pt idx="0">
                          <c:v>*</c:v>
                        </c:pt>
                      </c15:dlblFieldTableCache>
                    </c15:dlblFTEntry>
                  </c15:dlblFieldTable>
                  <c15:showDataLabelsRange val="0"/>
                </c:ext>
                <c:ext xmlns:c16="http://schemas.microsoft.com/office/drawing/2014/chart" uri="{C3380CC4-5D6E-409C-BE32-E72D297353CC}">
                  <c16:uniqueId val="{00000001-83C7-438F-952A-BAC845B6387A}"/>
                </c:ext>
              </c:extLst>
            </c:dLbl>
            <c:dLbl>
              <c:idx val="2"/>
              <c:tx>
                <c:strRef>
                  <c:f>Daten_Diagramme!$E$16</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{8EE7871D-B26A-4486-AF6A-F52B0639D442}</c15:txfldGUID>
                      <c15:f>Daten_Diagramme!$E$16</c15:f>
                      <c15:dlblFieldTableCache>
                        <c:ptCount val="1"/>
                        <c:pt idx="0">
                          <c:v>*</c:v>
                        </c:pt>
                      </c15:dlblFieldTableCache>
                    </c15:dlblFTEntry>
                  </c15:dlblFieldTable>
                  <c15:showDataLabelsRange val="0"/>
                </c:ext>
                <c:ext xmlns:c16="http://schemas.microsoft.com/office/drawing/2014/chart" uri="{C3380CC4-5D6E-409C-BE32-E72D297353CC}">
                  <c16:uniqueId val="{00000002-83C7-438F-952A-BAC845B6387A}"/>
                </c:ext>
              </c:extLst>
            </c:dLbl>
            <c:dLbl>
              <c:idx val="3"/>
              <c:tx>
                <c:strRef>
                  <c:f>Daten_Diagramme!$E$17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{32FD2F22-A123-4FCB-9BD3-D97B11A503C9}</c15:txfldGUID>
                      <c15:f>Daten_Diagramme!$E$17</c15:f>
                      <c15:dlblFieldTableCache>
                        <c:ptCount val="1"/>
                        <c:pt idx="0">
                          <c:v>-5.3</c:v>
                        </c:pt>
                      </c15:dlblFieldTableCache>
                    </c15:dlblFTEntry>
                  </c15:dlblFieldTable>
                  <c15:showDataLabelsRange val="0"/>
                </c:ext>
                <c:ext xmlns:c16="http://schemas.microsoft.com/office/drawing/2014/chart" uri="{C3380CC4-5D6E-409C-BE32-E72D297353CC}">
                  <c16:uniqueId val="{00000003-83C7-438F-952A-BAC845B6387A}"/>
                </c:ext>
              </c:extLst>
            </c:dLbl>
            <c:dLbl>
              <c:idx val="4"/>
              <c:tx>
                <c:strRef>
                  <c:f>Daten_Diagramme!$E$18</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{BE70BDEE-AE48-4DFE-B2EF-40392F2947C0}</c15:txfldGUID>
                      <c15:f>Daten_Diagramme!$E$18</c15:f>
                      <c15:dlblFieldTableCache>
                        <c:ptCount val="1"/>
                        <c:pt idx="0">
                          <c:v>-11.1</c:v>
                        </c:pt>
                      </c15:dlblFieldTableCache>
                    </c15:dlblFTEntry>
                  </c15:dlblFieldTable>
                  <c15:showDataLabelsRange val="0"/>
                </c:ext>
                <c:ext xmlns:c16="http://schemas.microsoft.com/office/drawing/2014/chart" uri="{C3380CC4-5D6E-409C-BE32-E72D297353CC}">
                  <c16:uniqueId val="{00000004-83C7-438F-952A-BAC845B6387A}"/>
                </c:ext>
              </c:extLst>
            </c:dLbl>
            <c:dLbl>
              <c:idx val="5"/>
              <c:tx>
                <c:strRef>
                  <c:f>Daten_Diagramme!$E$19</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{ED1AA39D-768E-4B0F-A12A-2C90D2D07777}</c15:txfldGUID>
                      <c15:f>Daten_Diagramme!$E$19</c15:f>
                      <c15:dlblFieldTableCache>
                        <c:ptCount val="1"/>
                        <c:pt idx="0">
                          <c:v>-3.0</c:v>
                        </c:pt>
                      </c15:dlblFieldTableCache>
                    </c15:dlblFTEntry>
                  </c15:dlblFieldTable>
                  <c15:showDataLabelsRange val="0"/>
                </c:ext>
                <c:ext xmlns:c16="http://schemas.microsoft.com/office/drawing/2014/chart" uri="{C3380CC4-5D6E-409C-BE32-E72D297353CC}">
                  <c16:uniqueId val="{00000005-83C7-438F-952A-BAC845B6387A}"/>
                </c:ext>
              </c:extLst>
            </c:dLbl>
            <c:dLbl>
              <c:idx val="6"/>
              <c:tx>
                <c:strRef>
                  <c:f>Daten_Diagramme!$E$20</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{ABE14EA7-61D6-450E-BAA0-9D9EE9153DA3}</c15:txfldGUID>
                      <c15:f>Daten_Diagramme!$E$20</c15:f>
                      <c15:dlblFieldTableCache>
                        <c:ptCount val="1"/>
                        <c:pt idx="0">
                          <c:v>-10.0</c:v>
                        </c:pt>
                      </c15:dlblFieldTableCache>
                    </c15:dlblFTEntry>
                  </c15:dlblFieldTable>
                  <c15:showDataLabelsRange val="0"/>
                </c:ext>
                <c:ext xmlns:c16="http://schemas.microsoft.com/office/drawing/2014/chart" uri="{C3380CC4-5D6E-409C-BE32-E72D297353CC}">
                  <c16:uniqueId val="{00000006-83C7-438F-952A-BAC845B6387A}"/>
                </c:ext>
              </c:extLst>
            </c:dLbl>
            <c:dLbl>
              <c:idx val="7"/>
              <c:tx>
                <c:strRef>
                  <c:f>Daten_Diagramme!$E$21</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{B74EE7BE-AAD4-4ED3-B372-641BC0EACF48}</c15:txfldGUID>
                      <c15:f>Daten_Diagramme!$E$21</c15:f>
                      <c15:dlblFieldTableCache>
                        <c:ptCount val="1"/>
                        <c:pt idx="0">
                          <c:v>*</c:v>
                        </c:pt>
                      </c15:dlblFieldTableCache>
                    </c15:dlblFTEntry>
                  </c15:dlblFieldTable>
                  <c15:showDataLabelsRange val="0"/>
                </c:ext>
                <c:ext xmlns:c16="http://schemas.microsoft.com/office/drawing/2014/chart" uri="{C3380CC4-5D6E-409C-BE32-E72D297353CC}">
                  <c16:uniqueId val="{00000007-83C7-438F-952A-BAC845B6387A}"/>
                </c:ext>
              </c:extLst>
            </c:dLbl>
            <c:dLbl>
              <c:idx val="8"/>
              <c:tx>
                <c:strRef>
                  <c:f>Daten_Diagramme!$E$22</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{F3A07C44-FB4E-43D4-8E53-41E27ECCA46C}</c15:txfldGUID>
                      <c15:f>Daten_Diagramme!$E$22</c15:f>
                      <c15:dlblFieldTableCache>
                        <c:ptCount val="1"/>
                        <c:pt idx="0">
                          <c:v>-2.9</c:v>
                        </c:pt>
                      </c15:dlblFieldTableCache>
                    </c15:dlblFTEntry>
                  </c15:dlblFieldTable>
                  <c15:showDataLabelsRange val="0"/>
                </c:ext>
                <c:ext xmlns:c16="http://schemas.microsoft.com/office/drawing/2014/chart" uri="{C3380CC4-5D6E-409C-BE32-E72D297353CC}">
                  <c16:uniqueId val="{00000008-83C7-438F-952A-BAC845B6387A}"/>
                </c:ext>
              </c:extLst>
            </c:dLbl>
            <c:dLbl>
              <c:idx val="9"/>
              <c:tx>
                <c:strRef>
                  <c:f>Daten_Diagramme!$E$23</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{176FBB33-A193-4798-A36A-4B0C6B796594}</c15:txfldGUID>
                      <c15:f>Daten_Diagramme!$E$23</c15:f>
                      <c15:dlblFieldTableCache>
                        <c:ptCount val="1"/>
                        <c:pt idx="0">
                          <c:v>15.8</c:v>
                        </c:pt>
                      </c15:dlblFieldTableCache>
                    </c15:dlblFTEntry>
                  </c15:dlblFieldTable>
                  <c15:showDataLabelsRange val="0"/>
                </c:ext>
                <c:ext xmlns:c16="http://schemas.microsoft.com/office/drawing/2014/chart" uri="{C3380CC4-5D6E-409C-BE32-E72D297353CC}">
                  <c16:uniqueId val="{00000009-83C7-438F-952A-BAC845B6387A}"/>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{6E11F6D4-52BC-4F5F-9EA3-92BCFE8327DD}</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83C7-438F-952A-BAC845B6387A}"/>
                </c:ext>
              </c:extLst>
            </c:dLbl>
            <c:dLbl>
              <c:idx val="11"/>
              <c:tx>
                <c:strRef>
                  <c:f>Daten_Diagramme!$E$25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{EBD5F7F3-52F2-4B86-A5D0-5D97091E3356}</c15:txfldGUID>
                      <c15:f>Daten_Diagramme!$E$25</c15:f>
                      <c15:dlblFieldTableCache>
                        <c:ptCount val="1"/>
                        <c:pt idx="0">
                          <c:v>-3.3</c:v>
                        </c:pt>
                      </c15:dlblFieldTableCache>
                    </c15:dlblFTEntry>
                  </c15:dlblFieldTable>
                  <c15:showDataLabelsRange val="0"/>
                </c:ext>
                <c:ext xmlns:c16="http://schemas.microsoft.com/office/drawing/2014/chart" uri="{C3380CC4-5D6E-409C-BE32-E72D297353CC}">
                  <c16:uniqueId val="{0000000B-83C7-438F-952A-BAC845B6387A}"/>
                </c:ext>
              </c:extLst>
            </c:dLbl>
            <c:dLbl>
              <c:idx val="12"/>
              <c:tx>
                <c:strRef>
                  <c:f>Daten_Diagramme!$E$26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{077AFAED-32EA-4528-B57B-711734365FE6}</c15:txfldGUID>
                      <c15:f>Daten_Diagramme!$E$26</c15:f>
                      <c15:dlblFieldTableCache>
                        <c:ptCount val="1"/>
                        <c:pt idx="0">
                          <c:v>-2.4</c:v>
                        </c:pt>
                      </c15:dlblFieldTableCache>
                    </c15:dlblFTEntry>
                  </c15:dlblFieldTable>
                  <c15:showDataLabelsRange val="0"/>
                </c:ext>
                <c:ext xmlns:c16="http://schemas.microsoft.com/office/drawing/2014/chart" uri="{C3380CC4-5D6E-409C-BE32-E72D297353CC}">
                  <c16:uniqueId val="{0000000C-83C7-438F-952A-BAC845B6387A}"/>
                </c:ext>
              </c:extLst>
            </c:dLbl>
            <c:dLbl>
              <c:idx val="13"/>
              <c:tx>
                <c:strRef>
                  <c:f>Daten_Diagramme!$E$27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{043FDEC0-7813-4DE1-BDC5-608FA9B5AA79}</c15:txfldGUID>
                      <c15:f>Daten_Diagramme!$E$27</c15:f>
                      <c15:dlblFieldTableCache>
                        <c:ptCount val="1"/>
                        <c:pt idx="0">
                          <c:v>-1.7</c:v>
                        </c:pt>
                      </c15:dlblFieldTableCache>
                    </c15:dlblFTEntry>
                  </c15:dlblFieldTable>
                  <c15:showDataLabelsRange val="0"/>
                </c:ext>
                <c:ext xmlns:c16="http://schemas.microsoft.com/office/drawing/2014/chart" uri="{C3380CC4-5D6E-409C-BE32-E72D297353CC}">
                  <c16:uniqueId val="{0000000D-83C7-438F-952A-BAC845B6387A}"/>
                </c:ext>
              </c:extLst>
            </c:dLbl>
            <c:dLbl>
              <c:idx val="14"/>
              <c:tx>
                <c:strRef>
                  <c:f>Daten_Diagramme!$E$28</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{A0A3DB60-E5CE-4CC6-919B-259678A52AA4}</c15:txfldGUID>
                      <c15:f>Daten_Diagramme!$E$28</c15:f>
                      <c15:dlblFieldTableCache>
                        <c:ptCount val="1"/>
                        <c:pt idx="0">
                          <c:v>0.3</c:v>
                        </c:pt>
                      </c15:dlblFieldTableCache>
                    </c15:dlblFTEntry>
                  </c15:dlblFieldTable>
                  <c15:showDataLabelsRange val="0"/>
                </c:ext>
                <c:ext xmlns:c16="http://schemas.microsoft.com/office/drawing/2014/chart" uri="{C3380CC4-5D6E-409C-BE32-E72D297353CC}">
                  <c16:uniqueId val="{0000000E-83C7-438F-952A-BAC845B6387A}"/>
                </c:ext>
              </c:extLst>
            </c:dLbl>
            <c:dLbl>
              <c:idx val="15"/>
              <c:tx>
                <c:strRef>
                  <c:f>Daten_Diagramme!$E$29</c:f>
                  <c:strCache>
                    <c:ptCount val="1"/>
                    <c:pt idx="0">
                      <c:v>-12.9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{F784C753-8C34-499D-83D8-AB0A5C610F9B}</c15:txfldGUID>
                      <c15:f>Daten_Diagramme!$E$29</c15:f>
                      <c15:dlblFieldTableCache>
                        <c:ptCount val="1"/>
                        <c:pt idx="0">
                          <c:v>-12.9</c:v>
                        </c:pt>
                      </c15:dlblFieldTableCache>
                    </c15:dlblFTEntry>
                  </c15:dlblFieldTable>
                  <c15:showDataLabelsRange val="0"/>
                </c:ext>
                <c:ext xmlns:c16="http://schemas.microsoft.com/office/drawing/2014/chart" uri="{C3380CC4-5D6E-409C-BE32-E72D297353CC}">
                  <c16:uniqueId val="{0000000F-83C7-438F-952A-BAC845B6387A}"/>
                </c:ext>
              </c:extLst>
            </c:dLbl>
            <c:dLbl>
              <c:idx val="16"/>
              <c:tx>
                <c:strRef>
                  <c:f>Daten_Diagramme!$E$30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{0114CBE2-226B-4453-A78B-BBF783B28338}</c15:txfldGUID>
                      <c15:f>Daten_Diagramme!$E$30</c15:f>
                      <c15:dlblFieldTableCache>
                        <c:ptCount val="1"/>
                      </c15:dlblFieldTableCache>
                    </c15:dlblFTEntry>
                  </c15:dlblFieldTable>
                  <c15:showDataLabelsRange val="0"/>
                </c:ext>
                <c:ext xmlns:c16="http://schemas.microsoft.com/office/drawing/2014/chart" uri="{C3380CC4-5D6E-409C-BE32-E72D297353CC}">
                  <c16:uniqueId val="{00000010-83C7-438F-952A-BAC845B6387A}"/>
                </c:ext>
              </c:extLst>
            </c:dLbl>
            <c:dLbl>
              <c:idx val="17"/>
              <c:tx>
                <c:strRef>
                  <c:f>Daten_Diagramme!$E$31</c:f>
                  <c:strCache>
                    <c:ptCount val="1"/>
                    <c:pt idx="0">
                      <c:v>-20.6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{1215423A-6D0C-42EF-8E3C-4B14489865F9}</c15:txfldGUID>
                      <c15:f>Daten_Diagramme!$E$31</c15:f>
                      <c15:dlblFieldTableCache>
                        <c:ptCount val="1"/>
                        <c:pt idx="0">
                          <c:v>-20.6</c:v>
                        </c:pt>
                      </c15:dlblFieldTableCache>
                    </c15:dlblFTEntry>
                  </c15:dlblFieldTable>
                  <c15:showDataLabelsRange val="0"/>
                </c:ext>
                <c:ext xmlns:c16="http://schemas.microsoft.com/office/drawing/2014/chart" uri="{C3380CC4-5D6E-409C-BE32-E72D297353CC}">
                  <c16:uniqueId val="{00000011-83C7-438F-952A-BAC845B6387A}"/>
                </c:ext>
              </c:extLst>
            </c:dLbl>
            <c:dLbl>
              <c:idx val="18"/>
              <c:tx>
                <c:strRef>
                  <c:f>Daten_Diagramme!$E$32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{C80A66C2-8E27-4DEC-8B46-C8DD0DC41AC7}</c15:txfldGUID>
                      <c15:f>Daten_Diagramme!$E$32</c15:f>
                      <c15:dlblFieldTableCache>
                        <c:ptCount val="1"/>
                        <c:pt idx="0">
                          <c:v>-2.8</c:v>
                        </c:pt>
                      </c15:dlblFieldTableCache>
                    </c15:dlblFTEntry>
                  </c15:dlblFieldTable>
                  <c15:showDataLabelsRange val="0"/>
                </c:ext>
                <c:ext xmlns:c16="http://schemas.microsoft.com/office/drawing/2014/chart" uri="{C3380CC4-5D6E-409C-BE32-E72D297353CC}">
                  <c16:uniqueId val="{00000012-83C7-438F-952A-BAC845B6387A}"/>
                </c:ext>
              </c:extLst>
            </c:dLbl>
            <c:dLbl>
              <c:idx val="19"/>
              <c:tx>
                <c:strRef>
                  <c:f>Daten_Diagramme!$E$33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{868E2559-FC17-442B-9786-1B23BDF1CA80}</c15:txfldGUID>
                      <c15:f>Daten_Diagramme!$E$33</c15:f>
                      <c15:dlblFieldTableCache>
                        <c:ptCount val="1"/>
                        <c:pt idx="0">
                          <c:v>3.7</c:v>
                        </c:pt>
                      </c15:dlblFieldTableCache>
                    </c15:dlblFTEntry>
                  </c15:dlblFieldTable>
                  <c15:showDataLabelsRange val="0"/>
                </c:ext>
                <c:ext xmlns:c16="http://schemas.microsoft.com/office/drawing/2014/chart" uri="{C3380CC4-5D6E-409C-BE32-E72D297353CC}">
                  <c16:uniqueId val="{00000013-83C7-438F-952A-BAC845B6387A}"/>
                </c:ext>
              </c:extLst>
            </c:dLbl>
            <c:dLbl>
              <c:idx val="20"/>
              <c:tx>
                <c:strRef>
                  <c:f>Daten_Diagramme!$E$34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{3B4C057C-4BD1-424D-9189-8971E71D5ED3}</c15:txfldGUID>
                      <c15:f>Daten_Diagramme!$E$34</c15:f>
                      <c15:dlblFieldTableCache>
                        <c:ptCount val="1"/>
                        <c:pt idx="0">
                          <c:v>-2.0</c:v>
                        </c:pt>
                      </c15:dlblFieldTableCache>
                    </c15:dlblFTEntry>
                  </c15:dlblFieldTable>
                  <c15:showDataLabelsRange val="0"/>
                </c:ext>
                <c:ext xmlns:c16="http://schemas.microsoft.com/office/drawing/2014/chart" uri="{C3380CC4-5D6E-409C-BE32-E72D297353CC}">
                  <c16:uniqueId val="{00000014-83C7-438F-952A-BAC845B6387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{8F44A47C-2EBB-4122-B4A9-89440CF7F58C}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83C7-438F-952A-BAC845B6387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{4E2E494E-11E6-4A2B-A5E7-1DFE256D3C99}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3C7-438F-952A-BAC845B6387A}"/>
                </c:ext>
              </c:extLst>
            </c:dLbl>
            <c:dLbl>
              <c:idx val="23"/>
              <c:tx>
                <c:strRef>
                  <c:f>Daten_Diagramme!$E$37</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{9CBB2716-7DBB-4488-9E5C-00592AAA72E1}</c15:txfldGUID>
                      <c15:f>Daten_Diagramme!$E$37</c15:f>
                      <c15:dlblFieldTableCache>
                        <c:ptCount val="1"/>
                        <c:pt idx="0">
                          <c:v>*</c:v>
                        </c:pt>
                      </c15:dlblFieldTableCache>
                    </c15:dlblFTEntry>
                  </c15:dlblFieldTable>
                  <c15:showDataLabelsRange val="0"/>
                </c:ext>
                <c:ext xmlns:c16="http://schemas.microsoft.com/office/drawing/2014/chart" uri="{C3380CC4-5D6E-409C-BE32-E72D297353CC}">
                  <c16:uniqueId val="{00000017-83C7-438F-952A-BAC845B6387A}"/>
                </c:ext>
              </c:extLst>
            </c:dLbl>
            <c:dLbl>
              <c:idx val="24"/>
              <c:tx>
                <c:strRef>
                  <c:f>Daten_Diagramme!$E$38</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{2AC8AD55-5DE1-4224-AD95-2074DC9B6A87}</c15:txfldGUID>
                      <c15:f>Daten_Diagramme!$E$38</c15:f>
                      <c15:dlblFieldTableCache>
                        <c:ptCount val="1"/>
                        <c:pt idx="0">
                          <c:v>*</c:v>
                        </c:pt>
                      </c15:dlblFieldTableCache>
                    </c15:dlblFTEntry>
                  </c15:dlblFieldTable>
                  <c15:showDataLabelsRange val="0"/>
                </c:ext>
                <c:ext xmlns:c16="http://schemas.microsoft.com/office/drawing/2014/chart" uri="{C3380CC4-5D6E-409C-BE32-E72D297353CC}">
                  <c16:uniqueId val="{00000018-83C7-438F-952A-BAC845B6387A}"/>
                </c:ext>
              </c:extLst>
            </c:dLbl>
            <c:dLbl>
              <c:idx val="25"/>
              <c:tx>
                <c:strRef>
                  <c:f>Daten_Diagramme!$E$39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{F13CFF82-ADB6-43F6-BA81-12AB35C51032}</c15:txfldGUID>
                      <c15:f>Daten_Diagramme!$E$39</c15:f>
                      <c15:dlblFieldTableCache>
                        <c:ptCount val="1"/>
                        <c:pt idx="0">
                          <c:v>-2.7</c:v>
                        </c:pt>
                      </c15:dlblFieldTableCache>
                    </c15:dlblFTEntry>
                  </c15:dlblFieldTable>
                  <c15:showDataLabelsRange val="0"/>
                </c:ext>
                <c:ext xmlns:c16="http://schemas.microsoft.com/office/drawing/2014/chart" uri="{C3380CC4-5D6E-409C-BE32-E72D297353CC}">
                  <c16:uniqueId val="{00000019-83C7-438F-952A-BAC845B6387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{257D544D-19FF-4FFF-98A5-E92D246831B7}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3C7-438F-952A-BAC845B6387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{F89459EA-5998-45F9-A3AC-0B891E8AAF94}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3C7-438F-952A-BAC845B6387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{22AB4304-BE64-41B3-AD63-9850D5527741}</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3C7-438F-952A-BAC845B6387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{29E1F0AB-F277-499A-AEAF-E7D860A58B2F}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3C7-438F-952A-BAC845B6387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{04083FC6-182A-404C-A658-6F6C5C7AD28C}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3C7-438F-952A-BAC845B6387A}"/>
                </c:ext>
              </c:extLst>
            </c:dLbl>
            <c:dLbl>
              <c:idx val="31"/>
              <c:tx>
                <c:strRef>
                  <c:f>Daten_Diagramme!$E$45</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{B0BFAE6F-49DB-4FB1-BA96-0A58AD5ADBF7}</c15:txfldGUID>
                      <c15:f>Daten_Diagramme!$E$45</c15:f>
                      <c15:dlblFieldTableCache>
                        <c:ptCount val="1"/>
                        <c:pt idx="0">
                          <c:v>-2.7</c:v>
                        </c:pt>
                      </c15:dlblFieldTableCache>
                    </c15:dlblFTEntry>
                  </c15:dlblFieldTable>
                  <c15:showDataLabelsRange val="0"/>
                </c:ext>
                <c:ext xmlns:c16="http://schemas.microsoft.com/office/drawing/2014/chart" uri="{C3380CC4-5D6E-409C-BE32-E72D297353CC}">
                  <c16:uniqueId val="{0000001F-83C7-438F-952A-BAC845B638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-2.5865848312143798</c:v>
                </c:pt>
                <c:pt idx="1">
                  <c:v>0</c:v>
                </c:pt>
                <c:pt idx="2">
                  <c:v>0</c:v>
                </c:pt>
                <c:pt idx="3">
                  <c:v>-5.3488372093023253</c:v>
                </c:pt>
                <c:pt idx="4">
                  <c:v>-11.111111111111111</c:v>
                </c:pt>
                <c:pt idx="5">
                  <c:v>-3.0405405405405403</c:v>
                </c:pt>
                <c:pt idx="6">
                  <c:v>-10</c:v>
                </c:pt>
                <c:pt idx="7">
                  <c:v>0</c:v>
                </c:pt>
                <c:pt idx="8">
                  <c:v>-2.9411764705882355</c:v>
                </c:pt>
                <c:pt idx="9">
                  <c:v>15.765765765765765</c:v>
                </c:pt>
                <c:pt idx="10">
                  <c:v>-13.278008298755188</c:v>
                </c:pt>
                <c:pt idx="11">
                  <c:v>-3.3333333333333335</c:v>
                </c:pt>
                <c:pt idx="12">
                  <c:v>-2.4390243902439024</c:v>
                </c:pt>
                <c:pt idx="13">
                  <c:v>-1.6548463356973995</c:v>
                </c:pt>
                <c:pt idx="14">
                  <c:v>0.30769230769230771</c:v>
                </c:pt>
                <c:pt idx="15">
                  <c:v>-12.903225806451612</c:v>
                </c:pt>
                <c:pt idx="16">
                  <c:v>105.26315789473684</c:v>
                </c:pt>
                <c:pt idx="17">
                  <c:v>-20.588235294117649</c:v>
                </c:pt>
                <c:pt idx="18">
                  <c:v>-2.8248587570621471</c:v>
                </c:pt>
                <c:pt idx="19">
                  <c:v>3.6585365853658538</c:v>
                </c:pt>
                <c:pt idx="20">
                  <c:v>-2.0242914979757085</c:v>
                </c:pt>
                <c:pt idx="21">
                  <c:v>0</c:v>
                </c:pt>
                <c:pt idx="23">
                  <c:v>0</c:v>
                </c:pt>
                <c:pt idx="24">
                  <c:v>0</c:v>
                </c:pt>
                <c:pt idx="25">
                  <c:v>-2.7033855482566951</c:v>
                </c:pt>
              </c:numCache>
            </c:numRef>
          </c:val>
          <c:extLst>
            <c:ext xmlns:c16="http://schemas.microsoft.com/office/drawing/2014/chart" uri="{C3380CC4-5D6E-409C-BE32-E72D297353CC}">
              <c16:uniqueId val="{00000020-83C7-438F-952A-BAC845B6387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{031C52AE-83D7-4697-93BD-A236DBE102CB}</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3C7-438F-952A-BAC845B6387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{4CAA7953-DD21-4372-B7A8-D991300F26AF}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3C7-438F-952A-BAC845B6387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{3481C5EE-8091-443B-8855-8EE0D628E78C}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3C7-438F-952A-BAC845B6387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{42A27AB0-A3F8-4AC8-B74D-A7D69B6EF235}</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3C7-438F-952A-BAC845B6387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{0C070049-F799-4C0A-AF9C-33CF3ABD84CF}</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3C7-438F-952A-BAC845B6387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{B8AA666C-AA0A-49FB-AB8C-9709A296C9A4}</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3C7-438F-952A-BAC845B6387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{69993D27-D344-41A1-95B7-B5E5340153AE}</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3C7-438F-952A-BAC845B6387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{232AA52D-9C8D-4463-93A3-528FD6A8DEA9}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3C7-438F-952A-BAC845B6387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{CF82E663-1A5C-4B3C-9462-768B32883832}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3C7-438F-952A-BAC845B6387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{06DF2339-CE4E-4669-B1B1-F3F5343D7BD5}</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3C7-438F-952A-BAC845B6387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{D1CD76F5-F0F7-4370-A9A2-DF47488F2355}</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3C7-438F-952A-BAC845B6387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{3B478946-315E-484B-9C29-369492A9E8D1}</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3C7-438F-952A-BAC845B6387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{945DD8CC-CDEA-49AE-8FE8-E1D09869AEA7}</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3C7-438F-952A-BAC845B6387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{8BBA909C-1FBA-4E60-9961-368A2038FA70}</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3C7-438F-952A-BAC845B6387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{FDAD8FEF-A143-4718-96C5-97D1826E8BB7}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3C7-438F-952A-BAC845B6387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{F197C977-1284-4841-9F1B-88B9BBFCBCC5}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3C7-438F-952A-BAC845B6387A}"/>
                </c:ext>
              </c:extLst>
            </c:dLbl>
            <c:dLbl>
              <c:idx val="16"/>
              <c:tx>
                <c:strRef>
                  <c:f>Daten_Diagramme!$G$30</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{9CC90722-201B-4D31-8525-49657B53B21E}</c15:txfldGUID>
                      <c15:f>Daten_Diagramme!$G$30</c15:f>
                      <c15:dlblFieldTableCache>
                        <c:ptCount val="1"/>
                        <c:pt idx="0">
                          <c:v>&gt; 50</c:v>
                        </c:pt>
                      </c15:dlblFieldTableCache>
                    </c15:dlblFTEntry>
                  </c15:dlblFieldTable>
                  <c15:showDataLabelsRange val="0"/>
                </c:ext>
                <c:ext xmlns:c16="http://schemas.microsoft.com/office/drawing/2014/chart" uri="{C3380CC4-5D6E-409C-BE32-E72D297353CC}">
                  <c16:uniqueId val="{00000031-83C7-438F-952A-BAC845B6387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{2E5E2BB2-907F-417F-A6D5-C08A72DC198B}</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3C7-438F-952A-BAC845B6387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{2EF15237-3267-4585-98DD-7EBC98DE4024}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3C7-438F-952A-BAC845B6387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{56F5B038-5EAB-468B-88D7-6C1C5A3626EF}</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3C7-438F-952A-BAC845B6387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{4EB1CE13-31AE-4737-9110-1AA0CBDECE92}</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3C7-438F-952A-BAC845B6387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{9B34E5E5-6569-4671-B147-4332E1621571}</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3C7-438F-952A-BAC845B6387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{BD3A7ACB-7709-4BBA-9EAA-9B9A802F3801}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3C7-438F-952A-BAC845B6387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{5112EDCF-C341-48D5-A406-20B6B7D07DCD}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3C7-438F-952A-BAC845B6387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{4A79B2AA-082D-4AAC-8065-B570D84EC5AD}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3C7-438F-952A-BAC845B6387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{8719A5CB-28D6-44CF-B0B6-7E1A51D198EE}</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3C7-438F-952A-BAC845B6387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{9F50EEB6-7945-4827-8CCB-E648F99058C3}</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3C7-438F-952A-BAC845B6387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{87DD0C60-FCEE-4D3B-8A94-3880B72E2320}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3C7-438F-952A-BAC845B6387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{3F629D56-BD2A-4619-B4DF-6A7730471B61}</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3C7-438F-952A-BAC845B6387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{DAF746BC-12FF-4ED4-B801-AE06B4792DFB}</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3C7-438F-952A-BAC845B6387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{8819A65F-E29A-466A-BC4D-DD15A067AF04}</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3C7-438F-952A-BAC845B6387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{7E051A96-8320-4EC3-A01F-73CFF283FF54}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3C7-438F-952A-BAC845B6387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-0.75</c:v>
                </c:pt>
                <c:pt idx="2">
                  <c:v>-0.75</c:v>
                </c:pt>
                <c:pt idx="3">
                  <c:v>0</c:v>
                </c:pt>
                <c:pt idx="4">
                  <c:v>0</c:v>
                </c:pt>
                <c:pt idx="5">
                  <c:v>0</c:v>
                </c:pt>
                <c:pt idx="6">
                  <c:v>0</c:v>
                </c:pt>
                <c:pt idx="7">
                  <c:v>-0.75</c:v>
                </c:pt>
                <c:pt idx="8">
                  <c:v>0</c:v>
                </c:pt>
                <c:pt idx="9">
                  <c:v>0</c:v>
                </c:pt>
                <c:pt idx="10">
                  <c:v>0</c:v>
                </c:pt>
                <c:pt idx="11">
                  <c:v>0</c:v>
                </c:pt>
                <c:pt idx="12">
                  <c:v>0</c:v>
                </c:pt>
                <c:pt idx="13">
                  <c:v>0</c:v>
                </c:pt>
                <c:pt idx="14">
                  <c:v>0</c:v>
                </c:pt>
                <c:pt idx="15">
                  <c:v>0</c:v>
                </c:pt>
                <c:pt idx="16">
                  <c:v>-0.75</c:v>
                </c:pt>
                <c:pt idx="17">
                  <c:v>0</c:v>
                </c:pt>
                <c:pt idx="18">
                  <c:v>0</c:v>
                </c:pt>
                <c:pt idx="19">
                  <c:v>0</c:v>
                </c:pt>
                <c:pt idx="20">
                  <c:v>0</c:v>
                </c:pt>
                <c:pt idx="21">
                  <c:v>0</c:v>
                </c:pt>
                <c:pt idx="22">
                  <c:v>0</c:v>
                </c:pt>
                <c:pt idx="23">
                  <c:v>-0.75</c:v>
                </c:pt>
                <c:pt idx="24">
                  <c:v>-0.75</c:v>
                </c:pt>
                <c:pt idx="25">
                  <c:v>0</c:v>
                </c:pt>
              </c:numCache>
            </c:numRef>
          </c:val>
          <c:extLst>
            <c:ext xmlns:c16="http://schemas.microsoft.com/office/drawing/2014/chart" uri="{C3380CC4-5D6E-409C-BE32-E72D297353CC}">
              <c16:uniqueId val="{00000041-83C7-438F-952A-BAC845B6387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45</c:v>
                </c:pt>
                <c:pt idx="2">
                  <c:v>45</c:v>
                </c:pt>
                <c:pt idx="3">
                  <c:v>#N/A</c:v>
                </c:pt>
                <c:pt idx="4">
                  <c:v>#N/A</c:v>
                </c:pt>
                <c:pt idx="5">
                  <c:v>#N/A</c:v>
                </c:pt>
                <c:pt idx="6">
                  <c:v>#N/A</c:v>
                </c:pt>
                <c:pt idx="7">
                  <c:v>45</c:v>
                </c:pt>
                <c:pt idx="8">
                  <c:v>#N/A</c:v>
                </c:pt>
                <c:pt idx="9">
                  <c:v>#N/A</c:v>
                </c:pt>
                <c:pt idx="10">
                  <c:v>#N/A</c:v>
                </c:pt>
                <c:pt idx="11">
                  <c:v>#N/A</c:v>
                </c:pt>
                <c:pt idx="12">
                  <c:v>#N/A</c:v>
                </c:pt>
                <c:pt idx="13">
                  <c:v>#N/A</c:v>
                </c:pt>
                <c:pt idx="14">
                  <c:v>#N/A</c:v>
                </c:pt>
                <c:pt idx="15">
                  <c:v>#N/A</c:v>
                </c:pt>
                <c:pt idx="16">
                  <c:v>45</c:v>
                </c:pt>
                <c:pt idx="17">
                  <c:v>#N/A</c:v>
                </c:pt>
                <c:pt idx="18">
                  <c:v>#N/A</c:v>
                </c:pt>
                <c:pt idx="19">
                  <c:v>#N/A</c:v>
                </c:pt>
                <c:pt idx="20">
                  <c:v>#N/A</c:v>
                </c:pt>
                <c:pt idx="21">
                  <c:v>#N/A</c:v>
                </c:pt>
                <c:pt idx="22">
                  <c:v>#N/A</c:v>
                </c:pt>
                <c:pt idx="23">
                  <c:v>45</c:v>
                </c:pt>
                <c:pt idx="24">
                  <c:v>45</c:v>
                </c:pt>
                <c:pt idx="25">
                  <c:v>#N/A</c:v>
                </c:pt>
              </c:numCache>
            </c:numRef>
          </c:xVal>
          <c:yVal>
            <c:numRef>
              <c:f>Daten_Diagramme!$L$14:$L$39</c:f>
              <c:numCache>
                <c:formatCode>General</c:formatCode>
                <c:ptCount val="26"/>
                <c:pt idx="0">
                  <c:v>#N/A</c:v>
                </c:pt>
                <c:pt idx="1">
                  <c:v>15</c:v>
                </c:pt>
                <c:pt idx="2">
                  <c:v>25</c:v>
                </c:pt>
                <c:pt idx="3">
                  <c:v>#N/A</c:v>
                </c:pt>
                <c:pt idx="4">
                  <c:v>#N/A</c:v>
                </c:pt>
                <c:pt idx="5">
                  <c:v>#N/A</c:v>
                </c:pt>
                <c:pt idx="6">
                  <c:v>#N/A</c:v>
                </c:pt>
                <c:pt idx="7">
                  <c:v>77</c:v>
                </c:pt>
                <c:pt idx="8">
                  <c:v>#N/A</c:v>
                </c:pt>
                <c:pt idx="9">
                  <c:v>#N/A</c:v>
                </c:pt>
                <c:pt idx="10">
                  <c:v>#N/A</c:v>
                </c:pt>
                <c:pt idx="11">
                  <c:v>#N/A</c:v>
                </c:pt>
                <c:pt idx="12">
                  <c:v>#N/A</c:v>
                </c:pt>
                <c:pt idx="13">
                  <c:v>#N/A</c:v>
                </c:pt>
                <c:pt idx="14">
                  <c:v>#N/A</c:v>
                </c:pt>
                <c:pt idx="15">
                  <c:v>#N/A</c:v>
                </c:pt>
                <c:pt idx="16">
                  <c:v>170</c:v>
                </c:pt>
                <c:pt idx="17">
                  <c:v>#N/A</c:v>
                </c:pt>
                <c:pt idx="18">
                  <c:v>#N/A</c:v>
                </c:pt>
                <c:pt idx="19">
                  <c:v>#N/A</c:v>
                </c:pt>
                <c:pt idx="20">
                  <c:v>#N/A</c:v>
                </c:pt>
                <c:pt idx="21">
                  <c:v>#N/A</c:v>
                </c:pt>
                <c:pt idx="22">
                  <c:v>#N/A</c:v>
                </c:pt>
                <c:pt idx="23">
                  <c:v>242</c:v>
                </c:pt>
                <c:pt idx="24">
                  <c:v>253</c:v>
                </c:pt>
                <c:pt idx="25">
                  <c:v>#N/A</c:v>
                </c:pt>
              </c:numCache>
            </c:numRef>
          </c:yVal>
          <c:smooth val="0"/>
          <c:extLst>
            <c:ext xmlns:c16="http://schemas.microsoft.com/office/drawing/2014/chart" uri="{C3380CC4-5D6E-409C-BE32-E72D297353CC}">
              <c16:uniqueId val="{00000042-83C7-438F-952A-BAC845B6387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{22E0D019-263A-4F67-AF35-FD37B7D8FE5A}</c15:txfldGUID>
                      <c15:f>Diagramm!$I$46</c15:f>
                      <c15:dlblFieldTableCache>
                        <c:ptCount val="1"/>
                      </c15:dlblFieldTableCache>
                    </c15:dlblFTEntry>
                  </c15:dlblFieldTable>
                  <c15:showDataLabelsRange val="0"/>
                </c:ext>
                <c:ext xmlns:c16="http://schemas.microsoft.com/office/drawing/2014/chart" uri="{C3380CC4-5D6E-409C-BE32-E72D297353CC}">
                  <c16:uniqueId val="{00000000-6181-4215-8380-A16201BE2E1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{B2A5BA91-03A5-40C7-AF95-1D84343930C1}</c15:txfldGUID>
                      <c15:f>Diagramm!$I$47</c15:f>
                      <c15:dlblFieldTableCache>
                        <c:ptCount val="1"/>
                      </c15:dlblFieldTableCache>
                    </c15:dlblFTEntry>
                  </c15:dlblFieldTable>
                  <c15:showDataLabelsRange val="0"/>
                </c:ext>
                <c:ext xmlns:c16="http://schemas.microsoft.com/office/drawing/2014/chart" uri="{C3380CC4-5D6E-409C-BE32-E72D297353CC}">
                  <c16:uniqueId val="{00000001-6181-4215-8380-A16201BE2E1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{E213E928-EF5A-4766-AF10-E603AE26ACDE}</c15:txfldGUID>
                      <c15:f>Diagramm!$I$48</c15:f>
                      <c15:dlblFieldTableCache>
                        <c:ptCount val="1"/>
                      </c15:dlblFieldTableCache>
                    </c15:dlblFTEntry>
                  </c15:dlblFieldTable>
                  <c15:showDataLabelsRange val="0"/>
                </c:ext>
                <c:ext xmlns:c16="http://schemas.microsoft.com/office/drawing/2014/chart" uri="{C3380CC4-5D6E-409C-BE32-E72D297353CC}">
                  <c16:uniqueId val="{00000002-6181-4215-8380-A16201BE2E1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{FFC5178B-03C1-4B52-928C-78EF0B72547F}</c15:txfldGUID>
                      <c15:f>Diagramm!$I$49</c15:f>
                      <c15:dlblFieldTableCache>
                        <c:ptCount val="1"/>
                      </c15:dlblFieldTableCache>
                    </c15:dlblFTEntry>
                  </c15:dlblFieldTable>
                  <c15:showDataLabelsRange val="0"/>
                </c:ext>
                <c:ext xmlns:c16="http://schemas.microsoft.com/office/drawing/2014/chart" uri="{C3380CC4-5D6E-409C-BE32-E72D297353CC}">
                  <c16:uniqueId val="{00000003-6181-4215-8380-A16201BE2E1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{312DAEDC-655E-4F8E-B039-A3ABD779DD30}</c15:txfldGUID>
                      <c15:f>Diagramm!$I$50</c15:f>
                      <c15:dlblFieldTableCache>
                        <c:ptCount val="1"/>
                      </c15:dlblFieldTableCache>
                    </c15:dlblFTEntry>
                  </c15:dlblFieldTable>
                  <c15:showDataLabelsRange val="0"/>
                </c:ext>
                <c:ext xmlns:c16="http://schemas.microsoft.com/office/drawing/2014/chart" uri="{C3380CC4-5D6E-409C-BE32-E72D297353CC}">
                  <c16:uniqueId val="{00000004-6181-4215-8380-A16201BE2E1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{5678383E-CFE6-43C2-9723-1E4078EFF8A8}</c15:txfldGUID>
                      <c15:f>Diagramm!$I$51</c15:f>
                      <c15:dlblFieldTableCache>
                        <c:ptCount val="1"/>
                      </c15:dlblFieldTableCache>
                    </c15:dlblFTEntry>
                  </c15:dlblFieldTable>
                  <c15:showDataLabelsRange val="0"/>
                </c:ext>
                <c:ext xmlns:c16="http://schemas.microsoft.com/office/drawing/2014/chart" uri="{C3380CC4-5D6E-409C-BE32-E72D297353CC}">
                  <c16:uniqueId val="{00000005-6181-4215-8380-A16201BE2E1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{A4ABF38A-456F-47D2-A997-1D538A9CA408}</c15:txfldGUID>
                      <c15:f>Diagramm!$I$52</c15:f>
                      <c15:dlblFieldTableCache>
                        <c:ptCount val="1"/>
                      </c15:dlblFieldTableCache>
                    </c15:dlblFTEntry>
                  </c15:dlblFieldTable>
                  <c15:showDataLabelsRange val="0"/>
                </c:ext>
                <c:ext xmlns:c16="http://schemas.microsoft.com/office/drawing/2014/chart" uri="{C3380CC4-5D6E-409C-BE32-E72D297353CC}">
                  <c16:uniqueId val="{00000006-6181-4215-8380-A16201BE2E1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{B78FD725-04B8-4AF8-B74B-E232BE3C8ECD}</c15:txfldGUID>
                      <c15:f>Diagramm!$I$53</c15:f>
                      <c15:dlblFieldTableCache>
                        <c:ptCount val="1"/>
                      </c15:dlblFieldTableCache>
                    </c15:dlblFTEntry>
                  </c15:dlblFieldTable>
                  <c15:showDataLabelsRange val="0"/>
                </c:ext>
                <c:ext xmlns:c16="http://schemas.microsoft.com/office/drawing/2014/chart" uri="{C3380CC4-5D6E-409C-BE32-E72D297353CC}">
                  <c16:uniqueId val="{00000007-6181-4215-8380-A16201BE2E1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{93454CA7-AE81-4B2B-A70C-CF6F9CD5763D}</c15:txfldGUID>
                      <c15:f>Diagramm!$I$54</c15:f>
                      <c15:dlblFieldTableCache>
                        <c:ptCount val="1"/>
                      </c15:dlblFieldTableCache>
                    </c15:dlblFTEntry>
                  </c15:dlblFieldTable>
                  <c15:showDataLabelsRange val="0"/>
                </c:ext>
                <c:ext xmlns:c16="http://schemas.microsoft.com/office/drawing/2014/chart" uri="{C3380CC4-5D6E-409C-BE32-E72D297353CC}">
                  <c16:uniqueId val="{00000008-6181-4215-8380-A16201BE2E1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{A6355822-57F2-4BDC-9C43-A0CAE65145C5}</c15:txfldGUID>
                      <c15:f>Diagramm!$I$55</c15:f>
                      <c15:dlblFieldTableCache>
                        <c:ptCount val="1"/>
                      </c15:dlblFieldTableCache>
                    </c15:dlblFTEntry>
                  </c15:dlblFieldTable>
                  <c15:showDataLabelsRange val="0"/>
                </c:ext>
                <c:ext xmlns:c16="http://schemas.microsoft.com/office/drawing/2014/chart" uri="{C3380CC4-5D6E-409C-BE32-E72D297353CC}">
                  <c16:uniqueId val="{00000009-6181-4215-8380-A16201BE2E1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{26D63BFA-2063-4719-AC26-706FECE43CEA}</c15:txfldGUID>
                      <c15:f>Diagramm!$I$56</c15:f>
                      <c15:dlblFieldTableCache>
                        <c:ptCount val="1"/>
                      </c15:dlblFieldTableCache>
                    </c15:dlblFTEntry>
                  </c15:dlblFieldTable>
                  <c15:showDataLabelsRange val="0"/>
                </c:ext>
                <c:ext xmlns:c16="http://schemas.microsoft.com/office/drawing/2014/chart" uri="{C3380CC4-5D6E-409C-BE32-E72D297353CC}">
                  <c16:uniqueId val="{0000000A-6181-4215-8380-A16201BE2E1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{D9FB4CD7-3F89-4433-8630-27E03F138D73}</c15:txfldGUID>
                      <c15:f>Diagramm!$I$57</c15:f>
                      <c15:dlblFieldTableCache>
                        <c:ptCount val="1"/>
                      </c15:dlblFieldTableCache>
                    </c15:dlblFTEntry>
                  </c15:dlblFieldTable>
                  <c15:showDataLabelsRange val="0"/>
                </c:ext>
                <c:ext xmlns:c16="http://schemas.microsoft.com/office/drawing/2014/chart" uri="{C3380CC4-5D6E-409C-BE32-E72D297353CC}">
                  <c16:uniqueId val="{0000000B-6181-4215-8380-A16201BE2E1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{54102860-8CF3-47F3-88AF-B616FBCA1C33}</c15:txfldGUID>
                      <c15:f>Diagramm!$I$58</c15:f>
                      <c15:dlblFieldTableCache>
                        <c:ptCount val="1"/>
                      </c15:dlblFieldTableCache>
                    </c15:dlblFTEntry>
                  </c15:dlblFieldTable>
                  <c15:showDataLabelsRange val="0"/>
                </c:ext>
                <c:ext xmlns:c16="http://schemas.microsoft.com/office/drawing/2014/chart" uri="{C3380CC4-5D6E-409C-BE32-E72D297353CC}">
                  <c16:uniqueId val="{0000000C-6181-4215-8380-A16201BE2E1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{1643298E-3BE7-4C33-98B7-DC6C102E3B21}</c15:txfldGUID>
                      <c15:f>Diagramm!$I$59</c15:f>
                      <c15:dlblFieldTableCache>
                        <c:ptCount val="1"/>
                      </c15:dlblFieldTableCache>
                    </c15:dlblFTEntry>
                  </c15:dlblFieldTable>
                  <c15:showDataLabelsRange val="0"/>
                </c:ext>
                <c:ext xmlns:c16="http://schemas.microsoft.com/office/drawing/2014/chart" uri="{C3380CC4-5D6E-409C-BE32-E72D297353CC}">
                  <c16:uniqueId val="{0000000D-6181-4215-8380-A16201BE2E1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{504D57CB-7425-4DAC-94C2-BDD019079E2C}</c15:txfldGUID>
                      <c15:f>Diagramm!$I$60</c15:f>
                      <c15:dlblFieldTableCache>
                        <c:ptCount val="1"/>
                      </c15:dlblFieldTableCache>
                    </c15:dlblFTEntry>
                  </c15:dlblFieldTable>
                  <c15:showDataLabelsRange val="0"/>
                </c:ext>
                <c:ext xmlns:c16="http://schemas.microsoft.com/office/drawing/2014/chart" uri="{C3380CC4-5D6E-409C-BE32-E72D297353CC}">
                  <c16:uniqueId val="{0000000E-6181-4215-8380-A16201BE2E1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{529639D6-80A3-441F-BAE1-24A08DB694A7}</c15:txfldGUID>
                      <c15:f>Diagramm!$I$61</c15:f>
                      <c15:dlblFieldTableCache>
                        <c:ptCount val="1"/>
                      </c15:dlblFieldTableCache>
                    </c15:dlblFTEntry>
                  </c15:dlblFieldTable>
                  <c15:showDataLabelsRange val="0"/>
                </c:ext>
                <c:ext xmlns:c16="http://schemas.microsoft.com/office/drawing/2014/chart" uri="{C3380CC4-5D6E-409C-BE32-E72D297353CC}">
                  <c16:uniqueId val="{0000000F-6181-4215-8380-A16201BE2E1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{8FE48C11-09C8-45BB-92EF-A9A5670B6247}</c15:txfldGUID>
                      <c15:f>Diagramm!$I$62</c15:f>
                      <c15:dlblFieldTableCache>
                        <c:ptCount val="1"/>
                      </c15:dlblFieldTableCache>
                    </c15:dlblFTEntry>
                  </c15:dlblFieldTable>
                  <c15:showDataLabelsRange val="0"/>
                </c:ext>
                <c:ext xmlns:c16="http://schemas.microsoft.com/office/drawing/2014/chart" uri="{C3380CC4-5D6E-409C-BE32-E72D297353CC}">
                  <c16:uniqueId val="{00000010-6181-4215-8380-A16201BE2E1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{A7562BC0-2BA5-44F0-97D9-DD9D8C2082C9}</c15:txfldGUID>
                      <c15:f>Diagramm!$I$63</c15:f>
                      <c15:dlblFieldTableCache>
                        <c:ptCount val="1"/>
                      </c15:dlblFieldTableCache>
                    </c15:dlblFTEntry>
                  </c15:dlblFieldTable>
                  <c15:showDataLabelsRange val="0"/>
                </c:ext>
                <c:ext xmlns:c16="http://schemas.microsoft.com/office/drawing/2014/chart" uri="{C3380CC4-5D6E-409C-BE32-E72D297353CC}">
                  <c16:uniqueId val="{00000011-6181-4215-8380-A16201BE2E1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{54A635F9-E81C-48DA-8A02-3D393AC8416A}</c15:txfldGUID>
                      <c15:f>Diagramm!$I$64</c15:f>
                      <c15:dlblFieldTableCache>
                        <c:ptCount val="1"/>
                      </c15:dlblFieldTableCache>
                    </c15:dlblFTEntry>
                  </c15:dlblFieldTable>
                  <c15:showDataLabelsRange val="0"/>
                </c:ext>
                <c:ext xmlns:c16="http://schemas.microsoft.com/office/drawing/2014/chart" uri="{C3380CC4-5D6E-409C-BE32-E72D297353CC}">
                  <c16:uniqueId val="{00000012-6181-4215-8380-A16201BE2E1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{FF02DDB8-209D-4F06-9A7D-89BE17381B85}</c15:txfldGUID>
                      <c15:f>Diagramm!$I$65</c15:f>
                      <c15:dlblFieldTableCache>
                        <c:ptCount val="1"/>
                      </c15:dlblFieldTableCache>
                    </c15:dlblFTEntry>
                  </c15:dlblFieldTable>
                  <c15:showDataLabelsRange val="0"/>
                </c:ext>
                <c:ext xmlns:c16="http://schemas.microsoft.com/office/drawing/2014/chart" uri="{C3380CC4-5D6E-409C-BE32-E72D297353CC}">
                  <c16:uniqueId val="{00000013-6181-4215-8380-A16201BE2E1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{C870879C-EDEF-4BA0-9741-C122ADA0C615}</c15:txfldGUID>
                      <c15:f>Diagramm!$I$66</c15:f>
                      <c15:dlblFieldTableCache>
                        <c:ptCount val="1"/>
                      </c15:dlblFieldTableCache>
                    </c15:dlblFTEntry>
                  </c15:dlblFieldTable>
                  <c15:showDataLabelsRange val="0"/>
                </c:ext>
                <c:ext xmlns:c16="http://schemas.microsoft.com/office/drawing/2014/chart" uri="{C3380CC4-5D6E-409C-BE32-E72D297353CC}">
                  <c16:uniqueId val="{00000014-6181-4215-8380-A16201BE2E1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{91E07E25-C179-4B07-8D6A-0C4A00D67674}</c15:txfldGUID>
                      <c15:f>Diagramm!$I$67</c15:f>
                      <c15:dlblFieldTableCache>
                        <c:ptCount val="1"/>
                      </c15:dlblFieldTableCache>
                    </c15:dlblFTEntry>
                  </c15:dlblFieldTable>
                  <c15:showDataLabelsRange val="0"/>
                </c:ext>
                <c:ext xmlns:c16="http://schemas.microsoft.com/office/drawing/2014/chart" uri="{C3380CC4-5D6E-409C-BE32-E72D297353CC}">
                  <c16:uniqueId val="{00000015-6181-4215-8380-A16201BE2E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181-4215-8380-A16201BE2E1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{F5776632-1192-438F-92B7-34914FC863C4}</c15:txfldGUID>
                      <c15:f>Diagramm!$K$46</c15:f>
                      <c15:dlblFieldTableCache>
                        <c:ptCount val="1"/>
                      </c15:dlblFieldTableCache>
                    </c15:dlblFTEntry>
                  </c15:dlblFieldTable>
                  <c15:showDataLabelsRange val="0"/>
                </c:ext>
                <c:ext xmlns:c16="http://schemas.microsoft.com/office/drawing/2014/chart" uri="{C3380CC4-5D6E-409C-BE32-E72D297353CC}">
                  <c16:uniqueId val="{00000017-6181-4215-8380-A16201BE2E1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{44DAB253-0CC3-42CB-8468-B621FCE3258C}</c15:txfldGUID>
                      <c15:f>Diagramm!$K$47</c15:f>
                      <c15:dlblFieldTableCache>
                        <c:ptCount val="1"/>
                      </c15:dlblFieldTableCache>
                    </c15:dlblFTEntry>
                  </c15:dlblFieldTable>
                  <c15:showDataLabelsRange val="0"/>
                </c:ext>
                <c:ext xmlns:c16="http://schemas.microsoft.com/office/drawing/2014/chart" uri="{C3380CC4-5D6E-409C-BE32-E72D297353CC}">
                  <c16:uniqueId val="{00000018-6181-4215-8380-A16201BE2E1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{FF1BB7E9-A4F5-4CC1-880C-9C9C7BDE1BE3}</c15:txfldGUID>
                      <c15:f>Diagramm!$K$48</c15:f>
                      <c15:dlblFieldTableCache>
                        <c:ptCount val="1"/>
                      </c15:dlblFieldTableCache>
                    </c15:dlblFTEntry>
                  </c15:dlblFieldTable>
                  <c15:showDataLabelsRange val="0"/>
                </c:ext>
                <c:ext xmlns:c16="http://schemas.microsoft.com/office/drawing/2014/chart" uri="{C3380CC4-5D6E-409C-BE32-E72D297353CC}">
                  <c16:uniqueId val="{00000019-6181-4215-8380-A16201BE2E1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{4DE03416-5BA1-4D42-A2AF-DADD9E42CFB2}</c15:txfldGUID>
                      <c15:f>Diagramm!$K$49</c15:f>
                      <c15:dlblFieldTableCache>
                        <c:ptCount val="1"/>
                      </c15:dlblFieldTableCache>
                    </c15:dlblFTEntry>
                  </c15:dlblFieldTable>
                  <c15:showDataLabelsRange val="0"/>
                </c:ext>
                <c:ext xmlns:c16="http://schemas.microsoft.com/office/drawing/2014/chart" uri="{C3380CC4-5D6E-409C-BE32-E72D297353CC}">
                  <c16:uniqueId val="{0000001A-6181-4215-8380-A16201BE2E1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{BF49494E-1E56-4C6B-92FA-6F93FBCD2B52}</c15:txfldGUID>
                      <c15:f>Diagramm!$K$50</c15:f>
                      <c15:dlblFieldTableCache>
                        <c:ptCount val="1"/>
                      </c15:dlblFieldTableCache>
                    </c15:dlblFTEntry>
                  </c15:dlblFieldTable>
                  <c15:showDataLabelsRange val="0"/>
                </c:ext>
                <c:ext xmlns:c16="http://schemas.microsoft.com/office/drawing/2014/chart" uri="{C3380CC4-5D6E-409C-BE32-E72D297353CC}">
                  <c16:uniqueId val="{0000001B-6181-4215-8380-A16201BE2E1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{96280421-0888-4A1C-AFFB-C173A8A19B72}</c15:txfldGUID>
                      <c15:f>Diagramm!$K$51</c15:f>
                      <c15:dlblFieldTableCache>
                        <c:ptCount val="1"/>
                      </c15:dlblFieldTableCache>
                    </c15:dlblFTEntry>
                  </c15:dlblFieldTable>
                  <c15:showDataLabelsRange val="0"/>
                </c:ext>
                <c:ext xmlns:c16="http://schemas.microsoft.com/office/drawing/2014/chart" uri="{C3380CC4-5D6E-409C-BE32-E72D297353CC}">
                  <c16:uniqueId val="{0000001C-6181-4215-8380-A16201BE2E1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{0903BCC1-2CFF-48BE-B86D-306B7B32BA47}</c15:txfldGUID>
                      <c15:f>Diagramm!$K$52</c15:f>
                      <c15:dlblFieldTableCache>
                        <c:ptCount val="1"/>
                      </c15:dlblFieldTableCache>
                    </c15:dlblFTEntry>
                  </c15:dlblFieldTable>
                  <c15:showDataLabelsRange val="0"/>
                </c:ext>
                <c:ext xmlns:c16="http://schemas.microsoft.com/office/drawing/2014/chart" uri="{C3380CC4-5D6E-409C-BE32-E72D297353CC}">
                  <c16:uniqueId val="{0000001D-6181-4215-8380-A16201BE2E1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{BBC53A2A-71E4-4222-9C70-90DFF54CBBD7}</c15:txfldGUID>
                      <c15:f>Diagramm!$K$53</c15:f>
                      <c15:dlblFieldTableCache>
                        <c:ptCount val="1"/>
                      </c15:dlblFieldTableCache>
                    </c15:dlblFTEntry>
                  </c15:dlblFieldTable>
                  <c15:showDataLabelsRange val="0"/>
                </c:ext>
                <c:ext xmlns:c16="http://schemas.microsoft.com/office/drawing/2014/chart" uri="{C3380CC4-5D6E-409C-BE32-E72D297353CC}">
                  <c16:uniqueId val="{0000001E-6181-4215-8380-A16201BE2E1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{7BCAAFB8-BFD1-4ACD-803F-FD42DB547BD1}</c15:txfldGUID>
                      <c15:f>Diagramm!$K$54</c15:f>
                      <c15:dlblFieldTableCache>
                        <c:ptCount val="1"/>
                      </c15:dlblFieldTableCache>
                    </c15:dlblFTEntry>
                  </c15:dlblFieldTable>
                  <c15:showDataLabelsRange val="0"/>
                </c:ext>
                <c:ext xmlns:c16="http://schemas.microsoft.com/office/drawing/2014/chart" uri="{C3380CC4-5D6E-409C-BE32-E72D297353CC}">
                  <c16:uniqueId val="{0000001F-6181-4215-8380-A16201BE2E1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{2A2139AE-E570-4771-A86D-DCFC1614303B}</c15:txfldGUID>
                      <c15:f>Diagramm!$K$55</c15:f>
                      <c15:dlblFieldTableCache>
                        <c:ptCount val="1"/>
                      </c15:dlblFieldTableCache>
                    </c15:dlblFTEntry>
                  </c15:dlblFieldTable>
                  <c15:showDataLabelsRange val="0"/>
                </c:ext>
                <c:ext xmlns:c16="http://schemas.microsoft.com/office/drawing/2014/chart" uri="{C3380CC4-5D6E-409C-BE32-E72D297353CC}">
                  <c16:uniqueId val="{00000020-6181-4215-8380-A16201BE2E1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{DCC2854F-771A-4F49-82F3-C760EF889DE9}</c15:txfldGUID>
                      <c15:f>Diagramm!$K$56</c15:f>
                      <c15:dlblFieldTableCache>
                        <c:ptCount val="1"/>
                      </c15:dlblFieldTableCache>
                    </c15:dlblFTEntry>
                  </c15:dlblFieldTable>
                  <c15:showDataLabelsRange val="0"/>
                </c:ext>
                <c:ext xmlns:c16="http://schemas.microsoft.com/office/drawing/2014/chart" uri="{C3380CC4-5D6E-409C-BE32-E72D297353CC}">
                  <c16:uniqueId val="{00000021-6181-4215-8380-A16201BE2E1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{51FC5861-F8F9-42CA-8189-11D4B7725A8C}</c15:txfldGUID>
                      <c15:f>Diagramm!$K$57</c15:f>
                      <c15:dlblFieldTableCache>
                        <c:ptCount val="1"/>
                      </c15:dlblFieldTableCache>
                    </c15:dlblFTEntry>
                  </c15:dlblFieldTable>
                  <c15:showDataLabelsRange val="0"/>
                </c:ext>
                <c:ext xmlns:c16="http://schemas.microsoft.com/office/drawing/2014/chart" uri="{C3380CC4-5D6E-409C-BE32-E72D297353CC}">
                  <c16:uniqueId val="{00000022-6181-4215-8380-A16201BE2E1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{01B6450F-E7DF-40B5-BCDD-51D2428A352A}</c15:txfldGUID>
                      <c15:f>Diagramm!$K$58</c15:f>
                      <c15:dlblFieldTableCache>
                        <c:ptCount val="1"/>
                      </c15:dlblFieldTableCache>
                    </c15:dlblFTEntry>
                  </c15:dlblFieldTable>
                  <c15:showDataLabelsRange val="0"/>
                </c:ext>
                <c:ext xmlns:c16="http://schemas.microsoft.com/office/drawing/2014/chart" uri="{C3380CC4-5D6E-409C-BE32-E72D297353CC}">
                  <c16:uniqueId val="{00000023-6181-4215-8380-A16201BE2E1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{BDA6F04C-E440-4ACC-BF40-8D0121FC2228}</c15:txfldGUID>
                      <c15:f>Diagramm!$K$59</c15:f>
                      <c15:dlblFieldTableCache>
                        <c:ptCount val="1"/>
                      </c15:dlblFieldTableCache>
                    </c15:dlblFTEntry>
                  </c15:dlblFieldTable>
                  <c15:showDataLabelsRange val="0"/>
                </c:ext>
                <c:ext xmlns:c16="http://schemas.microsoft.com/office/drawing/2014/chart" uri="{C3380CC4-5D6E-409C-BE32-E72D297353CC}">
                  <c16:uniqueId val="{00000024-6181-4215-8380-A16201BE2E1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{E762CA89-4F6C-454F-A334-BC156610E2DC}</c15:txfldGUID>
                      <c15:f>Diagramm!$K$60</c15:f>
                      <c15:dlblFieldTableCache>
                        <c:ptCount val="1"/>
                      </c15:dlblFieldTableCache>
                    </c15:dlblFTEntry>
                  </c15:dlblFieldTable>
                  <c15:showDataLabelsRange val="0"/>
                </c:ext>
                <c:ext xmlns:c16="http://schemas.microsoft.com/office/drawing/2014/chart" uri="{C3380CC4-5D6E-409C-BE32-E72D297353CC}">
                  <c16:uniqueId val="{00000025-6181-4215-8380-A16201BE2E1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{9EA5E57D-F516-40D6-AC38-A201A3863ECB}</c15:txfldGUID>
                      <c15:f>Diagramm!$K$61</c15:f>
                      <c15:dlblFieldTableCache>
                        <c:ptCount val="1"/>
                      </c15:dlblFieldTableCache>
                    </c15:dlblFTEntry>
                  </c15:dlblFieldTable>
                  <c15:showDataLabelsRange val="0"/>
                </c:ext>
                <c:ext xmlns:c16="http://schemas.microsoft.com/office/drawing/2014/chart" uri="{C3380CC4-5D6E-409C-BE32-E72D297353CC}">
                  <c16:uniqueId val="{00000026-6181-4215-8380-A16201BE2E1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{155E337B-30D5-40AE-8844-B97E34711772}</c15:txfldGUID>
                      <c15:f>Diagramm!$K$62</c15:f>
                      <c15:dlblFieldTableCache>
                        <c:ptCount val="1"/>
                      </c15:dlblFieldTableCache>
                    </c15:dlblFTEntry>
                  </c15:dlblFieldTable>
                  <c15:showDataLabelsRange val="0"/>
                </c:ext>
                <c:ext xmlns:c16="http://schemas.microsoft.com/office/drawing/2014/chart" uri="{C3380CC4-5D6E-409C-BE32-E72D297353CC}">
                  <c16:uniqueId val="{00000027-6181-4215-8380-A16201BE2E1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{8A2A9880-F5FE-4075-92E9-D7D525DAC249}</c15:txfldGUID>
                      <c15:f>Diagramm!$K$63</c15:f>
                      <c15:dlblFieldTableCache>
                        <c:ptCount val="1"/>
                      </c15:dlblFieldTableCache>
                    </c15:dlblFTEntry>
                  </c15:dlblFieldTable>
                  <c15:showDataLabelsRange val="0"/>
                </c:ext>
                <c:ext xmlns:c16="http://schemas.microsoft.com/office/drawing/2014/chart" uri="{C3380CC4-5D6E-409C-BE32-E72D297353CC}">
                  <c16:uniqueId val="{00000028-6181-4215-8380-A16201BE2E1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{98EF8A12-12D1-46E9-8D5C-7A1BAB040E77}</c15:txfldGUID>
                      <c15:f>Diagramm!$K$64</c15:f>
                      <c15:dlblFieldTableCache>
                        <c:ptCount val="1"/>
                      </c15:dlblFieldTableCache>
                    </c15:dlblFTEntry>
                  </c15:dlblFieldTable>
                  <c15:showDataLabelsRange val="0"/>
                </c:ext>
                <c:ext xmlns:c16="http://schemas.microsoft.com/office/drawing/2014/chart" uri="{C3380CC4-5D6E-409C-BE32-E72D297353CC}">
                  <c16:uniqueId val="{00000029-6181-4215-8380-A16201BE2E1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{094EA0D1-14F4-4924-A45B-3A54A22E0EAC}</c15:txfldGUID>
                      <c15:f>Diagramm!$K$65</c15:f>
                      <c15:dlblFieldTableCache>
                        <c:ptCount val="1"/>
                      </c15:dlblFieldTableCache>
                    </c15:dlblFTEntry>
                  </c15:dlblFieldTable>
                  <c15:showDataLabelsRange val="0"/>
                </c:ext>
                <c:ext xmlns:c16="http://schemas.microsoft.com/office/drawing/2014/chart" uri="{C3380CC4-5D6E-409C-BE32-E72D297353CC}">
                  <c16:uniqueId val="{0000002A-6181-4215-8380-A16201BE2E1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{E09828F9-4DBB-4C9D-BA7A-8C8116DA858A}</c15:txfldGUID>
                      <c15:f>Diagramm!$K$66</c15:f>
                      <c15:dlblFieldTableCache>
                        <c:ptCount val="1"/>
                      </c15:dlblFieldTableCache>
                    </c15:dlblFTEntry>
                  </c15:dlblFieldTable>
                  <c15:showDataLabelsRange val="0"/>
                </c:ext>
                <c:ext xmlns:c16="http://schemas.microsoft.com/office/drawing/2014/chart" uri="{C3380CC4-5D6E-409C-BE32-E72D297353CC}">
                  <c16:uniqueId val="{0000002B-6181-4215-8380-A16201BE2E1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{81660589-4941-46DF-AA29-637AD94AD474}</c15:txfldGUID>
                      <c15:f>Diagramm!$K$67</c15:f>
                      <c15:dlblFieldTableCache>
                        <c:ptCount val="1"/>
                      </c15:dlblFieldTableCache>
                    </c15:dlblFTEntry>
                  </c15:dlblFieldTable>
                  <c15:showDataLabelsRange val="0"/>
                </c:ext>
                <c:ext xmlns:c16="http://schemas.microsoft.com/office/drawing/2014/chart" uri="{C3380CC4-5D6E-409C-BE32-E72D297353CC}">
                  <c16:uniqueId val="{0000002C-6181-4215-8380-A16201BE2E1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181-4215-8380-A16201BE2E1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{AE7E5BFD-8639-437F-8C07-F8DDE34E3F4B}</c15:txfldGUID>
                      <c15:f>Diagramm!$J$46</c15:f>
                      <c15:dlblFieldTableCache>
                        <c:ptCount val="1"/>
                      </c15:dlblFieldTableCache>
                    </c15:dlblFTEntry>
                  </c15:dlblFieldTable>
                  <c15:showDataLabelsRange val="0"/>
                </c:ext>
                <c:ext xmlns:c16="http://schemas.microsoft.com/office/drawing/2014/chart" uri="{C3380CC4-5D6E-409C-BE32-E72D297353CC}">
                  <c16:uniqueId val="{0000002E-6181-4215-8380-A16201BE2E1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{6D3AA5D8-8F08-401B-A750-73834ED2BB45}</c15:txfldGUID>
                      <c15:f>Diagramm!$J$47</c15:f>
                      <c15:dlblFieldTableCache>
                        <c:ptCount val="1"/>
                      </c15:dlblFieldTableCache>
                    </c15:dlblFTEntry>
                  </c15:dlblFieldTable>
                  <c15:showDataLabelsRange val="0"/>
                </c:ext>
                <c:ext xmlns:c16="http://schemas.microsoft.com/office/drawing/2014/chart" uri="{C3380CC4-5D6E-409C-BE32-E72D297353CC}">
                  <c16:uniqueId val="{0000002F-6181-4215-8380-A16201BE2E1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{399FAE92-1685-4CF3-A9E8-2E264BFE7DC5}</c15:txfldGUID>
                      <c15:f>Diagramm!$J$48</c15:f>
                      <c15:dlblFieldTableCache>
                        <c:ptCount val="1"/>
                      </c15:dlblFieldTableCache>
                    </c15:dlblFTEntry>
                  </c15:dlblFieldTable>
                  <c15:showDataLabelsRange val="0"/>
                </c:ext>
                <c:ext xmlns:c16="http://schemas.microsoft.com/office/drawing/2014/chart" uri="{C3380CC4-5D6E-409C-BE32-E72D297353CC}">
                  <c16:uniqueId val="{00000030-6181-4215-8380-A16201BE2E1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{C10BEF70-8741-4DF6-9496-18C45121F84F}</c15:txfldGUID>
                      <c15:f>Diagramm!$J$49</c15:f>
                      <c15:dlblFieldTableCache>
                        <c:ptCount val="1"/>
                      </c15:dlblFieldTableCache>
                    </c15:dlblFTEntry>
                  </c15:dlblFieldTable>
                  <c15:showDataLabelsRange val="0"/>
                </c:ext>
                <c:ext xmlns:c16="http://schemas.microsoft.com/office/drawing/2014/chart" uri="{C3380CC4-5D6E-409C-BE32-E72D297353CC}">
                  <c16:uniqueId val="{00000031-6181-4215-8380-A16201BE2E1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{594E3FEF-6863-4B9C-B4B4-2F0EF2DC9066}</c15:txfldGUID>
                      <c15:f>Diagramm!$J$50</c15:f>
                      <c15:dlblFieldTableCache>
                        <c:ptCount val="1"/>
                      </c15:dlblFieldTableCache>
                    </c15:dlblFTEntry>
                  </c15:dlblFieldTable>
                  <c15:showDataLabelsRange val="0"/>
                </c:ext>
                <c:ext xmlns:c16="http://schemas.microsoft.com/office/drawing/2014/chart" uri="{C3380CC4-5D6E-409C-BE32-E72D297353CC}">
                  <c16:uniqueId val="{00000032-6181-4215-8380-A16201BE2E1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{805785C8-57FF-45C6-93BE-9476B7CD3AFD}</c15:txfldGUID>
                      <c15:f>Diagramm!$J$51</c15:f>
                      <c15:dlblFieldTableCache>
                        <c:ptCount val="1"/>
                      </c15:dlblFieldTableCache>
                    </c15:dlblFTEntry>
                  </c15:dlblFieldTable>
                  <c15:showDataLabelsRange val="0"/>
                </c:ext>
                <c:ext xmlns:c16="http://schemas.microsoft.com/office/drawing/2014/chart" uri="{C3380CC4-5D6E-409C-BE32-E72D297353CC}">
                  <c16:uniqueId val="{00000033-6181-4215-8380-A16201BE2E1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{DBB1FFAE-7AED-42D3-8B93-0C3D32E27FAA}</c15:txfldGUID>
                      <c15:f>Diagramm!$J$52</c15:f>
                      <c15:dlblFieldTableCache>
                        <c:ptCount val="1"/>
                      </c15:dlblFieldTableCache>
                    </c15:dlblFTEntry>
                  </c15:dlblFieldTable>
                  <c15:showDataLabelsRange val="0"/>
                </c:ext>
                <c:ext xmlns:c16="http://schemas.microsoft.com/office/drawing/2014/chart" uri="{C3380CC4-5D6E-409C-BE32-E72D297353CC}">
                  <c16:uniqueId val="{00000034-6181-4215-8380-A16201BE2E1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{039D9476-4966-4FD7-AE2D-90BC0522B941}</c15:txfldGUID>
                      <c15:f>Diagramm!$J$53</c15:f>
                      <c15:dlblFieldTableCache>
                        <c:ptCount val="1"/>
                      </c15:dlblFieldTableCache>
                    </c15:dlblFTEntry>
                  </c15:dlblFieldTable>
                  <c15:showDataLabelsRange val="0"/>
                </c:ext>
                <c:ext xmlns:c16="http://schemas.microsoft.com/office/drawing/2014/chart" uri="{C3380CC4-5D6E-409C-BE32-E72D297353CC}">
                  <c16:uniqueId val="{00000035-6181-4215-8380-A16201BE2E1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{66D0C580-E810-4768-994D-61AFC583F869}</c15:txfldGUID>
                      <c15:f>Diagramm!$J$54</c15:f>
                      <c15:dlblFieldTableCache>
                        <c:ptCount val="1"/>
                      </c15:dlblFieldTableCache>
                    </c15:dlblFTEntry>
                  </c15:dlblFieldTable>
                  <c15:showDataLabelsRange val="0"/>
                </c:ext>
                <c:ext xmlns:c16="http://schemas.microsoft.com/office/drawing/2014/chart" uri="{C3380CC4-5D6E-409C-BE32-E72D297353CC}">
                  <c16:uniqueId val="{00000036-6181-4215-8380-A16201BE2E1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{B6F643B8-B83B-42C8-A64E-1C9360F37DEB}</c15:txfldGUID>
                      <c15:f>Diagramm!$J$55</c15:f>
                      <c15:dlblFieldTableCache>
                        <c:ptCount val="1"/>
                      </c15:dlblFieldTableCache>
                    </c15:dlblFTEntry>
                  </c15:dlblFieldTable>
                  <c15:showDataLabelsRange val="0"/>
                </c:ext>
                <c:ext xmlns:c16="http://schemas.microsoft.com/office/drawing/2014/chart" uri="{C3380CC4-5D6E-409C-BE32-E72D297353CC}">
                  <c16:uniqueId val="{00000037-6181-4215-8380-A16201BE2E1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{50AD6BA0-1E16-428F-A40C-1097CC76C965}</c15:txfldGUID>
                      <c15:f>Diagramm!$J$56</c15:f>
                      <c15:dlblFieldTableCache>
                        <c:ptCount val="1"/>
                      </c15:dlblFieldTableCache>
                    </c15:dlblFTEntry>
                  </c15:dlblFieldTable>
                  <c15:showDataLabelsRange val="0"/>
                </c:ext>
                <c:ext xmlns:c16="http://schemas.microsoft.com/office/drawing/2014/chart" uri="{C3380CC4-5D6E-409C-BE32-E72D297353CC}">
                  <c16:uniqueId val="{00000038-6181-4215-8380-A16201BE2E1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{D06FC2FC-4AB2-4246-B051-66042E0478D7}</c15:txfldGUID>
                      <c15:f>Diagramm!$J$57</c15:f>
                      <c15:dlblFieldTableCache>
                        <c:ptCount val="1"/>
                      </c15:dlblFieldTableCache>
                    </c15:dlblFTEntry>
                  </c15:dlblFieldTable>
                  <c15:showDataLabelsRange val="0"/>
                </c:ext>
                <c:ext xmlns:c16="http://schemas.microsoft.com/office/drawing/2014/chart" uri="{C3380CC4-5D6E-409C-BE32-E72D297353CC}">
                  <c16:uniqueId val="{00000039-6181-4215-8380-A16201BE2E1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{9E7B8461-6463-49F8-97C7-A33229695184}</c15:txfldGUID>
                      <c15:f>Diagramm!$J$58</c15:f>
                      <c15:dlblFieldTableCache>
                        <c:ptCount val="1"/>
                      </c15:dlblFieldTableCache>
                    </c15:dlblFTEntry>
                  </c15:dlblFieldTable>
                  <c15:showDataLabelsRange val="0"/>
                </c:ext>
                <c:ext xmlns:c16="http://schemas.microsoft.com/office/drawing/2014/chart" uri="{C3380CC4-5D6E-409C-BE32-E72D297353CC}">
                  <c16:uniqueId val="{0000003A-6181-4215-8380-A16201BE2E1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{61BC5817-698B-4238-80F0-AB9BBF850A54}</c15:txfldGUID>
                      <c15:f>Diagramm!$J$59</c15:f>
                      <c15:dlblFieldTableCache>
                        <c:ptCount val="1"/>
                      </c15:dlblFieldTableCache>
                    </c15:dlblFTEntry>
                  </c15:dlblFieldTable>
                  <c15:showDataLabelsRange val="0"/>
                </c:ext>
                <c:ext xmlns:c16="http://schemas.microsoft.com/office/drawing/2014/chart" uri="{C3380CC4-5D6E-409C-BE32-E72D297353CC}">
                  <c16:uniqueId val="{0000003B-6181-4215-8380-A16201BE2E1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{A8BC9B2E-1BE0-4993-B176-44AC124AE12E}</c15:txfldGUID>
                      <c15:f>Diagramm!$J$60</c15:f>
                      <c15:dlblFieldTableCache>
                        <c:ptCount val="1"/>
                      </c15:dlblFieldTableCache>
                    </c15:dlblFTEntry>
                  </c15:dlblFieldTable>
                  <c15:showDataLabelsRange val="0"/>
                </c:ext>
                <c:ext xmlns:c16="http://schemas.microsoft.com/office/drawing/2014/chart" uri="{C3380CC4-5D6E-409C-BE32-E72D297353CC}">
                  <c16:uniqueId val="{0000003C-6181-4215-8380-A16201BE2E1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{1D891DB4-0012-4E42-B5DC-E08FE74AB872}</c15:txfldGUID>
                      <c15:f>Diagramm!$J$61</c15:f>
                      <c15:dlblFieldTableCache>
                        <c:ptCount val="1"/>
                      </c15:dlblFieldTableCache>
                    </c15:dlblFTEntry>
                  </c15:dlblFieldTable>
                  <c15:showDataLabelsRange val="0"/>
                </c:ext>
                <c:ext xmlns:c16="http://schemas.microsoft.com/office/drawing/2014/chart" uri="{C3380CC4-5D6E-409C-BE32-E72D297353CC}">
                  <c16:uniqueId val="{0000003D-6181-4215-8380-A16201BE2E1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{5621115C-C7D8-43C7-86B3-3DE6AFBDEC7A}</c15:txfldGUID>
                      <c15:f>Diagramm!$J$62</c15:f>
                      <c15:dlblFieldTableCache>
                        <c:ptCount val="1"/>
                      </c15:dlblFieldTableCache>
                    </c15:dlblFTEntry>
                  </c15:dlblFieldTable>
                  <c15:showDataLabelsRange val="0"/>
                </c:ext>
                <c:ext xmlns:c16="http://schemas.microsoft.com/office/drawing/2014/chart" uri="{C3380CC4-5D6E-409C-BE32-E72D297353CC}">
                  <c16:uniqueId val="{0000003E-6181-4215-8380-A16201BE2E1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{CE4468CD-AF16-4285-B876-736363E83997}</c15:txfldGUID>
                      <c15:f>Diagramm!$J$63</c15:f>
                      <c15:dlblFieldTableCache>
                        <c:ptCount val="1"/>
                      </c15:dlblFieldTableCache>
                    </c15:dlblFTEntry>
                  </c15:dlblFieldTable>
                  <c15:showDataLabelsRange val="0"/>
                </c:ext>
                <c:ext xmlns:c16="http://schemas.microsoft.com/office/drawing/2014/chart" uri="{C3380CC4-5D6E-409C-BE32-E72D297353CC}">
                  <c16:uniqueId val="{0000003F-6181-4215-8380-A16201BE2E1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{6EF390BC-5F40-4476-A792-B17127749988}</c15:txfldGUID>
                      <c15:f>Diagramm!$J$64</c15:f>
                      <c15:dlblFieldTableCache>
                        <c:ptCount val="1"/>
                      </c15:dlblFieldTableCache>
                    </c15:dlblFTEntry>
                  </c15:dlblFieldTable>
                  <c15:showDataLabelsRange val="0"/>
                </c:ext>
                <c:ext xmlns:c16="http://schemas.microsoft.com/office/drawing/2014/chart" uri="{C3380CC4-5D6E-409C-BE32-E72D297353CC}">
                  <c16:uniqueId val="{00000040-6181-4215-8380-A16201BE2E1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{1F1CAD91-5A46-49F6-93DA-E039F7375FC6}</c15:txfldGUID>
                      <c15:f>Diagramm!$J$65</c15:f>
                      <c15:dlblFieldTableCache>
                        <c:ptCount val="1"/>
                      </c15:dlblFieldTableCache>
                    </c15:dlblFTEntry>
                  </c15:dlblFieldTable>
                  <c15:showDataLabelsRange val="0"/>
                </c:ext>
                <c:ext xmlns:c16="http://schemas.microsoft.com/office/drawing/2014/chart" uri="{C3380CC4-5D6E-409C-BE32-E72D297353CC}">
                  <c16:uniqueId val="{00000041-6181-4215-8380-A16201BE2E1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{98FE16ED-3924-4299-9D0E-66ED1F0AC0DC}</c15:txfldGUID>
                      <c15:f>Diagramm!$J$66</c15:f>
                      <c15:dlblFieldTableCache>
                        <c:ptCount val="1"/>
                      </c15:dlblFieldTableCache>
                    </c15:dlblFTEntry>
                  </c15:dlblFieldTable>
                  <c15:showDataLabelsRange val="0"/>
                </c:ext>
                <c:ext xmlns:c16="http://schemas.microsoft.com/office/drawing/2014/chart" uri="{C3380CC4-5D6E-409C-BE32-E72D297353CC}">
                  <c16:uniqueId val="{00000042-6181-4215-8380-A16201BE2E1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{01E078E5-CD53-4A41-B84A-30F05044EAC0}</c15:txfldGUID>
                      <c15:f>Diagramm!$J$67</c15:f>
                      <c15:dlblFieldTableCache>
                        <c:ptCount val="1"/>
                      </c15:dlblFieldTableCache>
                    </c15:dlblFTEntry>
                  </c15:dlblFieldTable>
                  <c15:showDataLabelsRange val="0"/>
                </c:ext>
                <c:ext xmlns:c16="http://schemas.microsoft.com/office/drawing/2014/chart" uri="{C3380CC4-5D6E-409C-BE32-E72D297353CC}">
                  <c16:uniqueId val="{00000043-6181-4215-8380-A16201BE2E1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181-4215-8380-A16201BE2E1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8C6-4709-8A3A-1DAEDFDCA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C6-4709-8A3A-1DAEDFDCA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C6-4709-8A3A-1DAEDFDCA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C6-4709-8A3A-1DAEDFDCA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C6-4709-8A3A-1DAEDFDCA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C6-4709-8A3A-1DAEDFDCA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C6-4709-8A3A-1DAEDFDCA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C6-4709-8A3A-1DAEDFDCA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C6-4709-8A3A-1DAEDFDCA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C6-4709-8A3A-1DAEDFDCA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8C6-4709-8A3A-1DAEDFDCA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8C6-4709-8A3A-1DAEDFDCA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8C6-4709-8A3A-1DAEDFDCA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8C6-4709-8A3A-1DAEDFDCA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8C6-4709-8A3A-1DAEDFDCA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8C6-4709-8A3A-1DAEDFDCA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C6-4709-8A3A-1DAEDFDCA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8C6-4709-8A3A-1DAEDFDCA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8C6-4709-8A3A-1DAEDFDCA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8C6-4709-8A3A-1DAEDFDCA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8C6-4709-8A3A-1DAEDFDCA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8C6-4709-8A3A-1DAEDFDCA3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8C6-4709-8A3A-1DAEDFDCA386}"/>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8C6-4709-8A3A-1DAEDFDCA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8C6-4709-8A3A-1DAEDFDCA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8C6-4709-8A3A-1DAEDFDCA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8C6-4709-8A3A-1DAEDFDCA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8C6-4709-8A3A-1DAEDFDCA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8C6-4709-8A3A-1DAEDFDCA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8C6-4709-8A3A-1DAEDFDCA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8C6-4709-8A3A-1DAEDFDCA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8C6-4709-8A3A-1DAEDFDCA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8C6-4709-8A3A-1DAEDFDCA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8C6-4709-8A3A-1DAEDFDCA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8C6-4709-8A3A-1DAEDFDCA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8C6-4709-8A3A-1DAEDFDCA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8C6-4709-8A3A-1DAEDFDCA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8C6-4709-8A3A-1DAEDFDCA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8C6-4709-8A3A-1DAEDFDCA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8C6-4709-8A3A-1DAEDFDCA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8C6-4709-8A3A-1DAEDFDCA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8C6-4709-8A3A-1DAEDFDCA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8C6-4709-8A3A-1DAEDFDCA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8C6-4709-8A3A-1DAEDFDCA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8C6-4709-8A3A-1DAEDFDCA386}"/>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8C6-4709-8A3A-1DAEDFDCA386}"/>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8C6-4709-8A3A-1DAEDFDCA386}"/>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8C6-4709-8A3A-1DAEDFDCA386}"/>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8C6-4709-8A3A-1DAEDFDCA386}"/>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8C6-4709-8A3A-1DAEDFDCA386}"/>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8C6-4709-8A3A-1DAEDFDCA386}"/>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8C6-4709-8A3A-1DAEDFDCA386}"/>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8C6-4709-8A3A-1DAEDFDCA386}"/>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8C6-4709-8A3A-1DAEDFDCA386}"/>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8C6-4709-8A3A-1DAEDFDCA386}"/>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8C6-4709-8A3A-1DAEDFDCA386}"/>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8C6-4709-8A3A-1DAEDFDCA386}"/>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8C6-4709-8A3A-1DAEDFDCA386}"/>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8C6-4709-8A3A-1DAEDFDCA386}"/>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8C6-4709-8A3A-1DAEDFDCA386}"/>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8C6-4709-8A3A-1DAEDFDCA386}"/>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8C6-4709-8A3A-1DAEDFDCA386}"/>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8C6-4709-8A3A-1DAEDFDCA386}"/>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8C6-4709-8A3A-1DAEDFDCA386}"/>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8C6-4709-8A3A-1DAEDFDCA386}"/>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8C6-4709-8A3A-1DAEDFDCA386}"/>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8C6-4709-8A3A-1DAEDFDCA386}"/>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8C6-4709-8A3A-1DAEDFDCA386}"/>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8C6-4709-8A3A-1DAEDFDCA386}"/>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100.81947743467934</c:v>
                </c:pt>
                <c:pt idx="2">
                  <c:v>102.05463182897863</c:v>
                </c:pt>
                <c:pt idx="3">
                  <c:v>101.19358669833728</c:v>
                </c:pt>
                <c:pt idx="4">
                  <c:v>101.31235154394301</c:v>
                </c:pt>
                <c:pt idx="5">
                  <c:v>102.00712589073635</c:v>
                </c:pt>
                <c:pt idx="6">
                  <c:v>104.18646080760095</c:v>
                </c:pt>
                <c:pt idx="7">
                  <c:v>104.13301662707839</c:v>
                </c:pt>
                <c:pt idx="8">
                  <c:v>104.43586698337293</c:v>
                </c:pt>
                <c:pt idx="9">
                  <c:v>105.041567695962</c:v>
                </c:pt>
                <c:pt idx="10">
                  <c:v>107.70783847980998</c:v>
                </c:pt>
                <c:pt idx="11">
                  <c:v>107.00712589073633</c:v>
                </c:pt>
                <c:pt idx="12">
                  <c:v>107.11401425178147</c:v>
                </c:pt>
                <c:pt idx="13">
                  <c:v>107.6543942992874</c:v>
                </c:pt>
                <c:pt idx="14">
                  <c:v>111.14014251781472</c:v>
                </c:pt>
                <c:pt idx="15">
                  <c:v>110.90261282660332</c:v>
                </c:pt>
                <c:pt idx="16">
                  <c:v>110.73040380047505</c:v>
                </c:pt>
                <c:pt idx="17">
                  <c:v>112.29216152019002</c:v>
                </c:pt>
                <c:pt idx="18">
                  <c:v>114.70902612826603</c:v>
                </c:pt>
                <c:pt idx="19">
                  <c:v>114.37054631828978</c:v>
                </c:pt>
                <c:pt idx="20">
                  <c:v>114.03800475059383</c:v>
                </c:pt>
                <c:pt idx="21">
                  <c:v>113.56294536817101</c:v>
                </c:pt>
                <c:pt idx="22">
                  <c:v>115.92042755344418</c:v>
                </c:pt>
                <c:pt idx="23">
                  <c:v>115.3978622327791</c:v>
                </c:pt>
                <c:pt idx="24">
                  <c:v>115.44536817102139</c:v>
                </c:pt>
              </c:numCache>
            </c:numRef>
          </c:val>
          <c:smooth val="0"/>
          <c:extLst>
            <c:ext xmlns:c16="http://schemas.microsoft.com/office/drawing/2014/chart" uri="{C3380CC4-5D6E-409C-BE32-E72D297353CC}">
              <c16:uniqueId val="{00000000-3856-43C4-ABD5-581C2C88DEE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100.80367393800229</c:v>
                </c:pt>
                <c:pt idx="2">
                  <c:v>99.311136624569457</c:v>
                </c:pt>
                <c:pt idx="3">
                  <c:v>98.277841561423656</c:v>
                </c:pt>
                <c:pt idx="4">
                  <c:v>96.670493685419061</c:v>
                </c:pt>
                <c:pt idx="5">
                  <c:v>96.61308840413318</c:v>
                </c:pt>
                <c:pt idx="6">
                  <c:v>97.531572904707232</c:v>
                </c:pt>
                <c:pt idx="7">
                  <c:v>96.61308840413318</c:v>
                </c:pt>
                <c:pt idx="8">
                  <c:v>96.38346727898967</c:v>
                </c:pt>
                <c:pt idx="9">
                  <c:v>98.105625717566014</c:v>
                </c:pt>
                <c:pt idx="10">
                  <c:v>101.77956371986224</c:v>
                </c:pt>
                <c:pt idx="11">
                  <c:v>102.00918484500573</c:v>
                </c:pt>
                <c:pt idx="12">
                  <c:v>102.98507462686568</c:v>
                </c:pt>
                <c:pt idx="13">
                  <c:v>103.90355912743972</c:v>
                </c:pt>
                <c:pt idx="14">
                  <c:v>108.15154994259473</c:v>
                </c:pt>
                <c:pt idx="15">
                  <c:v>107.74971297359357</c:v>
                </c:pt>
                <c:pt idx="16">
                  <c:v>108.09414466130885</c:v>
                </c:pt>
                <c:pt idx="17">
                  <c:v>106.71641791044777</c:v>
                </c:pt>
                <c:pt idx="18">
                  <c:v>112.57175660160735</c:v>
                </c:pt>
                <c:pt idx="19">
                  <c:v>113.43283582089552</c:v>
                </c:pt>
                <c:pt idx="20">
                  <c:v>113.54764638346728</c:v>
                </c:pt>
                <c:pt idx="21">
                  <c:v>111.48105625717565</c:v>
                </c:pt>
                <c:pt idx="22">
                  <c:v>117.33639494833525</c:v>
                </c:pt>
                <c:pt idx="23">
                  <c:v>114.92537313432835</c:v>
                </c:pt>
                <c:pt idx="24">
                  <c:v>110.27554535017221</c:v>
                </c:pt>
              </c:numCache>
            </c:numRef>
          </c:val>
          <c:smooth val="0"/>
          <c:extLst>
            <c:ext xmlns:c16="http://schemas.microsoft.com/office/drawing/2014/chart" uri="{C3380CC4-5D6E-409C-BE32-E72D297353CC}">
              <c16:uniqueId val="{00000001-3856-43C4-ABD5-581C2C88DEE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101.78041543026706</c:v>
                </c:pt>
                <c:pt idx="2">
                  <c:v>98.553412462908014</c:v>
                </c:pt>
                <c:pt idx="3">
                  <c:v>100.48219584569733</c:v>
                </c:pt>
                <c:pt idx="4">
                  <c:v>95.994065281899111</c:v>
                </c:pt>
                <c:pt idx="5">
                  <c:v>97.181008902077153</c:v>
                </c:pt>
                <c:pt idx="6">
                  <c:v>95.400593471810097</c:v>
                </c:pt>
                <c:pt idx="7">
                  <c:v>96.921364985163208</c:v>
                </c:pt>
                <c:pt idx="8">
                  <c:v>97.032640949554889</c:v>
                </c:pt>
                <c:pt idx="9">
                  <c:v>96.439169139465875</c:v>
                </c:pt>
                <c:pt idx="10">
                  <c:v>93.916913946587528</c:v>
                </c:pt>
                <c:pt idx="11">
                  <c:v>95.289317507418403</c:v>
                </c:pt>
                <c:pt idx="12">
                  <c:v>94.918397626112764</c:v>
                </c:pt>
                <c:pt idx="13">
                  <c:v>94.844213649851625</c:v>
                </c:pt>
                <c:pt idx="14">
                  <c:v>93.879821958456972</c:v>
                </c:pt>
                <c:pt idx="15">
                  <c:v>94.7700296735905</c:v>
                </c:pt>
                <c:pt idx="16">
                  <c:v>95.734421364985167</c:v>
                </c:pt>
                <c:pt idx="17">
                  <c:v>97.366468842729972</c:v>
                </c:pt>
                <c:pt idx="18">
                  <c:v>95.660237388724028</c:v>
                </c:pt>
                <c:pt idx="19">
                  <c:v>96.921364985163208</c:v>
                </c:pt>
                <c:pt idx="20">
                  <c:v>95.845697329376861</c:v>
                </c:pt>
                <c:pt idx="21">
                  <c:v>96.068249258160236</c:v>
                </c:pt>
                <c:pt idx="22">
                  <c:v>95.808605341246292</c:v>
                </c:pt>
                <c:pt idx="23">
                  <c:v>95.178041543026708</c:v>
                </c:pt>
                <c:pt idx="24">
                  <c:v>93.583086053412472</c:v>
                </c:pt>
              </c:numCache>
            </c:numRef>
          </c:val>
          <c:smooth val="0"/>
          <c:extLst>
            <c:ext xmlns:c16="http://schemas.microsoft.com/office/drawing/2014/chart" uri="{C3380CC4-5D6E-409C-BE32-E72D297353CC}">
              <c16:uniqueId val="{00000002-3856-43C4-ABD5-581C2C88DEE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856-43C4-ABD5-581C2C88DEEE}"/>
                </c:ext>
              </c:extLst>
            </c:dLbl>
            <c:dLbl>
              <c:idx val="1"/>
              <c:delete val="1"/>
              <c:extLst>
                <c:ext xmlns:c15="http://schemas.microsoft.com/office/drawing/2012/chart" uri="{CE6537A1-D6FC-4f65-9D91-7224C49458BB}"/>
                <c:ext xmlns:c16="http://schemas.microsoft.com/office/drawing/2014/chart" uri="{C3380CC4-5D6E-409C-BE32-E72D297353CC}">
                  <c16:uniqueId val="{00000004-3856-43C4-ABD5-581C2C88DEEE}"/>
                </c:ext>
              </c:extLst>
            </c:dLbl>
            <c:dLbl>
              <c:idx val="2"/>
              <c:delete val="1"/>
              <c:extLst>
                <c:ext xmlns:c15="http://schemas.microsoft.com/office/drawing/2012/chart" uri="{CE6537A1-D6FC-4f65-9D91-7224C49458BB}"/>
                <c:ext xmlns:c16="http://schemas.microsoft.com/office/drawing/2014/chart" uri="{C3380CC4-5D6E-409C-BE32-E72D297353CC}">
                  <c16:uniqueId val="{00000005-3856-43C4-ABD5-581C2C88DEEE}"/>
                </c:ext>
              </c:extLst>
            </c:dLbl>
            <c:dLbl>
              <c:idx val="3"/>
              <c:delete val="1"/>
              <c:extLst>
                <c:ext xmlns:c15="http://schemas.microsoft.com/office/drawing/2012/chart" uri="{CE6537A1-D6FC-4f65-9D91-7224C49458BB}"/>
                <c:ext xmlns:c16="http://schemas.microsoft.com/office/drawing/2014/chart" uri="{C3380CC4-5D6E-409C-BE32-E72D297353CC}">
                  <c16:uniqueId val="{00000006-3856-43C4-ABD5-581C2C88DEEE}"/>
                </c:ext>
              </c:extLst>
            </c:dLbl>
            <c:dLbl>
              <c:idx val="4"/>
              <c:delete val="1"/>
              <c:extLst>
                <c:ext xmlns:c15="http://schemas.microsoft.com/office/drawing/2012/chart" uri="{CE6537A1-D6FC-4f65-9D91-7224C49458BB}"/>
                <c:ext xmlns:c16="http://schemas.microsoft.com/office/drawing/2014/chart" uri="{C3380CC4-5D6E-409C-BE32-E72D297353CC}">
                  <c16:uniqueId val="{00000007-3856-43C4-ABD5-581C2C88DEEE}"/>
                </c:ext>
              </c:extLst>
            </c:dLbl>
            <c:dLbl>
              <c:idx val="5"/>
              <c:delete val="1"/>
              <c:extLst>
                <c:ext xmlns:c15="http://schemas.microsoft.com/office/drawing/2012/chart" uri="{CE6537A1-D6FC-4f65-9D91-7224C49458BB}"/>
                <c:ext xmlns:c16="http://schemas.microsoft.com/office/drawing/2014/chart" uri="{C3380CC4-5D6E-409C-BE32-E72D297353CC}">
                  <c16:uniqueId val="{00000008-3856-43C4-ABD5-581C2C88DEEE}"/>
                </c:ext>
              </c:extLst>
            </c:dLbl>
            <c:dLbl>
              <c:idx val="6"/>
              <c:delete val="1"/>
              <c:extLst>
                <c:ext xmlns:c15="http://schemas.microsoft.com/office/drawing/2012/chart" uri="{CE6537A1-D6FC-4f65-9D91-7224C49458BB}"/>
                <c:ext xmlns:c16="http://schemas.microsoft.com/office/drawing/2014/chart" uri="{C3380CC4-5D6E-409C-BE32-E72D297353CC}">
                  <c16:uniqueId val="{00000009-3856-43C4-ABD5-581C2C88DEEE}"/>
                </c:ext>
              </c:extLst>
            </c:dLbl>
            <c:dLbl>
              <c:idx val="7"/>
              <c:delete val="1"/>
              <c:extLst>
                <c:ext xmlns:c15="http://schemas.microsoft.com/office/drawing/2012/chart" uri="{CE6537A1-D6FC-4f65-9D91-7224C49458BB}"/>
                <c:ext xmlns:c16="http://schemas.microsoft.com/office/drawing/2014/chart" uri="{C3380CC4-5D6E-409C-BE32-E72D297353CC}">
                  <c16:uniqueId val="{0000000A-3856-43C4-ABD5-581C2C88DEEE}"/>
                </c:ext>
              </c:extLst>
            </c:dLbl>
            <c:dLbl>
              <c:idx val="8"/>
              <c:delete val="1"/>
              <c:extLst>
                <c:ext xmlns:c15="http://schemas.microsoft.com/office/drawing/2012/chart" uri="{CE6537A1-D6FC-4f65-9D91-7224C49458BB}"/>
                <c:ext xmlns:c16="http://schemas.microsoft.com/office/drawing/2014/chart" uri="{C3380CC4-5D6E-409C-BE32-E72D297353CC}">
                  <c16:uniqueId val="{0000000B-3856-43C4-ABD5-581C2C88DEEE}"/>
                </c:ext>
              </c:extLst>
            </c:dLbl>
            <c:dLbl>
              <c:idx val="9"/>
              <c:delete val="1"/>
              <c:extLst>
                <c:ext xmlns:c15="http://schemas.microsoft.com/office/drawing/2012/chart" uri="{CE6537A1-D6FC-4f65-9D91-7224C49458BB}"/>
                <c:ext xmlns:c16="http://schemas.microsoft.com/office/drawing/2014/chart" uri="{C3380CC4-5D6E-409C-BE32-E72D297353CC}">
                  <c16:uniqueId val="{0000000C-3856-43C4-ABD5-581C2C88DEEE}"/>
                </c:ext>
              </c:extLst>
            </c:dLbl>
            <c:dLbl>
              <c:idx val="10"/>
              <c:delete val="1"/>
              <c:extLst>
                <c:ext xmlns:c15="http://schemas.microsoft.com/office/drawing/2012/chart" uri="{CE6537A1-D6FC-4f65-9D91-7224C49458BB}"/>
                <c:ext xmlns:c16="http://schemas.microsoft.com/office/drawing/2014/chart" uri="{C3380CC4-5D6E-409C-BE32-E72D297353CC}">
                  <c16:uniqueId val="{0000000D-3856-43C4-ABD5-581C2C88DEEE}"/>
                </c:ext>
              </c:extLst>
            </c:dLbl>
            <c:dLbl>
              <c:idx val="11"/>
              <c:delete val="1"/>
              <c:extLst>
                <c:ext xmlns:c15="http://schemas.microsoft.com/office/drawing/2012/chart" uri="{CE6537A1-D6FC-4f65-9D91-7224C49458BB}"/>
                <c:ext xmlns:c16="http://schemas.microsoft.com/office/drawing/2014/chart" uri="{C3380CC4-5D6E-409C-BE32-E72D297353CC}">
                  <c16:uniqueId val="{0000000E-3856-43C4-ABD5-581C2C88DEEE}"/>
                </c:ext>
              </c:extLst>
            </c:dLbl>
            <c:dLbl>
              <c:idx val="12"/>
              <c:delete val="1"/>
              <c:extLst>
                <c:ext xmlns:c15="http://schemas.microsoft.com/office/drawing/2012/chart" uri="{CE6537A1-D6FC-4f65-9D91-7224C49458BB}"/>
                <c:ext xmlns:c16="http://schemas.microsoft.com/office/drawing/2014/chart" uri="{C3380CC4-5D6E-409C-BE32-E72D297353CC}">
                  <c16:uniqueId val="{0000000F-3856-43C4-ABD5-581C2C88DEE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856-43C4-ABD5-581C2C88DEEE}"/>
                </c:ext>
              </c:extLst>
            </c:dLbl>
            <c:dLbl>
              <c:idx val="14"/>
              <c:delete val="1"/>
              <c:extLst>
                <c:ext xmlns:c15="http://schemas.microsoft.com/office/drawing/2012/chart" uri="{CE6537A1-D6FC-4f65-9D91-7224C49458BB}"/>
                <c:ext xmlns:c16="http://schemas.microsoft.com/office/drawing/2014/chart" uri="{C3380CC4-5D6E-409C-BE32-E72D297353CC}">
                  <c16:uniqueId val="{00000011-3856-43C4-ABD5-581C2C88DEEE}"/>
                </c:ext>
              </c:extLst>
            </c:dLbl>
            <c:dLbl>
              <c:idx val="15"/>
              <c:delete val="1"/>
              <c:extLst>
                <c:ext xmlns:c15="http://schemas.microsoft.com/office/drawing/2012/chart" uri="{CE6537A1-D6FC-4f65-9D91-7224C49458BB}"/>
                <c:ext xmlns:c16="http://schemas.microsoft.com/office/drawing/2014/chart" uri="{C3380CC4-5D6E-409C-BE32-E72D297353CC}">
                  <c16:uniqueId val="{00000012-3856-43C4-ABD5-581C2C88DEEE}"/>
                </c:ext>
              </c:extLst>
            </c:dLbl>
            <c:dLbl>
              <c:idx val="16"/>
              <c:delete val="1"/>
              <c:extLst>
                <c:ext xmlns:c15="http://schemas.microsoft.com/office/drawing/2012/chart" uri="{CE6537A1-D6FC-4f65-9D91-7224C49458BB}"/>
                <c:ext xmlns:c16="http://schemas.microsoft.com/office/drawing/2014/chart" uri="{C3380CC4-5D6E-409C-BE32-E72D297353CC}">
                  <c16:uniqueId val="{00000013-3856-43C4-ABD5-581C2C88DEEE}"/>
                </c:ext>
              </c:extLst>
            </c:dLbl>
            <c:dLbl>
              <c:idx val="17"/>
              <c:delete val="1"/>
              <c:extLst>
                <c:ext xmlns:c15="http://schemas.microsoft.com/office/drawing/2012/chart" uri="{CE6537A1-D6FC-4f65-9D91-7224C49458BB}"/>
                <c:ext xmlns:c16="http://schemas.microsoft.com/office/drawing/2014/chart" uri="{C3380CC4-5D6E-409C-BE32-E72D297353CC}">
                  <c16:uniqueId val="{00000014-3856-43C4-ABD5-581C2C88DEEE}"/>
                </c:ext>
              </c:extLst>
            </c:dLbl>
            <c:dLbl>
              <c:idx val="18"/>
              <c:delete val="1"/>
              <c:extLst>
                <c:ext xmlns:c15="http://schemas.microsoft.com/office/drawing/2012/chart" uri="{CE6537A1-D6FC-4f65-9D91-7224C49458BB}"/>
                <c:ext xmlns:c16="http://schemas.microsoft.com/office/drawing/2014/chart" uri="{C3380CC4-5D6E-409C-BE32-E72D297353CC}">
                  <c16:uniqueId val="{00000015-3856-43C4-ABD5-581C2C88DEEE}"/>
                </c:ext>
              </c:extLst>
            </c:dLbl>
            <c:dLbl>
              <c:idx val="19"/>
              <c:delete val="1"/>
              <c:extLst>
                <c:ext xmlns:c15="http://schemas.microsoft.com/office/drawing/2012/chart" uri="{CE6537A1-D6FC-4f65-9D91-7224C49458BB}"/>
                <c:ext xmlns:c16="http://schemas.microsoft.com/office/drawing/2014/chart" uri="{C3380CC4-5D6E-409C-BE32-E72D297353CC}">
                  <c16:uniqueId val="{00000016-3856-43C4-ABD5-581C2C88DEEE}"/>
                </c:ext>
              </c:extLst>
            </c:dLbl>
            <c:dLbl>
              <c:idx val="20"/>
              <c:delete val="1"/>
              <c:extLst>
                <c:ext xmlns:c15="http://schemas.microsoft.com/office/drawing/2012/chart" uri="{CE6537A1-D6FC-4f65-9D91-7224C49458BB}"/>
                <c:ext xmlns:c16="http://schemas.microsoft.com/office/drawing/2014/chart" uri="{C3380CC4-5D6E-409C-BE32-E72D297353CC}">
                  <c16:uniqueId val="{00000017-3856-43C4-ABD5-581C2C88DEEE}"/>
                </c:ext>
              </c:extLst>
            </c:dLbl>
            <c:dLbl>
              <c:idx val="21"/>
              <c:delete val="1"/>
              <c:extLst>
                <c:ext xmlns:c15="http://schemas.microsoft.com/office/drawing/2012/chart" uri="{CE6537A1-D6FC-4f65-9D91-7224C49458BB}"/>
                <c:ext xmlns:c16="http://schemas.microsoft.com/office/drawing/2014/chart" uri="{C3380CC4-5D6E-409C-BE32-E72D297353CC}">
                  <c16:uniqueId val="{00000018-3856-43C4-ABD5-581C2C88DEEE}"/>
                </c:ext>
              </c:extLst>
            </c:dLbl>
            <c:dLbl>
              <c:idx val="22"/>
              <c:delete val="1"/>
              <c:extLst>
                <c:ext xmlns:c15="http://schemas.microsoft.com/office/drawing/2012/chart" uri="{CE6537A1-D6FC-4f65-9D91-7224C49458BB}"/>
                <c:ext xmlns:c16="http://schemas.microsoft.com/office/drawing/2014/chart" uri="{C3380CC4-5D6E-409C-BE32-E72D297353CC}">
                  <c16:uniqueId val="{00000019-3856-43C4-ABD5-581C2C88DEEE}"/>
                </c:ext>
              </c:extLst>
            </c:dLbl>
            <c:dLbl>
              <c:idx val="23"/>
              <c:delete val="1"/>
              <c:extLst>
                <c:ext xmlns:c15="http://schemas.microsoft.com/office/drawing/2012/chart" uri="{CE6537A1-D6FC-4f65-9D91-7224C49458BB}"/>
                <c:ext xmlns:c16="http://schemas.microsoft.com/office/drawing/2014/chart" uri="{C3380CC4-5D6E-409C-BE32-E72D297353CC}">
                  <c16:uniqueId val="{0000001A-3856-43C4-ABD5-581C2C88DEEE}"/>
                </c:ext>
              </c:extLst>
            </c:dLbl>
            <c:dLbl>
              <c:idx val="24"/>
              <c:delete val="1"/>
              <c:extLst>
                <c:ext xmlns:c15="http://schemas.microsoft.com/office/drawing/2012/chart" uri="{CE6537A1-D6FC-4f65-9D91-7224C49458BB}"/>
                <c:ext xmlns:c16="http://schemas.microsoft.com/office/drawing/2014/chart" uri="{C3380CC4-5D6E-409C-BE32-E72D297353CC}">
                  <c16:uniqueId val="{0000001B-3856-43C4-ABD5-581C2C88DEE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856-43C4-ABD5-581C2C88DEE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Kaufbeuren, Stadt (09762)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19441</v>
      </c>
      <c r="F11" s="238">
        <v>19433</v>
      </c>
      <c r="G11" s="238">
        <v>19521</v>
      </c>
      <c r="H11" s="238">
        <v>19124</v>
      </c>
      <c r="I11" s="265">
        <v>19204</v>
      </c>
      <c r="J11" s="263">
        <v>237</v>
      </c>
      <c r="K11" s="266">
        <v>1.2341178921058114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17.612262743686024</v>
      </c>
      <c r="E13" s="115">
        <v>3424</v>
      </c>
      <c r="F13" s="114">
        <v>3372</v>
      </c>
      <c r="G13" s="114">
        <v>3430</v>
      </c>
      <c r="H13" s="114">
        <v>3408</v>
      </c>
      <c r="I13" s="140">
        <v>3409</v>
      </c>
      <c r="J13" s="115">
        <v>15</v>
      </c>
      <c r="K13" s="116">
        <v>0.44001173364623059</v>
      </c>
    </row>
    <row r="14" spans="1:255" ht="14.1" customHeight="1" x14ac:dyDescent="0.2">
      <c r="A14" s="306" t="s">
        <v>230</v>
      </c>
      <c r="B14" s="307"/>
      <c r="C14" s="308"/>
      <c r="D14" s="113">
        <v>58.716115426161203</v>
      </c>
      <c r="E14" s="115">
        <v>11415</v>
      </c>
      <c r="F14" s="114">
        <v>11476</v>
      </c>
      <c r="G14" s="114">
        <v>11556</v>
      </c>
      <c r="H14" s="114">
        <v>11246</v>
      </c>
      <c r="I14" s="140">
        <v>11304</v>
      </c>
      <c r="J14" s="115">
        <v>111</v>
      </c>
      <c r="K14" s="116">
        <v>0.98195329087048833</v>
      </c>
    </row>
    <row r="15" spans="1:255" ht="14.1" customHeight="1" x14ac:dyDescent="0.2">
      <c r="A15" s="306" t="s">
        <v>231</v>
      </c>
      <c r="B15" s="307"/>
      <c r="C15" s="308"/>
      <c r="D15" s="113">
        <v>10.534437528933697</v>
      </c>
      <c r="E15" s="115">
        <v>2048</v>
      </c>
      <c r="F15" s="114">
        <v>2057</v>
      </c>
      <c r="G15" s="114">
        <v>2053</v>
      </c>
      <c r="H15" s="114">
        <v>1995</v>
      </c>
      <c r="I15" s="140">
        <v>2001</v>
      </c>
      <c r="J15" s="115">
        <v>47</v>
      </c>
      <c r="K15" s="116">
        <v>2.348825587206397</v>
      </c>
    </row>
    <row r="16" spans="1:255" ht="14.1" customHeight="1" x14ac:dyDescent="0.2">
      <c r="A16" s="306" t="s">
        <v>232</v>
      </c>
      <c r="B16" s="307"/>
      <c r="C16" s="308"/>
      <c r="D16" s="113">
        <v>11.059101898050512</v>
      </c>
      <c r="E16" s="115">
        <v>2150</v>
      </c>
      <c r="F16" s="114">
        <v>2117</v>
      </c>
      <c r="G16" s="114">
        <v>2077</v>
      </c>
      <c r="H16" s="114">
        <v>2079</v>
      </c>
      <c r="I16" s="140">
        <v>2094</v>
      </c>
      <c r="J16" s="115">
        <v>56</v>
      </c>
      <c r="K16" s="116">
        <v>2.6743075453677174</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0.19031942801296228</v>
      </c>
      <c r="E18" s="115">
        <v>37</v>
      </c>
      <c r="F18" s="114">
        <v>39</v>
      </c>
      <c r="G18" s="114">
        <v>35</v>
      </c>
      <c r="H18" s="114">
        <v>38</v>
      </c>
      <c r="I18" s="140">
        <v>45</v>
      </c>
      <c r="J18" s="115">
        <v>-8</v>
      </c>
      <c r="K18" s="116">
        <v>-17.777777777777779</v>
      </c>
    </row>
    <row r="19" spans="1:255" ht="14.1" customHeight="1" x14ac:dyDescent="0.2">
      <c r="A19" s="306" t="s">
        <v>235</v>
      </c>
      <c r="B19" s="307" t="s">
        <v>236</v>
      </c>
      <c r="C19" s="308"/>
      <c r="D19" s="113">
        <v>0.13373797644154106</v>
      </c>
      <c r="E19" s="115">
        <v>26</v>
      </c>
      <c r="F19" s="114">
        <v>28</v>
      </c>
      <c r="G19" s="114">
        <v>25</v>
      </c>
      <c r="H19" s="114">
        <v>30</v>
      </c>
      <c r="I19" s="140">
        <v>32</v>
      </c>
      <c r="J19" s="115">
        <v>-6</v>
      </c>
      <c r="K19" s="116">
        <v>-18.75</v>
      </c>
    </row>
    <row r="20" spans="1:255" ht="14.1" customHeight="1" x14ac:dyDescent="0.2">
      <c r="A20" s="306">
        <v>12</v>
      </c>
      <c r="B20" s="307" t="s">
        <v>237</v>
      </c>
      <c r="C20" s="308"/>
      <c r="D20" s="113">
        <v>0.47322668587006839</v>
      </c>
      <c r="E20" s="115">
        <v>92</v>
      </c>
      <c r="F20" s="114">
        <v>101</v>
      </c>
      <c r="G20" s="114">
        <v>110</v>
      </c>
      <c r="H20" s="114">
        <v>107</v>
      </c>
      <c r="I20" s="140">
        <v>88</v>
      </c>
      <c r="J20" s="115">
        <v>4</v>
      </c>
      <c r="K20" s="116">
        <v>4.5454545454545459</v>
      </c>
    </row>
    <row r="21" spans="1:255" ht="14.1" customHeight="1" x14ac:dyDescent="0.2">
      <c r="A21" s="306">
        <v>21</v>
      </c>
      <c r="B21" s="307" t="s">
        <v>238</v>
      </c>
      <c r="C21" s="308"/>
      <c r="D21" s="113">
        <v>0.3189136361298287</v>
      </c>
      <c r="E21" s="115">
        <v>62</v>
      </c>
      <c r="F21" s="114">
        <v>63</v>
      </c>
      <c r="G21" s="114">
        <v>61</v>
      </c>
      <c r="H21" s="114">
        <v>61</v>
      </c>
      <c r="I21" s="140">
        <v>67</v>
      </c>
      <c r="J21" s="115">
        <v>-5</v>
      </c>
      <c r="K21" s="116">
        <v>-7.4626865671641793</v>
      </c>
    </row>
    <row r="22" spans="1:255" ht="14.1" customHeight="1" x14ac:dyDescent="0.2">
      <c r="A22" s="306">
        <v>22</v>
      </c>
      <c r="B22" s="307" t="s">
        <v>239</v>
      </c>
      <c r="C22" s="308"/>
      <c r="D22" s="113">
        <v>1.990638341649092</v>
      </c>
      <c r="E22" s="115">
        <v>387</v>
      </c>
      <c r="F22" s="114">
        <v>406</v>
      </c>
      <c r="G22" s="114">
        <v>414</v>
      </c>
      <c r="H22" s="114">
        <v>415</v>
      </c>
      <c r="I22" s="140">
        <v>435</v>
      </c>
      <c r="J22" s="115">
        <v>-48</v>
      </c>
      <c r="K22" s="116">
        <v>-11.03448275862069</v>
      </c>
    </row>
    <row r="23" spans="1:255" ht="14.1" customHeight="1" x14ac:dyDescent="0.2">
      <c r="A23" s="306">
        <v>23</v>
      </c>
      <c r="B23" s="307" t="s">
        <v>240</v>
      </c>
      <c r="C23" s="308"/>
      <c r="D23" s="113">
        <v>0.52466436911681502</v>
      </c>
      <c r="E23" s="115">
        <v>102</v>
      </c>
      <c r="F23" s="114">
        <v>103</v>
      </c>
      <c r="G23" s="114">
        <v>97</v>
      </c>
      <c r="H23" s="114">
        <v>96</v>
      </c>
      <c r="I23" s="140">
        <v>99</v>
      </c>
      <c r="J23" s="115">
        <v>3</v>
      </c>
      <c r="K23" s="116">
        <v>3.0303030303030303</v>
      </c>
    </row>
    <row r="24" spans="1:255" ht="14.1" customHeight="1" x14ac:dyDescent="0.2">
      <c r="A24" s="306">
        <v>24</v>
      </c>
      <c r="B24" s="307" t="s">
        <v>241</v>
      </c>
      <c r="C24" s="308"/>
      <c r="D24" s="113">
        <v>4.9585926649863694</v>
      </c>
      <c r="E24" s="115">
        <v>964</v>
      </c>
      <c r="F24" s="114">
        <v>938</v>
      </c>
      <c r="G24" s="114">
        <v>985</v>
      </c>
      <c r="H24" s="114">
        <v>1007</v>
      </c>
      <c r="I24" s="140">
        <v>1019</v>
      </c>
      <c r="J24" s="115">
        <v>-55</v>
      </c>
      <c r="K24" s="116">
        <v>-5.3974484789008832</v>
      </c>
    </row>
    <row r="25" spans="1:255" ht="14.1" customHeight="1" x14ac:dyDescent="0.2">
      <c r="A25" s="306">
        <v>25</v>
      </c>
      <c r="B25" s="307" t="s">
        <v>242</v>
      </c>
      <c r="C25" s="308"/>
      <c r="D25" s="113">
        <v>5.0614680314798619</v>
      </c>
      <c r="E25" s="115">
        <v>984</v>
      </c>
      <c r="F25" s="114">
        <v>1007</v>
      </c>
      <c r="G25" s="114">
        <v>1029</v>
      </c>
      <c r="H25" s="114">
        <v>1024</v>
      </c>
      <c r="I25" s="140">
        <v>1018</v>
      </c>
      <c r="J25" s="115">
        <v>-34</v>
      </c>
      <c r="K25" s="116">
        <v>-3.3398821218074657</v>
      </c>
    </row>
    <row r="26" spans="1:255" ht="14.1" customHeight="1" x14ac:dyDescent="0.2">
      <c r="A26" s="306">
        <v>26</v>
      </c>
      <c r="B26" s="307" t="s">
        <v>243</v>
      </c>
      <c r="C26" s="308"/>
      <c r="D26" s="113">
        <v>3.6829381204670542</v>
      </c>
      <c r="E26" s="115">
        <v>716</v>
      </c>
      <c r="F26" s="114">
        <v>703</v>
      </c>
      <c r="G26" s="114">
        <v>688</v>
      </c>
      <c r="H26" s="114">
        <v>641</v>
      </c>
      <c r="I26" s="140">
        <v>640</v>
      </c>
      <c r="J26" s="115">
        <v>76</v>
      </c>
      <c r="K26" s="116">
        <v>11.875</v>
      </c>
    </row>
    <row r="27" spans="1:255" ht="14.1" customHeight="1" x14ac:dyDescent="0.2">
      <c r="A27" s="306">
        <v>27</v>
      </c>
      <c r="B27" s="307" t="s">
        <v>244</v>
      </c>
      <c r="C27" s="308"/>
      <c r="D27" s="113">
        <v>2.8907977984671569</v>
      </c>
      <c r="E27" s="115">
        <v>562</v>
      </c>
      <c r="F27" s="114">
        <v>537</v>
      </c>
      <c r="G27" s="114">
        <v>537</v>
      </c>
      <c r="H27" s="114">
        <v>533</v>
      </c>
      <c r="I27" s="140">
        <v>536</v>
      </c>
      <c r="J27" s="115">
        <v>26</v>
      </c>
      <c r="K27" s="116">
        <v>4.8507462686567164</v>
      </c>
    </row>
    <row r="28" spans="1:255" ht="14.1" customHeight="1" x14ac:dyDescent="0.2">
      <c r="A28" s="306">
        <v>28</v>
      </c>
      <c r="B28" s="307" t="s">
        <v>245</v>
      </c>
      <c r="C28" s="308"/>
      <c r="D28" s="113">
        <v>0.18003189136361297</v>
      </c>
      <c r="E28" s="115">
        <v>35</v>
      </c>
      <c r="F28" s="114">
        <v>36</v>
      </c>
      <c r="G28" s="114">
        <v>38</v>
      </c>
      <c r="H28" s="114">
        <v>44</v>
      </c>
      <c r="I28" s="140">
        <v>46</v>
      </c>
      <c r="J28" s="115">
        <v>-11</v>
      </c>
      <c r="K28" s="116">
        <v>-23.913043478260871</v>
      </c>
    </row>
    <row r="29" spans="1:255" ht="14.1" customHeight="1" x14ac:dyDescent="0.2">
      <c r="A29" s="306">
        <v>29</v>
      </c>
      <c r="B29" s="307" t="s">
        <v>246</v>
      </c>
      <c r="C29" s="308"/>
      <c r="D29" s="113">
        <v>2.3764209659996913</v>
      </c>
      <c r="E29" s="115">
        <v>462</v>
      </c>
      <c r="F29" s="114">
        <v>466</v>
      </c>
      <c r="G29" s="114">
        <v>514</v>
      </c>
      <c r="H29" s="114">
        <v>497</v>
      </c>
      <c r="I29" s="140">
        <v>504</v>
      </c>
      <c r="J29" s="115">
        <v>-42</v>
      </c>
      <c r="K29" s="116">
        <v>-8.3333333333333339</v>
      </c>
    </row>
    <row r="30" spans="1:255" ht="14.1" customHeight="1" x14ac:dyDescent="0.2">
      <c r="A30" s="306" t="s">
        <v>247</v>
      </c>
      <c r="B30" s="307" t="s">
        <v>248</v>
      </c>
      <c r="C30" s="308"/>
      <c r="D30" s="113">
        <v>1.0081785916362327</v>
      </c>
      <c r="E30" s="115">
        <v>196</v>
      </c>
      <c r="F30" s="114">
        <v>201</v>
      </c>
      <c r="G30" s="114">
        <v>240</v>
      </c>
      <c r="H30" s="114">
        <v>224</v>
      </c>
      <c r="I30" s="140">
        <v>227</v>
      </c>
      <c r="J30" s="115">
        <v>-31</v>
      </c>
      <c r="K30" s="116">
        <v>-13.656387665198238</v>
      </c>
    </row>
    <row r="31" spans="1:255" ht="14.1" customHeight="1" x14ac:dyDescent="0.2">
      <c r="A31" s="306" t="s">
        <v>249</v>
      </c>
      <c r="B31" s="307" t="s">
        <v>250</v>
      </c>
      <c r="C31" s="308"/>
      <c r="D31" s="113">
        <v>1.2550794712206161</v>
      </c>
      <c r="E31" s="115">
        <v>244</v>
      </c>
      <c r="F31" s="114">
        <v>244</v>
      </c>
      <c r="G31" s="114">
        <v>254</v>
      </c>
      <c r="H31" s="114">
        <v>252</v>
      </c>
      <c r="I31" s="140">
        <v>257</v>
      </c>
      <c r="J31" s="115">
        <v>-13</v>
      </c>
      <c r="K31" s="116">
        <v>-5.0583657587548636</v>
      </c>
    </row>
    <row r="32" spans="1:255" ht="14.1" customHeight="1" x14ac:dyDescent="0.2">
      <c r="A32" s="306">
        <v>31</v>
      </c>
      <c r="B32" s="307" t="s">
        <v>251</v>
      </c>
      <c r="C32" s="308"/>
      <c r="D32" s="113">
        <v>0.76127771205184913</v>
      </c>
      <c r="E32" s="115">
        <v>148</v>
      </c>
      <c r="F32" s="114">
        <v>148</v>
      </c>
      <c r="G32" s="114">
        <v>149</v>
      </c>
      <c r="H32" s="114">
        <v>146</v>
      </c>
      <c r="I32" s="140">
        <v>144</v>
      </c>
      <c r="J32" s="115">
        <v>4</v>
      </c>
      <c r="K32" s="116">
        <v>2.7777777777777777</v>
      </c>
    </row>
    <row r="33" spans="1:11" ht="14.1" customHeight="1" x14ac:dyDescent="0.2">
      <c r="A33" s="306">
        <v>32</v>
      </c>
      <c r="B33" s="307" t="s">
        <v>252</v>
      </c>
      <c r="C33" s="308"/>
      <c r="D33" s="113">
        <v>2.7210534437528935</v>
      </c>
      <c r="E33" s="115">
        <v>529</v>
      </c>
      <c r="F33" s="114">
        <v>495</v>
      </c>
      <c r="G33" s="114">
        <v>520</v>
      </c>
      <c r="H33" s="114">
        <v>492</v>
      </c>
      <c r="I33" s="140">
        <v>456</v>
      </c>
      <c r="J33" s="115">
        <v>73</v>
      </c>
      <c r="K33" s="116">
        <v>16.008771929824562</v>
      </c>
    </row>
    <row r="34" spans="1:11" ht="14.1" customHeight="1" x14ac:dyDescent="0.2">
      <c r="A34" s="306">
        <v>33</v>
      </c>
      <c r="B34" s="307" t="s">
        <v>253</v>
      </c>
      <c r="C34" s="308"/>
      <c r="D34" s="113">
        <v>0.90530322514273953</v>
      </c>
      <c r="E34" s="115">
        <v>176</v>
      </c>
      <c r="F34" s="114">
        <v>162</v>
      </c>
      <c r="G34" s="114">
        <v>183</v>
      </c>
      <c r="H34" s="114">
        <v>186</v>
      </c>
      <c r="I34" s="140">
        <v>171</v>
      </c>
      <c r="J34" s="115">
        <v>5</v>
      </c>
      <c r="K34" s="116">
        <v>2.9239766081871346</v>
      </c>
    </row>
    <row r="35" spans="1:11" ht="14.1" customHeight="1" x14ac:dyDescent="0.2">
      <c r="A35" s="306">
        <v>34</v>
      </c>
      <c r="B35" s="307" t="s">
        <v>254</v>
      </c>
      <c r="C35" s="308"/>
      <c r="D35" s="113">
        <v>1.9597757317010442</v>
      </c>
      <c r="E35" s="115">
        <v>381</v>
      </c>
      <c r="F35" s="114">
        <v>392</v>
      </c>
      <c r="G35" s="114">
        <v>391</v>
      </c>
      <c r="H35" s="114">
        <v>403</v>
      </c>
      <c r="I35" s="140">
        <v>406</v>
      </c>
      <c r="J35" s="115">
        <v>-25</v>
      </c>
      <c r="K35" s="116">
        <v>-6.1576354679802954</v>
      </c>
    </row>
    <row r="36" spans="1:11" ht="14.1" customHeight="1" x14ac:dyDescent="0.2">
      <c r="A36" s="306">
        <v>41</v>
      </c>
      <c r="B36" s="307" t="s">
        <v>255</v>
      </c>
      <c r="C36" s="308"/>
      <c r="D36" s="113">
        <v>0.40121392932462324</v>
      </c>
      <c r="E36" s="115">
        <v>78</v>
      </c>
      <c r="F36" s="114">
        <v>75</v>
      </c>
      <c r="G36" s="114">
        <v>75</v>
      </c>
      <c r="H36" s="114">
        <v>76</v>
      </c>
      <c r="I36" s="140">
        <v>76</v>
      </c>
      <c r="J36" s="115">
        <v>2</v>
      </c>
      <c r="K36" s="116">
        <v>2.6315789473684212</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0.95159714006481144</v>
      </c>
      <c r="E38" s="115">
        <v>185</v>
      </c>
      <c r="F38" s="114">
        <v>180</v>
      </c>
      <c r="G38" s="114">
        <v>159</v>
      </c>
      <c r="H38" s="114">
        <v>141</v>
      </c>
      <c r="I38" s="140">
        <v>131</v>
      </c>
      <c r="J38" s="115">
        <v>54</v>
      </c>
      <c r="K38" s="116">
        <v>41.221374045801525</v>
      </c>
    </row>
    <row r="39" spans="1:11" ht="14.1" customHeight="1" x14ac:dyDescent="0.2">
      <c r="A39" s="306">
        <v>51</v>
      </c>
      <c r="B39" s="307" t="s">
        <v>258</v>
      </c>
      <c r="C39" s="308"/>
      <c r="D39" s="113">
        <v>5.0563242631551875</v>
      </c>
      <c r="E39" s="115">
        <v>983</v>
      </c>
      <c r="F39" s="114">
        <v>985</v>
      </c>
      <c r="G39" s="114">
        <v>1015</v>
      </c>
      <c r="H39" s="114">
        <v>953</v>
      </c>
      <c r="I39" s="140">
        <v>994</v>
      </c>
      <c r="J39" s="115">
        <v>-11</v>
      </c>
      <c r="K39" s="116">
        <v>-1.1066398390342052</v>
      </c>
    </row>
    <row r="40" spans="1:11" ht="14.1" customHeight="1" x14ac:dyDescent="0.2">
      <c r="A40" s="306" t="s">
        <v>259</v>
      </c>
      <c r="B40" s="307" t="s">
        <v>260</v>
      </c>
      <c r="C40" s="308"/>
      <c r="D40" s="113">
        <v>3.8938326217787149</v>
      </c>
      <c r="E40" s="115">
        <v>757</v>
      </c>
      <c r="F40" s="114">
        <v>758</v>
      </c>
      <c r="G40" s="114">
        <v>781</v>
      </c>
      <c r="H40" s="114">
        <v>764</v>
      </c>
      <c r="I40" s="140">
        <v>798</v>
      </c>
      <c r="J40" s="115">
        <v>-41</v>
      </c>
      <c r="K40" s="116">
        <v>-5.1378446115288217</v>
      </c>
    </row>
    <row r="41" spans="1:11" ht="14.1" customHeight="1" x14ac:dyDescent="0.2">
      <c r="A41" s="306"/>
      <c r="B41" s="307" t="s">
        <v>261</v>
      </c>
      <c r="C41" s="308"/>
      <c r="D41" s="113">
        <v>3.3640244843372256</v>
      </c>
      <c r="E41" s="115">
        <v>654</v>
      </c>
      <c r="F41" s="114">
        <v>653</v>
      </c>
      <c r="G41" s="114">
        <v>677</v>
      </c>
      <c r="H41" s="114">
        <v>661</v>
      </c>
      <c r="I41" s="140">
        <v>692</v>
      </c>
      <c r="J41" s="115">
        <v>-38</v>
      </c>
      <c r="K41" s="116">
        <v>-5.4913294797687859</v>
      </c>
    </row>
    <row r="42" spans="1:11" ht="14.1" customHeight="1" x14ac:dyDescent="0.2">
      <c r="A42" s="306">
        <v>52</v>
      </c>
      <c r="B42" s="307" t="s">
        <v>262</v>
      </c>
      <c r="C42" s="308"/>
      <c r="D42" s="113">
        <v>2.232395452908801</v>
      </c>
      <c r="E42" s="115">
        <v>434</v>
      </c>
      <c r="F42" s="114">
        <v>425</v>
      </c>
      <c r="G42" s="114">
        <v>424</v>
      </c>
      <c r="H42" s="114">
        <v>423</v>
      </c>
      <c r="I42" s="140">
        <v>431</v>
      </c>
      <c r="J42" s="115">
        <v>3</v>
      </c>
      <c r="K42" s="116">
        <v>0.69605568445475641</v>
      </c>
    </row>
    <row r="43" spans="1:11" ht="14.1" customHeight="1" x14ac:dyDescent="0.2">
      <c r="A43" s="306" t="s">
        <v>263</v>
      </c>
      <c r="B43" s="307" t="s">
        <v>264</v>
      </c>
      <c r="C43" s="308"/>
      <c r="D43" s="113">
        <v>1.589424412324469</v>
      </c>
      <c r="E43" s="115">
        <v>309</v>
      </c>
      <c r="F43" s="114">
        <v>313</v>
      </c>
      <c r="G43" s="114">
        <v>312</v>
      </c>
      <c r="H43" s="114">
        <v>305</v>
      </c>
      <c r="I43" s="140">
        <v>313</v>
      </c>
      <c r="J43" s="115">
        <v>-4</v>
      </c>
      <c r="K43" s="116">
        <v>-1.2779552715654952</v>
      </c>
    </row>
    <row r="44" spans="1:11" ht="14.1" customHeight="1" x14ac:dyDescent="0.2">
      <c r="A44" s="306">
        <v>53</v>
      </c>
      <c r="B44" s="307" t="s">
        <v>265</v>
      </c>
      <c r="C44" s="308"/>
      <c r="D44" s="113">
        <v>0.59667712566226017</v>
      </c>
      <c r="E44" s="115">
        <v>116</v>
      </c>
      <c r="F44" s="114">
        <v>140</v>
      </c>
      <c r="G44" s="114">
        <v>151</v>
      </c>
      <c r="H44" s="114">
        <v>152</v>
      </c>
      <c r="I44" s="140">
        <v>138</v>
      </c>
      <c r="J44" s="115">
        <v>-22</v>
      </c>
      <c r="K44" s="116">
        <v>-15.942028985507246</v>
      </c>
    </row>
    <row r="45" spans="1:11" ht="14.1" customHeight="1" x14ac:dyDescent="0.2">
      <c r="A45" s="306" t="s">
        <v>266</v>
      </c>
      <c r="B45" s="307" t="s">
        <v>267</v>
      </c>
      <c r="C45" s="308"/>
      <c r="D45" s="113">
        <v>0.58638958901291083</v>
      </c>
      <c r="E45" s="115">
        <v>114</v>
      </c>
      <c r="F45" s="114">
        <v>138</v>
      </c>
      <c r="G45" s="114">
        <v>148</v>
      </c>
      <c r="H45" s="114">
        <v>149</v>
      </c>
      <c r="I45" s="140">
        <v>135</v>
      </c>
      <c r="J45" s="115">
        <v>-21</v>
      </c>
      <c r="K45" s="116">
        <v>-15.555555555555555</v>
      </c>
    </row>
    <row r="46" spans="1:11" ht="14.1" customHeight="1" x14ac:dyDescent="0.2">
      <c r="A46" s="306">
        <v>54</v>
      </c>
      <c r="B46" s="307" t="s">
        <v>268</v>
      </c>
      <c r="C46" s="308"/>
      <c r="D46" s="113">
        <v>2.0575073298698627</v>
      </c>
      <c r="E46" s="115">
        <v>400</v>
      </c>
      <c r="F46" s="114">
        <v>385</v>
      </c>
      <c r="G46" s="114">
        <v>380</v>
      </c>
      <c r="H46" s="114">
        <v>366</v>
      </c>
      <c r="I46" s="140">
        <v>367</v>
      </c>
      <c r="J46" s="115">
        <v>33</v>
      </c>
      <c r="K46" s="116">
        <v>8.9918256130790191</v>
      </c>
    </row>
    <row r="47" spans="1:11" ht="14.1" customHeight="1" x14ac:dyDescent="0.2">
      <c r="A47" s="306">
        <v>61</v>
      </c>
      <c r="B47" s="307" t="s">
        <v>269</v>
      </c>
      <c r="C47" s="308"/>
      <c r="D47" s="113">
        <v>2.1809577696620543</v>
      </c>
      <c r="E47" s="115">
        <v>424</v>
      </c>
      <c r="F47" s="114">
        <v>412</v>
      </c>
      <c r="G47" s="114">
        <v>399</v>
      </c>
      <c r="H47" s="114">
        <v>381</v>
      </c>
      <c r="I47" s="140">
        <v>381</v>
      </c>
      <c r="J47" s="115">
        <v>43</v>
      </c>
      <c r="K47" s="116">
        <v>11.286089238845145</v>
      </c>
    </row>
    <row r="48" spans="1:11" ht="14.1" customHeight="1" x14ac:dyDescent="0.2">
      <c r="A48" s="306">
        <v>62</v>
      </c>
      <c r="B48" s="307" t="s">
        <v>270</v>
      </c>
      <c r="C48" s="308"/>
      <c r="D48" s="113">
        <v>7.9676971349210435</v>
      </c>
      <c r="E48" s="115">
        <v>1549</v>
      </c>
      <c r="F48" s="114">
        <v>1576</v>
      </c>
      <c r="G48" s="114">
        <v>1574</v>
      </c>
      <c r="H48" s="114">
        <v>1557</v>
      </c>
      <c r="I48" s="140">
        <v>1560</v>
      </c>
      <c r="J48" s="115">
        <v>-11</v>
      </c>
      <c r="K48" s="116">
        <v>-0.70512820512820518</v>
      </c>
    </row>
    <row r="49" spans="1:11" ht="14.1" customHeight="1" x14ac:dyDescent="0.2">
      <c r="A49" s="306">
        <v>63</v>
      </c>
      <c r="B49" s="307" t="s">
        <v>271</v>
      </c>
      <c r="C49" s="308"/>
      <c r="D49" s="113">
        <v>1.6099994856231676</v>
      </c>
      <c r="E49" s="115">
        <v>313</v>
      </c>
      <c r="F49" s="114">
        <v>317</v>
      </c>
      <c r="G49" s="114">
        <v>310</v>
      </c>
      <c r="H49" s="114">
        <v>303</v>
      </c>
      <c r="I49" s="140">
        <v>290</v>
      </c>
      <c r="J49" s="115">
        <v>23</v>
      </c>
      <c r="K49" s="116">
        <v>7.931034482758621</v>
      </c>
    </row>
    <row r="50" spans="1:11" ht="14.1" customHeight="1" x14ac:dyDescent="0.2">
      <c r="A50" s="306" t="s">
        <v>272</v>
      </c>
      <c r="B50" s="307" t="s">
        <v>273</v>
      </c>
      <c r="C50" s="308"/>
      <c r="D50" s="113">
        <v>0.28290725785710613</v>
      </c>
      <c r="E50" s="115">
        <v>55</v>
      </c>
      <c r="F50" s="114">
        <v>57</v>
      </c>
      <c r="G50" s="114">
        <v>54</v>
      </c>
      <c r="H50" s="114">
        <v>50</v>
      </c>
      <c r="I50" s="140">
        <v>50</v>
      </c>
      <c r="J50" s="115">
        <v>5</v>
      </c>
      <c r="K50" s="116">
        <v>10</v>
      </c>
    </row>
    <row r="51" spans="1:11" ht="14.1" customHeight="1" x14ac:dyDescent="0.2">
      <c r="A51" s="306" t="s">
        <v>274</v>
      </c>
      <c r="B51" s="307" t="s">
        <v>275</v>
      </c>
      <c r="C51" s="308"/>
      <c r="D51" s="113">
        <v>1.1624916413764723</v>
      </c>
      <c r="E51" s="115">
        <v>226</v>
      </c>
      <c r="F51" s="114">
        <v>228</v>
      </c>
      <c r="G51" s="114">
        <v>224</v>
      </c>
      <c r="H51" s="114">
        <v>227</v>
      </c>
      <c r="I51" s="140">
        <v>214</v>
      </c>
      <c r="J51" s="115">
        <v>12</v>
      </c>
      <c r="K51" s="116">
        <v>5.6074766355140184</v>
      </c>
    </row>
    <row r="52" spans="1:11" ht="14.1" customHeight="1" x14ac:dyDescent="0.2">
      <c r="A52" s="306">
        <v>71</v>
      </c>
      <c r="B52" s="307" t="s">
        <v>276</v>
      </c>
      <c r="C52" s="308"/>
      <c r="D52" s="113">
        <v>8.903862970011831</v>
      </c>
      <c r="E52" s="115">
        <v>1731</v>
      </c>
      <c r="F52" s="114">
        <v>1754</v>
      </c>
      <c r="G52" s="114">
        <v>1777</v>
      </c>
      <c r="H52" s="114">
        <v>1741</v>
      </c>
      <c r="I52" s="140">
        <v>1748</v>
      </c>
      <c r="J52" s="115">
        <v>-17</v>
      </c>
      <c r="K52" s="116">
        <v>-0.97254004576659037</v>
      </c>
    </row>
    <row r="53" spans="1:11" ht="14.1" customHeight="1" x14ac:dyDescent="0.2">
      <c r="A53" s="306" t="s">
        <v>277</v>
      </c>
      <c r="B53" s="307" t="s">
        <v>278</v>
      </c>
      <c r="C53" s="308"/>
      <c r="D53" s="113">
        <v>3.173705056324263</v>
      </c>
      <c r="E53" s="115">
        <v>617</v>
      </c>
      <c r="F53" s="114">
        <v>626</v>
      </c>
      <c r="G53" s="114">
        <v>627</v>
      </c>
      <c r="H53" s="114">
        <v>596</v>
      </c>
      <c r="I53" s="140">
        <v>590</v>
      </c>
      <c r="J53" s="115">
        <v>27</v>
      </c>
      <c r="K53" s="116">
        <v>4.5762711864406782</v>
      </c>
    </row>
    <row r="54" spans="1:11" ht="14.1" customHeight="1" x14ac:dyDescent="0.2">
      <c r="A54" s="306" t="s">
        <v>279</v>
      </c>
      <c r="B54" s="307" t="s">
        <v>280</v>
      </c>
      <c r="C54" s="308"/>
      <c r="D54" s="113">
        <v>4.8042796152461289</v>
      </c>
      <c r="E54" s="115">
        <v>934</v>
      </c>
      <c r="F54" s="114">
        <v>944</v>
      </c>
      <c r="G54" s="114">
        <v>963</v>
      </c>
      <c r="H54" s="114">
        <v>961</v>
      </c>
      <c r="I54" s="140">
        <v>974</v>
      </c>
      <c r="J54" s="115">
        <v>-40</v>
      </c>
      <c r="K54" s="116">
        <v>-4.1067761806981515</v>
      </c>
    </row>
    <row r="55" spans="1:11" ht="14.1" customHeight="1" x14ac:dyDescent="0.2">
      <c r="A55" s="306">
        <v>72</v>
      </c>
      <c r="B55" s="307" t="s">
        <v>281</v>
      </c>
      <c r="C55" s="308"/>
      <c r="D55" s="113">
        <v>3.9144076950774136</v>
      </c>
      <c r="E55" s="115">
        <v>761</v>
      </c>
      <c r="F55" s="114">
        <v>759</v>
      </c>
      <c r="G55" s="114">
        <v>772</v>
      </c>
      <c r="H55" s="114">
        <v>760</v>
      </c>
      <c r="I55" s="140">
        <v>764</v>
      </c>
      <c r="J55" s="115">
        <v>-3</v>
      </c>
      <c r="K55" s="116">
        <v>-0.39267015706806285</v>
      </c>
    </row>
    <row r="56" spans="1:11" ht="14.1" customHeight="1" x14ac:dyDescent="0.2">
      <c r="A56" s="306" t="s">
        <v>282</v>
      </c>
      <c r="B56" s="307" t="s">
        <v>283</v>
      </c>
      <c r="C56" s="308"/>
      <c r="D56" s="113">
        <v>2.1449513913893319</v>
      </c>
      <c r="E56" s="115">
        <v>417</v>
      </c>
      <c r="F56" s="114">
        <v>415</v>
      </c>
      <c r="G56" s="114">
        <v>425</v>
      </c>
      <c r="H56" s="114">
        <v>422</v>
      </c>
      <c r="I56" s="140">
        <v>426</v>
      </c>
      <c r="J56" s="115">
        <v>-9</v>
      </c>
      <c r="K56" s="116">
        <v>-2.112676056338028</v>
      </c>
    </row>
    <row r="57" spans="1:11" ht="14.1" customHeight="1" x14ac:dyDescent="0.2">
      <c r="A57" s="306" t="s">
        <v>284</v>
      </c>
      <c r="B57" s="307" t="s">
        <v>285</v>
      </c>
      <c r="C57" s="308"/>
      <c r="D57" s="113">
        <v>0.8795843835193663</v>
      </c>
      <c r="E57" s="115">
        <v>171</v>
      </c>
      <c r="F57" s="114">
        <v>176</v>
      </c>
      <c r="G57" s="114">
        <v>174</v>
      </c>
      <c r="H57" s="114">
        <v>173</v>
      </c>
      <c r="I57" s="140">
        <v>169</v>
      </c>
      <c r="J57" s="115">
        <v>2</v>
      </c>
      <c r="K57" s="116">
        <v>1.1834319526627219</v>
      </c>
    </row>
    <row r="58" spans="1:11" ht="14.1" customHeight="1" x14ac:dyDescent="0.2">
      <c r="A58" s="306">
        <v>73</v>
      </c>
      <c r="B58" s="307" t="s">
        <v>286</v>
      </c>
      <c r="C58" s="308"/>
      <c r="D58" s="113">
        <v>3.2457178128697084</v>
      </c>
      <c r="E58" s="115">
        <v>631</v>
      </c>
      <c r="F58" s="114">
        <v>639</v>
      </c>
      <c r="G58" s="114">
        <v>636</v>
      </c>
      <c r="H58" s="114">
        <v>610</v>
      </c>
      <c r="I58" s="140">
        <v>615</v>
      </c>
      <c r="J58" s="115">
        <v>16</v>
      </c>
      <c r="K58" s="116">
        <v>2.6016260162601625</v>
      </c>
    </row>
    <row r="59" spans="1:11" ht="14.1" customHeight="1" x14ac:dyDescent="0.2">
      <c r="A59" s="306" t="s">
        <v>287</v>
      </c>
      <c r="B59" s="307" t="s">
        <v>288</v>
      </c>
      <c r="C59" s="308"/>
      <c r="D59" s="113">
        <v>2.7982099686230133</v>
      </c>
      <c r="E59" s="115">
        <v>544</v>
      </c>
      <c r="F59" s="114">
        <v>549</v>
      </c>
      <c r="G59" s="114">
        <v>548</v>
      </c>
      <c r="H59" s="114">
        <v>528</v>
      </c>
      <c r="I59" s="140">
        <v>531</v>
      </c>
      <c r="J59" s="115">
        <v>13</v>
      </c>
      <c r="K59" s="116">
        <v>2.4482109227871938</v>
      </c>
    </row>
    <row r="60" spans="1:11" ht="14.1" customHeight="1" x14ac:dyDescent="0.2">
      <c r="A60" s="306">
        <v>81</v>
      </c>
      <c r="B60" s="307" t="s">
        <v>289</v>
      </c>
      <c r="C60" s="308"/>
      <c r="D60" s="113">
        <v>15.755362378478473</v>
      </c>
      <c r="E60" s="115">
        <v>3063</v>
      </c>
      <c r="F60" s="114">
        <v>3055</v>
      </c>
      <c r="G60" s="114">
        <v>3014</v>
      </c>
      <c r="H60" s="114">
        <v>2950</v>
      </c>
      <c r="I60" s="140">
        <v>2986</v>
      </c>
      <c r="J60" s="115">
        <v>77</v>
      </c>
      <c r="K60" s="116">
        <v>2.5787006028131279</v>
      </c>
    </row>
    <row r="61" spans="1:11" ht="14.1" customHeight="1" x14ac:dyDescent="0.2">
      <c r="A61" s="306" t="s">
        <v>290</v>
      </c>
      <c r="B61" s="307" t="s">
        <v>291</v>
      </c>
      <c r="C61" s="308"/>
      <c r="D61" s="113">
        <v>3.3845995576359242</v>
      </c>
      <c r="E61" s="115">
        <v>658</v>
      </c>
      <c r="F61" s="114">
        <v>670</v>
      </c>
      <c r="G61" s="114">
        <v>674</v>
      </c>
      <c r="H61" s="114">
        <v>645</v>
      </c>
      <c r="I61" s="140">
        <v>649</v>
      </c>
      <c r="J61" s="115">
        <v>9</v>
      </c>
      <c r="K61" s="116">
        <v>1.386748844375963</v>
      </c>
    </row>
    <row r="62" spans="1:11" ht="14.1" customHeight="1" x14ac:dyDescent="0.2">
      <c r="A62" s="306" t="s">
        <v>292</v>
      </c>
      <c r="B62" s="307" t="s">
        <v>293</v>
      </c>
      <c r="C62" s="308"/>
      <c r="D62" s="113">
        <v>7.7207962553366594</v>
      </c>
      <c r="E62" s="115">
        <v>1501</v>
      </c>
      <c r="F62" s="114">
        <v>1502</v>
      </c>
      <c r="G62" s="114">
        <v>1473</v>
      </c>
      <c r="H62" s="114">
        <v>1438</v>
      </c>
      <c r="I62" s="140">
        <v>1451</v>
      </c>
      <c r="J62" s="115">
        <v>50</v>
      </c>
      <c r="K62" s="116">
        <v>3.4458993797381114</v>
      </c>
    </row>
    <row r="63" spans="1:11" ht="14.1" customHeight="1" x14ac:dyDescent="0.2">
      <c r="A63" s="306"/>
      <c r="B63" s="307" t="s">
        <v>294</v>
      </c>
      <c r="C63" s="308"/>
      <c r="D63" s="113">
        <v>7.5767707422457695</v>
      </c>
      <c r="E63" s="115">
        <v>1473</v>
      </c>
      <c r="F63" s="114">
        <v>1476</v>
      </c>
      <c r="G63" s="114">
        <v>1448</v>
      </c>
      <c r="H63" s="114">
        <v>1411</v>
      </c>
      <c r="I63" s="140">
        <v>1424</v>
      </c>
      <c r="J63" s="115">
        <v>49</v>
      </c>
      <c r="K63" s="116">
        <v>3.441011235955056</v>
      </c>
    </row>
    <row r="64" spans="1:11" ht="14.1" customHeight="1" x14ac:dyDescent="0.2">
      <c r="A64" s="306" t="s">
        <v>295</v>
      </c>
      <c r="B64" s="307" t="s">
        <v>296</v>
      </c>
      <c r="C64" s="308"/>
      <c r="D64" s="113">
        <v>1.8929067434802735</v>
      </c>
      <c r="E64" s="115">
        <v>368</v>
      </c>
      <c r="F64" s="114">
        <v>363</v>
      </c>
      <c r="G64" s="114">
        <v>353</v>
      </c>
      <c r="H64" s="114">
        <v>357</v>
      </c>
      <c r="I64" s="140">
        <v>360</v>
      </c>
      <c r="J64" s="115">
        <v>8</v>
      </c>
      <c r="K64" s="116">
        <v>2.2222222222222223</v>
      </c>
    </row>
    <row r="65" spans="1:11" ht="14.1" customHeight="1" x14ac:dyDescent="0.2">
      <c r="A65" s="306" t="s">
        <v>297</v>
      </c>
      <c r="B65" s="307" t="s">
        <v>298</v>
      </c>
      <c r="C65" s="308"/>
      <c r="D65" s="113">
        <v>0.93616583509078755</v>
      </c>
      <c r="E65" s="115">
        <v>182</v>
      </c>
      <c r="F65" s="114">
        <v>179</v>
      </c>
      <c r="G65" s="114">
        <v>177</v>
      </c>
      <c r="H65" s="114">
        <v>178</v>
      </c>
      <c r="I65" s="140">
        <v>179</v>
      </c>
      <c r="J65" s="115">
        <v>3</v>
      </c>
      <c r="K65" s="116">
        <v>1.6759776536312849</v>
      </c>
    </row>
    <row r="66" spans="1:11" ht="14.1" customHeight="1" x14ac:dyDescent="0.2">
      <c r="A66" s="306">
        <v>82</v>
      </c>
      <c r="B66" s="307" t="s">
        <v>299</v>
      </c>
      <c r="C66" s="308"/>
      <c r="D66" s="113">
        <v>3.5183375340774652</v>
      </c>
      <c r="E66" s="115">
        <v>684</v>
      </c>
      <c r="F66" s="114">
        <v>687</v>
      </c>
      <c r="G66" s="114">
        <v>684</v>
      </c>
      <c r="H66" s="114">
        <v>670</v>
      </c>
      <c r="I66" s="140">
        <v>679</v>
      </c>
      <c r="J66" s="115">
        <v>5</v>
      </c>
      <c r="K66" s="116">
        <v>0.7363770250368189</v>
      </c>
    </row>
    <row r="67" spans="1:11" ht="14.1" customHeight="1" x14ac:dyDescent="0.2">
      <c r="A67" s="306" t="s">
        <v>300</v>
      </c>
      <c r="B67" s="307" t="s">
        <v>301</v>
      </c>
      <c r="C67" s="308"/>
      <c r="D67" s="113">
        <v>2.1038012447919345</v>
      </c>
      <c r="E67" s="115">
        <v>409</v>
      </c>
      <c r="F67" s="114">
        <v>409</v>
      </c>
      <c r="G67" s="114">
        <v>407</v>
      </c>
      <c r="H67" s="114">
        <v>399</v>
      </c>
      <c r="I67" s="140">
        <v>400</v>
      </c>
      <c r="J67" s="115">
        <v>9</v>
      </c>
      <c r="K67" s="116">
        <v>2.25</v>
      </c>
    </row>
    <row r="68" spans="1:11" ht="14.1" customHeight="1" x14ac:dyDescent="0.2">
      <c r="A68" s="306" t="s">
        <v>302</v>
      </c>
      <c r="B68" s="307" t="s">
        <v>303</v>
      </c>
      <c r="C68" s="308"/>
      <c r="D68" s="113">
        <v>0.57095828403888693</v>
      </c>
      <c r="E68" s="115">
        <v>111</v>
      </c>
      <c r="F68" s="114">
        <v>114</v>
      </c>
      <c r="G68" s="114">
        <v>109</v>
      </c>
      <c r="H68" s="114">
        <v>105</v>
      </c>
      <c r="I68" s="140">
        <v>107</v>
      </c>
      <c r="J68" s="115">
        <v>4</v>
      </c>
      <c r="K68" s="116">
        <v>3.7383177570093458</v>
      </c>
    </row>
    <row r="69" spans="1:11" ht="14.1" customHeight="1" x14ac:dyDescent="0.2">
      <c r="A69" s="306">
        <v>83</v>
      </c>
      <c r="B69" s="307" t="s">
        <v>304</v>
      </c>
      <c r="C69" s="308"/>
      <c r="D69" s="113">
        <v>6.995524921557533</v>
      </c>
      <c r="E69" s="115">
        <v>1360</v>
      </c>
      <c r="F69" s="114">
        <v>1365</v>
      </c>
      <c r="G69" s="114">
        <v>1333</v>
      </c>
      <c r="H69" s="114">
        <v>1304</v>
      </c>
      <c r="I69" s="140">
        <v>1305</v>
      </c>
      <c r="J69" s="115">
        <v>55</v>
      </c>
      <c r="K69" s="116">
        <v>4.2145593869731801</v>
      </c>
    </row>
    <row r="70" spans="1:11" ht="14.1" customHeight="1" x14ac:dyDescent="0.2">
      <c r="A70" s="306" t="s">
        <v>305</v>
      </c>
      <c r="B70" s="307" t="s">
        <v>306</v>
      </c>
      <c r="C70" s="308"/>
      <c r="D70" s="113">
        <v>6.2393909778303582</v>
      </c>
      <c r="E70" s="115">
        <v>1213</v>
      </c>
      <c r="F70" s="114">
        <v>1222</v>
      </c>
      <c r="G70" s="114">
        <v>1190</v>
      </c>
      <c r="H70" s="114">
        <v>1162</v>
      </c>
      <c r="I70" s="140">
        <v>1170</v>
      </c>
      <c r="J70" s="115">
        <v>43</v>
      </c>
      <c r="K70" s="116">
        <v>3.675213675213675</v>
      </c>
    </row>
    <row r="71" spans="1:11" ht="14.1" customHeight="1" x14ac:dyDescent="0.2">
      <c r="A71" s="306"/>
      <c r="B71" s="307" t="s">
        <v>307</v>
      </c>
      <c r="C71" s="308"/>
      <c r="D71" s="113">
        <v>2.7004783704541948</v>
      </c>
      <c r="E71" s="115">
        <v>525</v>
      </c>
      <c r="F71" s="114">
        <v>522</v>
      </c>
      <c r="G71" s="114">
        <v>513</v>
      </c>
      <c r="H71" s="114">
        <v>486</v>
      </c>
      <c r="I71" s="140">
        <v>480</v>
      </c>
      <c r="J71" s="115">
        <v>45</v>
      </c>
      <c r="K71" s="116">
        <v>9.375</v>
      </c>
    </row>
    <row r="72" spans="1:11" ht="14.1" customHeight="1" x14ac:dyDescent="0.2">
      <c r="A72" s="306">
        <v>84</v>
      </c>
      <c r="B72" s="307" t="s">
        <v>308</v>
      </c>
      <c r="C72" s="308"/>
      <c r="D72" s="113">
        <v>2.0780824031685614</v>
      </c>
      <c r="E72" s="115">
        <v>404</v>
      </c>
      <c r="F72" s="114">
        <v>401</v>
      </c>
      <c r="G72" s="114">
        <v>394</v>
      </c>
      <c r="H72" s="114">
        <v>401</v>
      </c>
      <c r="I72" s="140">
        <v>397</v>
      </c>
      <c r="J72" s="115">
        <v>7</v>
      </c>
      <c r="K72" s="116">
        <v>1.7632241813602014</v>
      </c>
    </row>
    <row r="73" spans="1:11" ht="14.1" customHeight="1" x14ac:dyDescent="0.2">
      <c r="A73" s="306" t="s">
        <v>309</v>
      </c>
      <c r="B73" s="307" t="s">
        <v>310</v>
      </c>
      <c r="C73" s="308"/>
      <c r="D73" s="113">
        <v>0.80757162697392104</v>
      </c>
      <c r="E73" s="115">
        <v>157</v>
      </c>
      <c r="F73" s="114">
        <v>157</v>
      </c>
      <c r="G73" s="114">
        <v>152</v>
      </c>
      <c r="H73" s="114">
        <v>163</v>
      </c>
      <c r="I73" s="140">
        <v>162</v>
      </c>
      <c r="J73" s="115">
        <v>-5</v>
      </c>
      <c r="K73" s="116">
        <v>-3.0864197530864197</v>
      </c>
    </row>
    <row r="74" spans="1:11" ht="14.1" customHeight="1" x14ac:dyDescent="0.2">
      <c r="A74" s="306" t="s">
        <v>311</v>
      </c>
      <c r="B74" s="307" t="s">
        <v>312</v>
      </c>
      <c r="C74" s="308"/>
      <c r="D74" s="113">
        <v>0.67897741885705465</v>
      </c>
      <c r="E74" s="115">
        <v>132</v>
      </c>
      <c r="F74" s="114">
        <v>133</v>
      </c>
      <c r="G74" s="114">
        <v>132</v>
      </c>
      <c r="H74" s="114">
        <v>131</v>
      </c>
      <c r="I74" s="140">
        <v>127</v>
      </c>
      <c r="J74" s="115">
        <v>5</v>
      </c>
      <c r="K74" s="116">
        <v>3.9370078740157481</v>
      </c>
    </row>
    <row r="75" spans="1:11" ht="14.1" customHeight="1" x14ac:dyDescent="0.2">
      <c r="A75" s="306" t="s">
        <v>313</v>
      </c>
      <c r="B75" s="307" t="s">
        <v>314</v>
      </c>
      <c r="C75" s="308"/>
      <c r="D75" s="113" t="s">
        <v>513</v>
      </c>
      <c r="E75" s="115" t="s">
        <v>513</v>
      </c>
      <c r="F75" s="114" t="s">
        <v>513</v>
      </c>
      <c r="G75" s="114" t="s">
        <v>513</v>
      </c>
      <c r="H75" s="114" t="s">
        <v>513</v>
      </c>
      <c r="I75" s="140" t="s">
        <v>513</v>
      </c>
      <c r="J75" s="115" t="s">
        <v>513</v>
      </c>
      <c r="K75" s="116" t="s">
        <v>513</v>
      </c>
    </row>
    <row r="76" spans="1:11" ht="14.1" customHeight="1" x14ac:dyDescent="0.2">
      <c r="A76" s="306">
        <v>91</v>
      </c>
      <c r="B76" s="307" t="s">
        <v>315</v>
      </c>
      <c r="C76" s="308"/>
      <c r="D76" s="113">
        <v>0.28805102618178074</v>
      </c>
      <c r="E76" s="115">
        <v>56</v>
      </c>
      <c r="F76" s="114">
        <v>54</v>
      </c>
      <c r="G76" s="114">
        <v>53</v>
      </c>
      <c r="H76" s="114">
        <v>56</v>
      </c>
      <c r="I76" s="140">
        <v>53</v>
      </c>
      <c r="J76" s="115">
        <v>3</v>
      </c>
      <c r="K76" s="116">
        <v>5.6603773584905657</v>
      </c>
    </row>
    <row r="77" spans="1:11" ht="14.1" customHeight="1" x14ac:dyDescent="0.2">
      <c r="A77" s="306">
        <v>92</v>
      </c>
      <c r="B77" s="307" t="s">
        <v>316</v>
      </c>
      <c r="C77" s="308"/>
      <c r="D77" s="113">
        <v>0.60182089398693484</v>
      </c>
      <c r="E77" s="115">
        <v>117</v>
      </c>
      <c r="F77" s="114">
        <v>117</v>
      </c>
      <c r="G77" s="114">
        <v>117</v>
      </c>
      <c r="H77" s="114">
        <v>120</v>
      </c>
      <c r="I77" s="140">
        <v>115</v>
      </c>
      <c r="J77" s="115">
        <v>2</v>
      </c>
      <c r="K77" s="116">
        <v>1.7391304347826086</v>
      </c>
    </row>
    <row r="78" spans="1:11" ht="14.1" customHeight="1" x14ac:dyDescent="0.2">
      <c r="A78" s="306">
        <v>93</v>
      </c>
      <c r="B78" s="307" t="s">
        <v>317</v>
      </c>
      <c r="C78" s="308"/>
      <c r="D78" s="113">
        <v>0.22632580628568488</v>
      </c>
      <c r="E78" s="115">
        <v>44</v>
      </c>
      <c r="F78" s="114">
        <v>39</v>
      </c>
      <c r="G78" s="114">
        <v>39</v>
      </c>
      <c r="H78" s="114">
        <v>40</v>
      </c>
      <c r="I78" s="140">
        <v>46</v>
      </c>
      <c r="J78" s="115">
        <v>-2</v>
      </c>
      <c r="K78" s="116">
        <v>-4.3478260869565215</v>
      </c>
    </row>
    <row r="79" spans="1:11" ht="14.1" customHeight="1" x14ac:dyDescent="0.2">
      <c r="A79" s="306">
        <v>94</v>
      </c>
      <c r="B79" s="307" t="s">
        <v>318</v>
      </c>
      <c r="C79" s="308"/>
      <c r="D79" s="113">
        <v>0.25204464790905817</v>
      </c>
      <c r="E79" s="115">
        <v>49</v>
      </c>
      <c r="F79" s="114">
        <v>45</v>
      </c>
      <c r="G79" s="114">
        <v>42</v>
      </c>
      <c r="H79" s="114">
        <v>17</v>
      </c>
      <c r="I79" s="140">
        <v>42</v>
      </c>
      <c r="J79" s="115">
        <v>7</v>
      </c>
      <c r="K79" s="116">
        <v>16.666666666666668</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224</v>
      </c>
      <c r="C81" s="312"/>
      <c r="D81" s="125">
        <v>2.0780824031685614</v>
      </c>
      <c r="E81" s="143">
        <v>404</v>
      </c>
      <c r="F81" s="144">
        <v>411</v>
      </c>
      <c r="G81" s="144">
        <v>405</v>
      </c>
      <c r="H81" s="144">
        <v>396</v>
      </c>
      <c r="I81" s="145">
        <v>396</v>
      </c>
      <c r="J81" s="143">
        <v>8</v>
      </c>
      <c r="K81" s="146">
        <v>2.0202020202020203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4444</v>
      </c>
      <c r="E12" s="114">
        <v>4568</v>
      </c>
      <c r="F12" s="114">
        <v>4627</v>
      </c>
      <c r="G12" s="114">
        <v>4532</v>
      </c>
      <c r="H12" s="140">
        <v>4562</v>
      </c>
      <c r="I12" s="115">
        <v>-118</v>
      </c>
      <c r="J12" s="116">
        <v>-2.5865848312143798</v>
      </c>
      <c r="K12"/>
      <c r="L12"/>
      <c r="M12"/>
      <c r="N12"/>
      <c r="O12"/>
      <c r="P12"/>
    </row>
    <row r="13" spans="1:16" s="110" customFormat="1" ht="14.45" customHeight="1" x14ac:dyDescent="0.2">
      <c r="A13" s="120" t="s">
        <v>105</v>
      </c>
      <c r="B13" s="119" t="s">
        <v>106</v>
      </c>
      <c r="C13" s="113">
        <v>36.678667866786675</v>
      </c>
      <c r="D13" s="115">
        <v>1630</v>
      </c>
      <c r="E13" s="114">
        <v>1666</v>
      </c>
      <c r="F13" s="114">
        <v>1686</v>
      </c>
      <c r="G13" s="114">
        <v>1642</v>
      </c>
      <c r="H13" s="140">
        <v>1653</v>
      </c>
      <c r="I13" s="115">
        <v>-23</v>
      </c>
      <c r="J13" s="116">
        <v>-1.3914095583787054</v>
      </c>
      <c r="K13"/>
      <c r="L13"/>
      <c r="M13"/>
      <c r="N13"/>
      <c r="O13"/>
      <c r="P13"/>
    </row>
    <row r="14" spans="1:16" s="110" customFormat="1" ht="14.45" customHeight="1" x14ac:dyDescent="0.2">
      <c r="A14" s="120"/>
      <c r="B14" s="119" t="s">
        <v>107</v>
      </c>
      <c r="C14" s="113">
        <v>63.321332133213325</v>
      </c>
      <c r="D14" s="115">
        <v>2814</v>
      </c>
      <c r="E14" s="114">
        <v>2902</v>
      </c>
      <c r="F14" s="114">
        <v>2941</v>
      </c>
      <c r="G14" s="114">
        <v>2890</v>
      </c>
      <c r="H14" s="140">
        <v>2909</v>
      </c>
      <c r="I14" s="115">
        <v>-95</v>
      </c>
      <c r="J14" s="116">
        <v>-3.2657270539704366</v>
      </c>
      <c r="K14"/>
      <c r="L14"/>
      <c r="M14"/>
      <c r="N14"/>
      <c r="O14"/>
      <c r="P14"/>
    </row>
    <row r="15" spans="1:16" s="110" customFormat="1" ht="14.45" customHeight="1" x14ac:dyDescent="0.2">
      <c r="A15" s="118" t="s">
        <v>105</v>
      </c>
      <c r="B15" s="121" t="s">
        <v>108</v>
      </c>
      <c r="C15" s="113">
        <v>13.051305130513052</v>
      </c>
      <c r="D15" s="115">
        <v>580</v>
      </c>
      <c r="E15" s="114">
        <v>626</v>
      </c>
      <c r="F15" s="114">
        <v>646</v>
      </c>
      <c r="G15" s="114">
        <v>647</v>
      </c>
      <c r="H15" s="140">
        <v>648</v>
      </c>
      <c r="I15" s="115">
        <v>-68</v>
      </c>
      <c r="J15" s="116">
        <v>-10.493827160493828</v>
      </c>
      <c r="K15"/>
      <c r="L15"/>
      <c r="M15"/>
      <c r="N15"/>
      <c r="O15"/>
      <c r="P15"/>
    </row>
    <row r="16" spans="1:16" s="110" customFormat="1" ht="14.45" customHeight="1" x14ac:dyDescent="0.2">
      <c r="A16" s="118"/>
      <c r="B16" s="121" t="s">
        <v>109</v>
      </c>
      <c r="C16" s="113">
        <v>51.800180018001804</v>
      </c>
      <c r="D16" s="115">
        <v>2302</v>
      </c>
      <c r="E16" s="114">
        <v>2397</v>
      </c>
      <c r="F16" s="114">
        <v>2418</v>
      </c>
      <c r="G16" s="114">
        <v>2336</v>
      </c>
      <c r="H16" s="140">
        <v>2392</v>
      </c>
      <c r="I16" s="115">
        <v>-90</v>
      </c>
      <c r="J16" s="116">
        <v>-3.7625418060200668</v>
      </c>
      <c r="K16"/>
      <c r="L16"/>
      <c r="M16"/>
      <c r="N16"/>
      <c r="O16"/>
      <c r="P16"/>
    </row>
    <row r="17" spans="1:16" s="110" customFormat="1" ht="14.45" customHeight="1" x14ac:dyDescent="0.2">
      <c r="A17" s="118"/>
      <c r="B17" s="121" t="s">
        <v>110</v>
      </c>
      <c r="C17" s="113">
        <v>18.271827182718273</v>
      </c>
      <c r="D17" s="115">
        <v>812</v>
      </c>
      <c r="E17" s="114">
        <v>805</v>
      </c>
      <c r="F17" s="114">
        <v>811</v>
      </c>
      <c r="G17" s="114">
        <v>805</v>
      </c>
      <c r="H17" s="140">
        <v>807</v>
      </c>
      <c r="I17" s="115">
        <v>5</v>
      </c>
      <c r="J17" s="116">
        <v>0.61957868649318459</v>
      </c>
      <c r="K17"/>
      <c r="L17"/>
      <c r="M17"/>
      <c r="N17"/>
      <c r="O17"/>
      <c r="P17"/>
    </row>
    <row r="18" spans="1:16" s="110" customFormat="1" ht="14.45" customHeight="1" x14ac:dyDescent="0.2">
      <c r="A18" s="120"/>
      <c r="B18" s="121" t="s">
        <v>111</v>
      </c>
      <c r="C18" s="113">
        <v>16.876687668766877</v>
      </c>
      <c r="D18" s="115">
        <v>750</v>
      </c>
      <c r="E18" s="114">
        <v>740</v>
      </c>
      <c r="F18" s="114">
        <v>752</v>
      </c>
      <c r="G18" s="114">
        <v>744</v>
      </c>
      <c r="H18" s="140">
        <v>715</v>
      </c>
      <c r="I18" s="115">
        <v>35</v>
      </c>
      <c r="J18" s="116">
        <v>4.895104895104895</v>
      </c>
      <c r="K18"/>
      <c r="L18"/>
      <c r="M18"/>
      <c r="N18"/>
      <c r="O18"/>
      <c r="P18"/>
    </row>
    <row r="19" spans="1:16" s="110" customFormat="1" ht="14.45" customHeight="1" x14ac:dyDescent="0.2">
      <c r="A19" s="120"/>
      <c r="B19" s="121" t="s">
        <v>112</v>
      </c>
      <c r="C19" s="113">
        <v>1.7326732673267327</v>
      </c>
      <c r="D19" s="115">
        <v>77</v>
      </c>
      <c r="E19" s="114">
        <v>63</v>
      </c>
      <c r="F19" s="114">
        <v>69</v>
      </c>
      <c r="G19" s="114">
        <v>53</v>
      </c>
      <c r="H19" s="140">
        <v>53</v>
      </c>
      <c r="I19" s="115">
        <v>24</v>
      </c>
      <c r="J19" s="116">
        <v>45.283018867924525</v>
      </c>
      <c r="K19"/>
      <c r="L19"/>
      <c r="M19"/>
      <c r="N19"/>
      <c r="O19"/>
      <c r="P19"/>
    </row>
    <row r="20" spans="1:16" s="110" customFormat="1" ht="14.45" customHeight="1" x14ac:dyDescent="0.2">
      <c r="A20" s="120" t="s">
        <v>113</v>
      </c>
      <c r="B20" s="119" t="s">
        <v>116</v>
      </c>
      <c r="C20" s="113">
        <v>88.141314131413139</v>
      </c>
      <c r="D20" s="115">
        <v>3917</v>
      </c>
      <c r="E20" s="114">
        <v>4024</v>
      </c>
      <c r="F20" s="114">
        <v>4085</v>
      </c>
      <c r="G20" s="114">
        <v>4010</v>
      </c>
      <c r="H20" s="140">
        <v>4043</v>
      </c>
      <c r="I20" s="115">
        <v>-126</v>
      </c>
      <c r="J20" s="116">
        <v>-3.1164976502597082</v>
      </c>
      <c r="K20"/>
      <c r="L20"/>
      <c r="M20"/>
      <c r="N20"/>
      <c r="O20"/>
      <c r="P20"/>
    </row>
    <row r="21" spans="1:16" s="110" customFormat="1" ht="14.45" customHeight="1" x14ac:dyDescent="0.2">
      <c r="A21" s="123"/>
      <c r="B21" s="124" t="s">
        <v>117</v>
      </c>
      <c r="C21" s="125">
        <v>11.746174617461746</v>
      </c>
      <c r="D21" s="143">
        <v>522</v>
      </c>
      <c r="E21" s="144">
        <v>539</v>
      </c>
      <c r="F21" s="144">
        <v>538</v>
      </c>
      <c r="G21" s="144">
        <v>516</v>
      </c>
      <c r="H21" s="145">
        <v>512</v>
      </c>
      <c r="I21" s="143">
        <v>10</v>
      </c>
      <c r="J21" s="146">
        <v>1.953125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4811</v>
      </c>
      <c r="E56" s="114">
        <v>4957</v>
      </c>
      <c r="F56" s="114">
        <v>5000</v>
      </c>
      <c r="G56" s="114">
        <v>4961</v>
      </c>
      <c r="H56" s="140">
        <v>4946</v>
      </c>
      <c r="I56" s="115">
        <v>-135</v>
      </c>
      <c r="J56" s="116">
        <v>-2.729478366356652</v>
      </c>
      <c r="K56"/>
      <c r="L56"/>
      <c r="M56"/>
      <c r="N56"/>
      <c r="O56"/>
      <c r="P56"/>
    </row>
    <row r="57" spans="1:16" s="110" customFormat="1" ht="14.45" customHeight="1" x14ac:dyDescent="0.2">
      <c r="A57" s="120" t="s">
        <v>105</v>
      </c>
      <c r="B57" s="119" t="s">
        <v>106</v>
      </c>
      <c r="C57" s="113">
        <v>38.702972355019746</v>
      </c>
      <c r="D57" s="115">
        <v>1862</v>
      </c>
      <c r="E57" s="114">
        <v>1911</v>
      </c>
      <c r="F57" s="114">
        <v>1916</v>
      </c>
      <c r="G57" s="114">
        <v>1905</v>
      </c>
      <c r="H57" s="140">
        <v>1905</v>
      </c>
      <c r="I57" s="115">
        <v>-43</v>
      </c>
      <c r="J57" s="116">
        <v>-2.257217847769029</v>
      </c>
    </row>
    <row r="58" spans="1:16" s="110" customFormat="1" ht="14.45" customHeight="1" x14ac:dyDescent="0.2">
      <c r="A58" s="120"/>
      <c r="B58" s="119" t="s">
        <v>107</v>
      </c>
      <c r="C58" s="113">
        <v>61.297027644980254</v>
      </c>
      <c r="D58" s="115">
        <v>2949</v>
      </c>
      <c r="E58" s="114">
        <v>3046</v>
      </c>
      <c r="F58" s="114">
        <v>3084</v>
      </c>
      <c r="G58" s="114">
        <v>3056</v>
      </c>
      <c r="H58" s="140">
        <v>3041</v>
      </c>
      <c r="I58" s="115">
        <v>-92</v>
      </c>
      <c r="J58" s="116">
        <v>-3.0253206182176915</v>
      </c>
    </row>
    <row r="59" spans="1:16" s="110" customFormat="1" ht="14.45" customHeight="1" x14ac:dyDescent="0.2">
      <c r="A59" s="118" t="s">
        <v>105</v>
      </c>
      <c r="B59" s="121" t="s">
        <v>108</v>
      </c>
      <c r="C59" s="113">
        <v>13.261276241945541</v>
      </c>
      <c r="D59" s="115">
        <v>638</v>
      </c>
      <c r="E59" s="114">
        <v>687</v>
      </c>
      <c r="F59" s="114">
        <v>698</v>
      </c>
      <c r="G59" s="114">
        <v>688</v>
      </c>
      <c r="H59" s="140">
        <v>681</v>
      </c>
      <c r="I59" s="115">
        <v>-43</v>
      </c>
      <c r="J59" s="116">
        <v>-6.3142437591776801</v>
      </c>
    </row>
    <row r="60" spans="1:16" s="110" customFormat="1" ht="14.45" customHeight="1" x14ac:dyDescent="0.2">
      <c r="A60" s="118"/>
      <c r="B60" s="121" t="s">
        <v>109</v>
      </c>
      <c r="C60" s="113">
        <v>52.442319684057367</v>
      </c>
      <c r="D60" s="115">
        <v>2523</v>
      </c>
      <c r="E60" s="114">
        <v>2611</v>
      </c>
      <c r="F60" s="114">
        <v>2641</v>
      </c>
      <c r="G60" s="114">
        <v>2619</v>
      </c>
      <c r="H60" s="140">
        <v>2636</v>
      </c>
      <c r="I60" s="115">
        <v>-113</v>
      </c>
      <c r="J60" s="116">
        <v>-4.2867981790591809</v>
      </c>
    </row>
    <row r="61" spans="1:16" s="110" customFormat="1" ht="14.45" customHeight="1" x14ac:dyDescent="0.2">
      <c r="A61" s="118"/>
      <c r="B61" s="121" t="s">
        <v>110</v>
      </c>
      <c r="C61" s="113">
        <v>18.520058199958427</v>
      </c>
      <c r="D61" s="115">
        <v>891</v>
      </c>
      <c r="E61" s="114">
        <v>896</v>
      </c>
      <c r="F61" s="114">
        <v>906</v>
      </c>
      <c r="G61" s="114">
        <v>903</v>
      </c>
      <c r="H61" s="140">
        <v>904</v>
      </c>
      <c r="I61" s="115">
        <v>-13</v>
      </c>
      <c r="J61" s="116">
        <v>-1.4380530973451326</v>
      </c>
    </row>
    <row r="62" spans="1:16" s="110" customFormat="1" ht="14.45" customHeight="1" x14ac:dyDescent="0.2">
      <c r="A62" s="120"/>
      <c r="B62" s="121" t="s">
        <v>111</v>
      </c>
      <c r="C62" s="113">
        <v>15.776345874038661</v>
      </c>
      <c r="D62" s="115">
        <v>759</v>
      </c>
      <c r="E62" s="114">
        <v>763</v>
      </c>
      <c r="F62" s="114">
        <v>755</v>
      </c>
      <c r="G62" s="114">
        <v>751</v>
      </c>
      <c r="H62" s="140">
        <v>725</v>
      </c>
      <c r="I62" s="115">
        <v>34</v>
      </c>
      <c r="J62" s="116">
        <v>4.6896551724137927</v>
      </c>
    </row>
    <row r="63" spans="1:16" s="110" customFormat="1" ht="14.45" customHeight="1" x14ac:dyDescent="0.2">
      <c r="A63" s="120"/>
      <c r="B63" s="121" t="s">
        <v>112</v>
      </c>
      <c r="C63" s="113">
        <v>1.6628559551028892</v>
      </c>
      <c r="D63" s="115">
        <v>80</v>
      </c>
      <c r="E63" s="114">
        <v>75</v>
      </c>
      <c r="F63" s="114">
        <v>77</v>
      </c>
      <c r="G63" s="114">
        <v>62</v>
      </c>
      <c r="H63" s="140">
        <v>56</v>
      </c>
      <c r="I63" s="115">
        <v>24</v>
      </c>
      <c r="J63" s="116">
        <v>42.857142857142854</v>
      </c>
    </row>
    <row r="64" spans="1:16" s="110" customFormat="1" ht="14.45" customHeight="1" x14ac:dyDescent="0.2">
      <c r="A64" s="120" t="s">
        <v>113</v>
      </c>
      <c r="B64" s="119" t="s">
        <v>116</v>
      </c>
      <c r="C64" s="113">
        <v>83.620868842236547</v>
      </c>
      <c r="D64" s="115">
        <v>4023</v>
      </c>
      <c r="E64" s="114">
        <v>4145</v>
      </c>
      <c r="F64" s="114">
        <v>4200</v>
      </c>
      <c r="G64" s="114">
        <v>4171</v>
      </c>
      <c r="H64" s="140">
        <v>4141</v>
      </c>
      <c r="I64" s="115">
        <v>-118</v>
      </c>
      <c r="J64" s="116">
        <v>-2.8495532480077275</v>
      </c>
    </row>
    <row r="65" spans="1:10" s="110" customFormat="1" ht="14.45" customHeight="1" x14ac:dyDescent="0.2">
      <c r="A65" s="123"/>
      <c r="B65" s="124" t="s">
        <v>117</v>
      </c>
      <c r="C65" s="125">
        <v>16.27520266056953</v>
      </c>
      <c r="D65" s="143">
        <v>783</v>
      </c>
      <c r="E65" s="144">
        <v>807</v>
      </c>
      <c r="F65" s="144">
        <v>795</v>
      </c>
      <c r="G65" s="144">
        <v>782</v>
      </c>
      <c r="H65" s="145">
        <v>796</v>
      </c>
      <c r="I65" s="143">
        <v>-13</v>
      </c>
      <c r="J65" s="146">
        <v>-1.6331658291457287</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4444</v>
      </c>
      <c r="G11" s="114">
        <v>4568</v>
      </c>
      <c r="H11" s="114">
        <v>4627</v>
      </c>
      <c r="I11" s="114">
        <v>4532</v>
      </c>
      <c r="J11" s="140">
        <v>4562</v>
      </c>
      <c r="K11" s="114">
        <v>-118</v>
      </c>
      <c r="L11" s="116">
        <v>-2.5865848312143798</v>
      </c>
    </row>
    <row r="12" spans="1:17" s="110" customFormat="1" ht="24" customHeight="1" x14ac:dyDescent="0.2">
      <c r="A12" s="604" t="s">
        <v>185</v>
      </c>
      <c r="B12" s="605"/>
      <c r="C12" s="605"/>
      <c r="D12" s="606"/>
      <c r="E12" s="113">
        <v>36.678667866786675</v>
      </c>
      <c r="F12" s="115">
        <v>1630</v>
      </c>
      <c r="G12" s="114">
        <v>1666</v>
      </c>
      <c r="H12" s="114">
        <v>1686</v>
      </c>
      <c r="I12" s="114">
        <v>1642</v>
      </c>
      <c r="J12" s="140">
        <v>1653</v>
      </c>
      <c r="K12" s="114">
        <v>-23</v>
      </c>
      <c r="L12" s="116">
        <v>-1.3914095583787054</v>
      </c>
    </row>
    <row r="13" spans="1:17" s="110" customFormat="1" ht="15" customHeight="1" x14ac:dyDescent="0.2">
      <c r="A13" s="120"/>
      <c r="B13" s="612" t="s">
        <v>107</v>
      </c>
      <c r="C13" s="612"/>
      <c r="E13" s="113">
        <v>63.321332133213325</v>
      </c>
      <c r="F13" s="115">
        <v>2814</v>
      </c>
      <c r="G13" s="114">
        <v>2902</v>
      </c>
      <c r="H13" s="114">
        <v>2941</v>
      </c>
      <c r="I13" s="114">
        <v>2890</v>
      </c>
      <c r="J13" s="140">
        <v>2909</v>
      </c>
      <c r="K13" s="114">
        <v>-95</v>
      </c>
      <c r="L13" s="116">
        <v>-3.2657270539704366</v>
      </c>
    </row>
    <row r="14" spans="1:17" s="110" customFormat="1" ht="22.5" customHeight="1" x14ac:dyDescent="0.2">
      <c r="A14" s="604" t="s">
        <v>186</v>
      </c>
      <c r="B14" s="605"/>
      <c r="C14" s="605"/>
      <c r="D14" s="606"/>
      <c r="E14" s="113">
        <v>13.051305130513052</v>
      </c>
      <c r="F14" s="115">
        <v>580</v>
      </c>
      <c r="G14" s="114">
        <v>626</v>
      </c>
      <c r="H14" s="114">
        <v>646</v>
      </c>
      <c r="I14" s="114">
        <v>647</v>
      </c>
      <c r="J14" s="140">
        <v>648</v>
      </c>
      <c r="K14" s="114">
        <v>-68</v>
      </c>
      <c r="L14" s="116">
        <v>-10.493827160493828</v>
      </c>
    </row>
    <row r="15" spans="1:17" s="110" customFormat="1" ht="15" customHeight="1" x14ac:dyDescent="0.2">
      <c r="A15" s="120"/>
      <c r="B15" s="119"/>
      <c r="C15" s="258" t="s">
        <v>106</v>
      </c>
      <c r="E15" s="113">
        <v>40.689655172413794</v>
      </c>
      <c r="F15" s="115">
        <v>236</v>
      </c>
      <c r="G15" s="114">
        <v>254</v>
      </c>
      <c r="H15" s="114">
        <v>284</v>
      </c>
      <c r="I15" s="114">
        <v>280</v>
      </c>
      <c r="J15" s="140">
        <v>293</v>
      </c>
      <c r="K15" s="114">
        <v>-57</v>
      </c>
      <c r="L15" s="116">
        <v>-19.453924914675767</v>
      </c>
    </row>
    <row r="16" spans="1:17" s="110" customFormat="1" ht="15" customHeight="1" x14ac:dyDescent="0.2">
      <c r="A16" s="120"/>
      <c r="B16" s="119"/>
      <c r="C16" s="258" t="s">
        <v>107</v>
      </c>
      <c r="E16" s="113">
        <v>59.310344827586206</v>
      </c>
      <c r="F16" s="115">
        <v>344</v>
      </c>
      <c r="G16" s="114">
        <v>372</v>
      </c>
      <c r="H16" s="114">
        <v>362</v>
      </c>
      <c r="I16" s="114">
        <v>367</v>
      </c>
      <c r="J16" s="140">
        <v>355</v>
      </c>
      <c r="K16" s="114">
        <v>-11</v>
      </c>
      <c r="L16" s="116">
        <v>-3.0985915492957745</v>
      </c>
    </row>
    <row r="17" spans="1:12" s="110" customFormat="1" ht="15" customHeight="1" x14ac:dyDescent="0.2">
      <c r="A17" s="120"/>
      <c r="B17" s="121" t="s">
        <v>109</v>
      </c>
      <c r="C17" s="258"/>
      <c r="E17" s="113">
        <v>51.800180018001804</v>
      </c>
      <c r="F17" s="115">
        <v>2302</v>
      </c>
      <c r="G17" s="114">
        <v>2397</v>
      </c>
      <c r="H17" s="114">
        <v>2418</v>
      </c>
      <c r="I17" s="114">
        <v>2336</v>
      </c>
      <c r="J17" s="140">
        <v>2392</v>
      </c>
      <c r="K17" s="114">
        <v>-90</v>
      </c>
      <c r="L17" s="116">
        <v>-3.7625418060200668</v>
      </c>
    </row>
    <row r="18" spans="1:12" s="110" customFormat="1" ht="15" customHeight="1" x14ac:dyDescent="0.2">
      <c r="A18" s="120"/>
      <c r="B18" s="119"/>
      <c r="C18" s="258" t="s">
        <v>106</v>
      </c>
      <c r="E18" s="113">
        <v>31.754995655951348</v>
      </c>
      <c r="F18" s="115">
        <v>731</v>
      </c>
      <c r="G18" s="114">
        <v>758</v>
      </c>
      <c r="H18" s="114">
        <v>739</v>
      </c>
      <c r="I18" s="114">
        <v>705</v>
      </c>
      <c r="J18" s="140">
        <v>716</v>
      </c>
      <c r="K18" s="114">
        <v>15</v>
      </c>
      <c r="L18" s="116">
        <v>2.0949720670391061</v>
      </c>
    </row>
    <row r="19" spans="1:12" s="110" customFormat="1" ht="15" customHeight="1" x14ac:dyDescent="0.2">
      <c r="A19" s="120"/>
      <c r="B19" s="119"/>
      <c r="C19" s="258" t="s">
        <v>107</v>
      </c>
      <c r="E19" s="113">
        <v>68.245004344048652</v>
      </c>
      <c r="F19" s="115">
        <v>1571</v>
      </c>
      <c r="G19" s="114">
        <v>1639</v>
      </c>
      <c r="H19" s="114">
        <v>1679</v>
      </c>
      <c r="I19" s="114">
        <v>1631</v>
      </c>
      <c r="J19" s="140">
        <v>1676</v>
      </c>
      <c r="K19" s="114">
        <v>-105</v>
      </c>
      <c r="L19" s="116">
        <v>-6.2649164677804299</v>
      </c>
    </row>
    <row r="20" spans="1:12" s="110" customFormat="1" ht="15" customHeight="1" x14ac:dyDescent="0.2">
      <c r="A20" s="120"/>
      <c r="B20" s="121" t="s">
        <v>110</v>
      </c>
      <c r="C20" s="258"/>
      <c r="E20" s="113">
        <v>18.271827182718273</v>
      </c>
      <c r="F20" s="115">
        <v>812</v>
      </c>
      <c r="G20" s="114">
        <v>805</v>
      </c>
      <c r="H20" s="114">
        <v>811</v>
      </c>
      <c r="I20" s="114">
        <v>805</v>
      </c>
      <c r="J20" s="140">
        <v>807</v>
      </c>
      <c r="K20" s="114">
        <v>5</v>
      </c>
      <c r="L20" s="116">
        <v>0.61957868649318459</v>
      </c>
    </row>
    <row r="21" spans="1:12" s="110" customFormat="1" ht="15" customHeight="1" x14ac:dyDescent="0.2">
      <c r="A21" s="120"/>
      <c r="B21" s="119"/>
      <c r="C21" s="258" t="s">
        <v>106</v>
      </c>
      <c r="E21" s="113">
        <v>32.512315270935957</v>
      </c>
      <c r="F21" s="115">
        <v>264</v>
      </c>
      <c r="G21" s="114">
        <v>265</v>
      </c>
      <c r="H21" s="114">
        <v>267</v>
      </c>
      <c r="I21" s="114">
        <v>265</v>
      </c>
      <c r="J21" s="140">
        <v>271</v>
      </c>
      <c r="K21" s="114">
        <v>-7</v>
      </c>
      <c r="L21" s="116">
        <v>-2.5830258302583027</v>
      </c>
    </row>
    <row r="22" spans="1:12" s="110" customFormat="1" ht="15" customHeight="1" x14ac:dyDescent="0.2">
      <c r="A22" s="120"/>
      <c r="B22" s="119"/>
      <c r="C22" s="258" t="s">
        <v>107</v>
      </c>
      <c r="E22" s="113">
        <v>67.487684729064043</v>
      </c>
      <c r="F22" s="115">
        <v>548</v>
      </c>
      <c r="G22" s="114">
        <v>540</v>
      </c>
      <c r="H22" s="114">
        <v>544</v>
      </c>
      <c r="I22" s="114">
        <v>540</v>
      </c>
      <c r="J22" s="140">
        <v>536</v>
      </c>
      <c r="K22" s="114">
        <v>12</v>
      </c>
      <c r="L22" s="116">
        <v>2.2388059701492535</v>
      </c>
    </row>
    <row r="23" spans="1:12" s="110" customFormat="1" ht="15" customHeight="1" x14ac:dyDescent="0.2">
      <c r="A23" s="120"/>
      <c r="B23" s="121" t="s">
        <v>111</v>
      </c>
      <c r="C23" s="258"/>
      <c r="E23" s="113">
        <v>16.876687668766877</v>
      </c>
      <c r="F23" s="115">
        <v>750</v>
      </c>
      <c r="G23" s="114">
        <v>740</v>
      </c>
      <c r="H23" s="114">
        <v>752</v>
      </c>
      <c r="I23" s="114">
        <v>744</v>
      </c>
      <c r="J23" s="140">
        <v>715</v>
      </c>
      <c r="K23" s="114">
        <v>35</v>
      </c>
      <c r="L23" s="116">
        <v>4.895104895104895</v>
      </c>
    </row>
    <row r="24" spans="1:12" s="110" customFormat="1" ht="15" customHeight="1" x14ac:dyDescent="0.2">
      <c r="A24" s="120"/>
      <c r="B24" s="119"/>
      <c r="C24" s="258" t="s">
        <v>106</v>
      </c>
      <c r="E24" s="113">
        <v>53.2</v>
      </c>
      <c r="F24" s="115">
        <v>399</v>
      </c>
      <c r="G24" s="114">
        <v>389</v>
      </c>
      <c r="H24" s="114">
        <v>396</v>
      </c>
      <c r="I24" s="114">
        <v>392</v>
      </c>
      <c r="J24" s="140">
        <v>373</v>
      </c>
      <c r="K24" s="114">
        <v>26</v>
      </c>
      <c r="L24" s="116">
        <v>6.9705093833780163</v>
      </c>
    </row>
    <row r="25" spans="1:12" s="110" customFormat="1" ht="15" customHeight="1" x14ac:dyDescent="0.2">
      <c r="A25" s="120"/>
      <c r="B25" s="119"/>
      <c r="C25" s="258" t="s">
        <v>107</v>
      </c>
      <c r="E25" s="113">
        <v>46.8</v>
      </c>
      <c r="F25" s="115">
        <v>351</v>
      </c>
      <c r="G25" s="114">
        <v>351</v>
      </c>
      <c r="H25" s="114">
        <v>356</v>
      </c>
      <c r="I25" s="114">
        <v>352</v>
      </c>
      <c r="J25" s="140">
        <v>342</v>
      </c>
      <c r="K25" s="114">
        <v>9</v>
      </c>
      <c r="L25" s="116">
        <v>2.6315789473684212</v>
      </c>
    </row>
    <row r="26" spans="1:12" s="110" customFormat="1" ht="15" customHeight="1" x14ac:dyDescent="0.2">
      <c r="A26" s="120"/>
      <c r="C26" s="121" t="s">
        <v>187</v>
      </c>
      <c r="D26" s="110" t="s">
        <v>188</v>
      </c>
      <c r="E26" s="113">
        <v>1.7326732673267327</v>
      </c>
      <c r="F26" s="115">
        <v>77</v>
      </c>
      <c r="G26" s="114">
        <v>63</v>
      </c>
      <c r="H26" s="114">
        <v>69</v>
      </c>
      <c r="I26" s="114">
        <v>53</v>
      </c>
      <c r="J26" s="140">
        <v>53</v>
      </c>
      <c r="K26" s="114">
        <v>24</v>
      </c>
      <c r="L26" s="116">
        <v>45.283018867924525</v>
      </c>
    </row>
    <row r="27" spans="1:12" s="110" customFormat="1" ht="15" customHeight="1" x14ac:dyDescent="0.2">
      <c r="A27" s="120"/>
      <c r="B27" s="119"/>
      <c r="D27" s="259" t="s">
        <v>106</v>
      </c>
      <c r="E27" s="113">
        <v>42.857142857142854</v>
      </c>
      <c r="F27" s="115">
        <v>33</v>
      </c>
      <c r="G27" s="114">
        <v>30</v>
      </c>
      <c r="H27" s="114">
        <v>33</v>
      </c>
      <c r="I27" s="114">
        <v>26</v>
      </c>
      <c r="J27" s="140">
        <v>27</v>
      </c>
      <c r="K27" s="114">
        <v>6</v>
      </c>
      <c r="L27" s="116">
        <v>22.222222222222221</v>
      </c>
    </row>
    <row r="28" spans="1:12" s="110" customFormat="1" ht="15" customHeight="1" x14ac:dyDescent="0.2">
      <c r="A28" s="120"/>
      <c r="B28" s="119"/>
      <c r="D28" s="259" t="s">
        <v>107</v>
      </c>
      <c r="E28" s="113">
        <v>57.142857142857146</v>
      </c>
      <c r="F28" s="115">
        <v>44</v>
      </c>
      <c r="G28" s="114">
        <v>33</v>
      </c>
      <c r="H28" s="114">
        <v>36</v>
      </c>
      <c r="I28" s="114">
        <v>27</v>
      </c>
      <c r="J28" s="140">
        <v>26</v>
      </c>
      <c r="K28" s="114">
        <v>18</v>
      </c>
      <c r="L28" s="116">
        <v>69.230769230769226</v>
      </c>
    </row>
    <row r="29" spans="1:12" s="110" customFormat="1" ht="24" customHeight="1" x14ac:dyDescent="0.2">
      <c r="A29" s="604" t="s">
        <v>189</v>
      </c>
      <c r="B29" s="605"/>
      <c r="C29" s="605"/>
      <c r="D29" s="606"/>
      <c r="E29" s="113">
        <v>88.141314131413139</v>
      </c>
      <c r="F29" s="115">
        <v>3917</v>
      </c>
      <c r="G29" s="114">
        <v>4024</v>
      </c>
      <c r="H29" s="114">
        <v>4085</v>
      </c>
      <c r="I29" s="114">
        <v>4010</v>
      </c>
      <c r="J29" s="140">
        <v>4043</v>
      </c>
      <c r="K29" s="114">
        <v>-126</v>
      </c>
      <c r="L29" s="116">
        <v>-3.1164976502597082</v>
      </c>
    </row>
    <row r="30" spans="1:12" s="110" customFormat="1" ht="15" customHeight="1" x14ac:dyDescent="0.2">
      <c r="A30" s="120"/>
      <c r="B30" s="119"/>
      <c r="C30" s="258" t="s">
        <v>106</v>
      </c>
      <c r="E30" s="113">
        <v>36.737298953280572</v>
      </c>
      <c r="F30" s="115">
        <v>1439</v>
      </c>
      <c r="G30" s="114">
        <v>1462</v>
      </c>
      <c r="H30" s="114">
        <v>1487</v>
      </c>
      <c r="I30" s="114">
        <v>1448</v>
      </c>
      <c r="J30" s="140">
        <v>1448</v>
      </c>
      <c r="K30" s="114">
        <v>-9</v>
      </c>
      <c r="L30" s="116">
        <v>-0.62154696132596687</v>
      </c>
    </row>
    <row r="31" spans="1:12" s="110" customFormat="1" ht="15" customHeight="1" x14ac:dyDescent="0.2">
      <c r="A31" s="120"/>
      <c r="B31" s="119"/>
      <c r="C31" s="258" t="s">
        <v>107</v>
      </c>
      <c r="E31" s="113">
        <v>63.262701046719428</v>
      </c>
      <c r="F31" s="115">
        <v>2478</v>
      </c>
      <c r="G31" s="114">
        <v>2562</v>
      </c>
      <c r="H31" s="114">
        <v>2598</v>
      </c>
      <c r="I31" s="114">
        <v>2562</v>
      </c>
      <c r="J31" s="140">
        <v>2595</v>
      </c>
      <c r="K31" s="114">
        <v>-117</v>
      </c>
      <c r="L31" s="116">
        <v>-4.5086705202312141</v>
      </c>
    </row>
    <row r="32" spans="1:12" s="110" customFormat="1" ht="15" customHeight="1" x14ac:dyDescent="0.2">
      <c r="A32" s="120"/>
      <c r="B32" s="119" t="s">
        <v>117</v>
      </c>
      <c r="C32" s="258"/>
      <c r="E32" s="113">
        <v>11.746174617461746</v>
      </c>
      <c r="F32" s="114">
        <v>522</v>
      </c>
      <c r="G32" s="114">
        <v>539</v>
      </c>
      <c r="H32" s="114">
        <v>538</v>
      </c>
      <c r="I32" s="114">
        <v>516</v>
      </c>
      <c r="J32" s="140">
        <v>512</v>
      </c>
      <c r="K32" s="114">
        <v>10</v>
      </c>
      <c r="L32" s="116">
        <v>1.953125</v>
      </c>
    </row>
    <row r="33" spans="1:12" s="110" customFormat="1" ht="15" customHeight="1" x14ac:dyDescent="0.2">
      <c r="A33" s="120"/>
      <c r="B33" s="119"/>
      <c r="C33" s="258" t="s">
        <v>106</v>
      </c>
      <c r="E33" s="113">
        <v>36.590038314176248</v>
      </c>
      <c r="F33" s="114">
        <v>191</v>
      </c>
      <c r="G33" s="114">
        <v>203</v>
      </c>
      <c r="H33" s="114">
        <v>198</v>
      </c>
      <c r="I33" s="114">
        <v>192</v>
      </c>
      <c r="J33" s="140">
        <v>202</v>
      </c>
      <c r="K33" s="114">
        <v>-11</v>
      </c>
      <c r="L33" s="116">
        <v>-5.4455445544554459</v>
      </c>
    </row>
    <row r="34" spans="1:12" s="110" customFormat="1" ht="15" customHeight="1" x14ac:dyDescent="0.2">
      <c r="A34" s="120"/>
      <c r="B34" s="119"/>
      <c r="C34" s="258" t="s">
        <v>107</v>
      </c>
      <c r="E34" s="113">
        <v>63.409961685823752</v>
      </c>
      <c r="F34" s="114">
        <v>331</v>
      </c>
      <c r="G34" s="114">
        <v>336</v>
      </c>
      <c r="H34" s="114">
        <v>340</v>
      </c>
      <c r="I34" s="114">
        <v>324</v>
      </c>
      <c r="J34" s="140">
        <v>310</v>
      </c>
      <c r="K34" s="114">
        <v>21</v>
      </c>
      <c r="L34" s="116">
        <v>6.774193548387097</v>
      </c>
    </row>
    <row r="35" spans="1:12" s="110" customFormat="1" ht="24" customHeight="1" x14ac:dyDescent="0.2">
      <c r="A35" s="604" t="s">
        <v>192</v>
      </c>
      <c r="B35" s="605"/>
      <c r="C35" s="605"/>
      <c r="D35" s="606"/>
      <c r="E35" s="113">
        <v>15.481548154815481</v>
      </c>
      <c r="F35" s="114">
        <v>688</v>
      </c>
      <c r="G35" s="114">
        <v>720</v>
      </c>
      <c r="H35" s="114">
        <v>742</v>
      </c>
      <c r="I35" s="114">
        <v>723</v>
      </c>
      <c r="J35" s="114">
        <v>723</v>
      </c>
      <c r="K35" s="318">
        <v>-35</v>
      </c>
      <c r="L35" s="319">
        <v>-4.8409405255878282</v>
      </c>
    </row>
    <row r="36" spans="1:12" s="110" customFormat="1" ht="15" customHeight="1" x14ac:dyDescent="0.2">
      <c r="A36" s="120"/>
      <c r="B36" s="119"/>
      <c r="C36" s="258" t="s">
        <v>106</v>
      </c>
      <c r="E36" s="113">
        <v>36.337209302325583</v>
      </c>
      <c r="F36" s="114">
        <v>250</v>
      </c>
      <c r="G36" s="114">
        <v>266</v>
      </c>
      <c r="H36" s="114">
        <v>284</v>
      </c>
      <c r="I36" s="114">
        <v>268</v>
      </c>
      <c r="J36" s="114">
        <v>271</v>
      </c>
      <c r="K36" s="318">
        <v>-21</v>
      </c>
      <c r="L36" s="116">
        <v>-7.7490774907749076</v>
      </c>
    </row>
    <row r="37" spans="1:12" s="110" customFormat="1" ht="15" customHeight="1" x14ac:dyDescent="0.2">
      <c r="A37" s="120"/>
      <c r="B37" s="119"/>
      <c r="C37" s="258" t="s">
        <v>107</v>
      </c>
      <c r="E37" s="113">
        <v>63.662790697674417</v>
      </c>
      <c r="F37" s="114">
        <v>438</v>
      </c>
      <c r="G37" s="114">
        <v>454</v>
      </c>
      <c r="H37" s="114">
        <v>458</v>
      </c>
      <c r="I37" s="114">
        <v>455</v>
      </c>
      <c r="J37" s="140">
        <v>452</v>
      </c>
      <c r="K37" s="114">
        <v>-14</v>
      </c>
      <c r="L37" s="116">
        <v>-3.0973451327433628</v>
      </c>
    </row>
    <row r="38" spans="1:12" s="110" customFormat="1" ht="15" customHeight="1" x14ac:dyDescent="0.2">
      <c r="A38" s="120"/>
      <c r="B38" s="119" t="s">
        <v>328</v>
      </c>
      <c r="C38" s="258"/>
      <c r="E38" s="113">
        <v>65.234023402340227</v>
      </c>
      <c r="F38" s="114">
        <v>2899</v>
      </c>
      <c r="G38" s="114">
        <v>2967</v>
      </c>
      <c r="H38" s="114">
        <v>3004</v>
      </c>
      <c r="I38" s="114">
        <v>2909</v>
      </c>
      <c r="J38" s="140">
        <v>2933</v>
      </c>
      <c r="K38" s="114">
        <v>-34</v>
      </c>
      <c r="L38" s="116">
        <v>-1.1592226389362428</v>
      </c>
    </row>
    <row r="39" spans="1:12" s="110" customFormat="1" ht="15" customHeight="1" x14ac:dyDescent="0.2">
      <c r="A39" s="120"/>
      <c r="B39" s="119"/>
      <c r="C39" s="258" t="s">
        <v>106</v>
      </c>
      <c r="E39" s="113">
        <v>37.392204208347707</v>
      </c>
      <c r="F39" s="115">
        <v>1084</v>
      </c>
      <c r="G39" s="114">
        <v>1099</v>
      </c>
      <c r="H39" s="114">
        <v>1110</v>
      </c>
      <c r="I39" s="114">
        <v>1066</v>
      </c>
      <c r="J39" s="140">
        <v>1067</v>
      </c>
      <c r="K39" s="114">
        <v>17</v>
      </c>
      <c r="L39" s="116">
        <v>1.5932521087160263</v>
      </c>
    </row>
    <row r="40" spans="1:12" s="110" customFormat="1" ht="15" customHeight="1" x14ac:dyDescent="0.2">
      <c r="A40" s="120"/>
      <c r="B40" s="119"/>
      <c r="C40" s="258" t="s">
        <v>107</v>
      </c>
      <c r="E40" s="113">
        <v>62.607795791652293</v>
      </c>
      <c r="F40" s="115">
        <v>1815</v>
      </c>
      <c r="G40" s="114">
        <v>1868</v>
      </c>
      <c r="H40" s="114">
        <v>1894</v>
      </c>
      <c r="I40" s="114">
        <v>1843</v>
      </c>
      <c r="J40" s="140">
        <v>1866</v>
      </c>
      <c r="K40" s="114">
        <v>-51</v>
      </c>
      <c r="L40" s="116">
        <v>-2.733118971061093</v>
      </c>
    </row>
    <row r="41" spans="1:12" s="110" customFormat="1" ht="15" customHeight="1" x14ac:dyDescent="0.2">
      <c r="A41" s="120"/>
      <c r="B41" s="320" t="s">
        <v>516</v>
      </c>
      <c r="C41" s="258"/>
      <c r="E41" s="113">
        <v>6.1206120612061206</v>
      </c>
      <c r="F41" s="115">
        <v>272</v>
      </c>
      <c r="G41" s="114">
        <v>282</v>
      </c>
      <c r="H41" s="114">
        <v>273</v>
      </c>
      <c r="I41" s="114">
        <v>277</v>
      </c>
      <c r="J41" s="140">
        <v>271</v>
      </c>
      <c r="K41" s="114">
        <v>1</v>
      </c>
      <c r="L41" s="116">
        <v>0.36900369003690037</v>
      </c>
    </row>
    <row r="42" spans="1:12" s="110" customFormat="1" ht="15" customHeight="1" x14ac:dyDescent="0.2">
      <c r="A42" s="120"/>
      <c r="B42" s="119"/>
      <c r="C42" s="268" t="s">
        <v>106</v>
      </c>
      <c r="D42" s="182"/>
      <c r="E42" s="113">
        <v>42.647058823529413</v>
      </c>
      <c r="F42" s="115">
        <v>116</v>
      </c>
      <c r="G42" s="114">
        <v>123</v>
      </c>
      <c r="H42" s="114">
        <v>113</v>
      </c>
      <c r="I42" s="114">
        <v>117</v>
      </c>
      <c r="J42" s="140">
        <v>112</v>
      </c>
      <c r="K42" s="114">
        <v>4</v>
      </c>
      <c r="L42" s="116">
        <v>3.5714285714285716</v>
      </c>
    </row>
    <row r="43" spans="1:12" s="110" customFormat="1" ht="15" customHeight="1" x14ac:dyDescent="0.2">
      <c r="A43" s="120"/>
      <c r="B43" s="119"/>
      <c r="C43" s="268" t="s">
        <v>107</v>
      </c>
      <c r="D43" s="182"/>
      <c r="E43" s="113">
        <v>57.352941176470587</v>
      </c>
      <c r="F43" s="115">
        <v>156</v>
      </c>
      <c r="G43" s="114">
        <v>159</v>
      </c>
      <c r="H43" s="114">
        <v>160</v>
      </c>
      <c r="I43" s="114">
        <v>160</v>
      </c>
      <c r="J43" s="140">
        <v>159</v>
      </c>
      <c r="K43" s="114">
        <v>-3</v>
      </c>
      <c r="L43" s="116">
        <v>-1.8867924528301887</v>
      </c>
    </row>
    <row r="44" spans="1:12" s="110" customFormat="1" ht="15" customHeight="1" x14ac:dyDescent="0.2">
      <c r="A44" s="120"/>
      <c r="B44" s="119" t="s">
        <v>205</v>
      </c>
      <c r="C44" s="268"/>
      <c r="D44" s="182"/>
      <c r="E44" s="113">
        <v>13.163816381638163</v>
      </c>
      <c r="F44" s="115">
        <v>585</v>
      </c>
      <c r="G44" s="114">
        <v>599</v>
      </c>
      <c r="H44" s="114">
        <v>608</v>
      </c>
      <c r="I44" s="114">
        <v>623</v>
      </c>
      <c r="J44" s="140">
        <v>635</v>
      </c>
      <c r="K44" s="114">
        <v>-50</v>
      </c>
      <c r="L44" s="116">
        <v>-7.8740157480314963</v>
      </c>
    </row>
    <row r="45" spans="1:12" s="110" customFormat="1" ht="15" customHeight="1" x14ac:dyDescent="0.2">
      <c r="A45" s="120"/>
      <c r="B45" s="119"/>
      <c r="C45" s="268" t="s">
        <v>106</v>
      </c>
      <c r="D45" s="182"/>
      <c r="E45" s="113">
        <v>30.76923076923077</v>
      </c>
      <c r="F45" s="115">
        <v>180</v>
      </c>
      <c r="G45" s="114">
        <v>178</v>
      </c>
      <c r="H45" s="114">
        <v>179</v>
      </c>
      <c r="I45" s="114">
        <v>191</v>
      </c>
      <c r="J45" s="140">
        <v>203</v>
      </c>
      <c r="K45" s="114">
        <v>-23</v>
      </c>
      <c r="L45" s="116">
        <v>-11.330049261083744</v>
      </c>
    </row>
    <row r="46" spans="1:12" s="110" customFormat="1" ht="15" customHeight="1" x14ac:dyDescent="0.2">
      <c r="A46" s="123"/>
      <c r="B46" s="124"/>
      <c r="C46" s="260" t="s">
        <v>107</v>
      </c>
      <c r="D46" s="261"/>
      <c r="E46" s="125">
        <v>69.230769230769226</v>
      </c>
      <c r="F46" s="143">
        <v>405</v>
      </c>
      <c r="G46" s="144">
        <v>421</v>
      </c>
      <c r="H46" s="144">
        <v>429</v>
      </c>
      <c r="I46" s="144">
        <v>432</v>
      </c>
      <c r="J46" s="145">
        <v>432</v>
      </c>
      <c r="K46" s="144">
        <v>-27</v>
      </c>
      <c r="L46" s="146">
        <v>-6.25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4444</v>
      </c>
      <c r="E11" s="114">
        <v>4568</v>
      </c>
      <c r="F11" s="114">
        <v>4627</v>
      </c>
      <c r="G11" s="114">
        <v>4532</v>
      </c>
      <c r="H11" s="140">
        <v>4562</v>
      </c>
      <c r="I11" s="115">
        <v>-118</v>
      </c>
      <c r="J11" s="116">
        <v>-2.5865848312143798</v>
      </c>
    </row>
    <row r="12" spans="1:15" s="110" customFormat="1" ht="24.95" customHeight="1" x14ac:dyDescent="0.2">
      <c r="A12" s="193" t="s">
        <v>132</v>
      </c>
      <c r="B12" s="194" t="s">
        <v>133</v>
      </c>
      <c r="C12" s="113" t="s">
        <v>513</v>
      </c>
      <c r="D12" s="115" t="s">
        <v>513</v>
      </c>
      <c r="E12" s="114" t="s">
        <v>513</v>
      </c>
      <c r="F12" s="114" t="s">
        <v>513</v>
      </c>
      <c r="G12" s="114" t="s">
        <v>513</v>
      </c>
      <c r="H12" s="140">
        <v>19</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v>13</v>
      </c>
      <c r="I13" s="115" t="s">
        <v>513</v>
      </c>
      <c r="J13" s="116" t="s">
        <v>513</v>
      </c>
    </row>
    <row r="14" spans="1:15" s="287" customFormat="1" ht="24.95" customHeight="1" x14ac:dyDescent="0.2">
      <c r="A14" s="193" t="s">
        <v>215</v>
      </c>
      <c r="B14" s="199" t="s">
        <v>137</v>
      </c>
      <c r="C14" s="113">
        <v>9.1584158415841586</v>
      </c>
      <c r="D14" s="115">
        <v>407</v>
      </c>
      <c r="E14" s="114">
        <v>403</v>
      </c>
      <c r="F14" s="114">
        <v>435</v>
      </c>
      <c r="G14" s="114">
        <v>434</v>
      </c>
      <c r="H14" s="140">
        <v>430</v>
      </c>
      <c r="I14" s="115">
        <v>-23</v>
      </c>
      <c r="J14" s="116">
        <v>-5.3488372093023253</v>
      </c>
      <c r="K14" s="110"/>
      <c r="L14" s="110"/>
      <c r="M14" s="110"/>
      <c r="N14" s="110"/>
      <c r="O14" s="110"/>
    </row>
    <row r="15" spans="1:15" s="110" customFormat="1" ht="24.95" customHeight="1" x14ac:dyDescent="0.2">
      <c r="A15" s="193" t="s">
        <v>216</v>
      </c>
      <c r="B15" s="199" t="s">
        <v>217</v>
      </c>
      <c r="C15" s="113">
        <v>1.0801080108010801</v>
      </c>
      <c r="D15" s="115">
        <v>48</v>
      </c>
      <c r="E15" s="114">
        <v>53</v>
      </c>
      <c r="F15" s="114">
        <v>58</v>
      </c>
      <c r="G15" s="114">
        <v>57</v>
      </c>
      <c r="H15" s="140">
        <v>54</v>
      </c>
      <c r="I15" s="115">
        <v>-6</v>
      </c>
      <c r="J15" s="116">
        <v>-11.111111111111111</v>
      </c>
    </row>
    <row r="16" spans="1:15" s="287" customFormat="1" ht="24.95" customHeight="1" x14ac:dyDescent="0.2">
      <c r="A16" s="193" t="s">
        <v>218</v>
      </c>
      <c r="B16" s="199" t="s">
        <v>141</v>
      </c>
      <c r="C16" s="113">
        <v>6.4581458145814583</v>
      </c>
      <c r="D16" s="115">
        <v>287</v>
      </c>
      <c r="E16" s="114">
        <v>281</v>
      </c>
      <c r="F16" s="114">
        <v>301</v>
      </c>
      <c r="G16" s="114">
        <v>290</v>
      </c>
      <c r="H16" s="140">
        <v>296</v>
      </c>
      <c r="I16" s="115">
        <v>-9</v>
      </c>
      <c r="J16" s="116">
        <v>-3.0405405405405403</v>
      </c>
      <c r="K16" s="110"/>
      <c r="L16" s="110"/>
      <c r="M16" s="110"/>
      <c r="N16" s="110"/>
      <c r="O16" s="110"/>
    </row>
    <row r="17" spans="1:15" s="110" customFormat="1" ht="24.95" customHeight="1" x14ac:dyDescent="0.2">
      <c r="A17" s="193" t="s">
        <v>142</v>
      </c>
      <c r="B17" s="199" t="s">
        <v>220</v>
      </c>
      <c r="C17" s="113">
        <v>1.6201620162016201</v>
      </c>
      <c r="D17" s="115">
        <v>72</v>
      </c>
      <c r="E17" s="114">
        <v>69</v>
      </c>
      <c r="F17" s="114">
        <v>76</v>
      </c>
      <c r="G17" s="114">
        <v>87</v>
      </c>
      <c r="H17" s="140">
        <v>80</v>
      </c>
      <c r="I17" s="115">
        <v>-8</v>
      </c>
      <c r="J17" s="116">
        <v>-10</v>
      </c>
    </row>
    <row r="18" spans="1:15" s="287" customFormat="1" ht="24.95" customHeight="1" x14ac:dyDescent="0.2">
      <c r="A18" s="201" t="s">
        <v>144</v>
      </c>
      <c r="B18" s="202" t="s">
        <v>145</v>
      </c>
      <c r="C18" s="113" t="s">
        <v>513</v>
      </c>
      <c r="D18" s="115" t="s">
        <v>513</v>
      </c>
      <c r="E18" s="114" t="s">
        <v>513</v>
      </c>
      <c r="F18" s="114" t="s">
        <v>513</v>
      </c>
      <c r="G18" s="114" t="s">
        <v>513</v>
      </c>
      <c r="H18" s="140">
        <v>142</v>
      </c>
      <c r="I18" s="115" t="s">
        <v>513</v>
      </c>
      <c r="J18" s="116" t="s">
        <v>513</v>
      </c>
      <c r="K18" s="110"/>
      <c r="L18" s="110"/>
      <c r="M18" s="110"/>
      <c r="N18" s="110"/>
      <c r="O18" s="110"/>
    </row>
    <row r="19" spans="1:15" s="110" customFormat="1" ht="24.95" customHeight="1" x14ac:dyDescent="0.2">
      <c r="A19" s="193" t="s">
        <v>146</v>
      </c>
      <c r="B19" s="199" t="s">
        <v>147</v>
      </c>
      <c r="C19" s="113">
        <v>20.792079207920793</v>
      </c>
      <c r="D19" s="115">
        <v>924</v>
      </c>
      <c r="E19" s="114">
        <v>956</v>
      </c>
      <c r="F19" s="114">
        <v>959</v>
      </c>
      <c r="G19" s="114">
        <v>946</v>
      </c>
      <c r="H19" s="140">
        <v>952</v>
      </c>
      <c r="I19" s="115">
        <v>-28</v>
      </c>
      <c r="J19" s="116">
        <v>-2.9411764705882355</v>
      </c>
    </row>
    <row r="20" spans="1:15" s="287" customFormat="1" ht="24.95" customHeight="1" x14ac:dyDescent="0.2">
      <c r="A20" s="193" t="s">
        <v>148</v>
      </c>
      <c r="B20" s="199" t="s">
        <v>149</v>
      </c>
      <c r="C20" s="113">
        <v>5.7830783078307828</v>
      </c>
      <c r="D20" s="115">
        <v>257</v>
      </c>
      <c r="E20" s="114">
        <v>245</v>
      </c>
      <c r="F20" s="114">
        <v>235</v>
      </c>
      <c r="G20" s="114">
        <v>223</v>
      </c>
      <c r="H20" s="140">
        <v>222</v>
      </c>
      <c r="I20" s="115">
        <v>35</v>
      </c>
      <c r="J20" s="116">
        <v>15.765765765765765</v>
      </c>
      <c r="K20" s="110"/>
      <c r="L20" s="110"/>
      <c r="M20" s="110"/>
      <c r="N20" s="110"/>
      <c r="O20" s="110"/>
    </row>
    <row r="21" spans="1:15" s="110" customFormat="1" ht="24.95" customHeight="1" x14ac:dyDescent="0.2">
      <c r="A21" s="201" t="s">
        <v>150</v>
      </c>
      <c r="B21" s="202" t="s">
        <v>151</v>
      </c>
      <c r="C21" s="113">
        <v>14.108910891089108</v>
      </c>
      <c r="D21" s="115">
        <v>627</v>
      </c>
      <c r="E21" s="114">
        <v>692</v>
      </c>
      <c r="F21" s="114">
        <v>727</v>
      </c>
      <c r="G21" s="114">
        <v>689</v>
      </c>
      <c r="H21" s="140">
        <v>723</v>
      </c>
      <c r="I21" s="115">
        <v>-96</v>
      </c>
      <c r="J21" s="116">
        <v>-13.278008298755188</v>
      </c>
    </row>
    <row r="22" spans="1:15" s="110" customFormat="1" ht="24.95" customHeight="1" x14ac:dyDescent="0.2">
      <c r="A22" s="201" t="s">
        <v>152</v>
      </c>
      <c r="B22" s="199" t="s">
        <v>153</v>
      </c>
      <c r="C22" s="113">
        <v>1.3051305130513051</v>
      </c>
      <c r="D22" s="115">
        <v>58</v>
      </c>
      <c r="E22" s="114">
        <v>61</v>
      </c>
      <c r="F22" s="114">
        <v>59</v>
      </c>
      <c r="G22" s="114">
        <v>63</v>
      </c>
      <c r="H22" s="140">
        <v>60</v>
      </c>
      <c r="I22" s="115">
        <v>-2</v>
      </c>
      <c r="J22" s="116">
        <v>-3.3333333333333335</v>
      </c>
    </row>
    <row r="23" spans="1:15" s="110" customFormat="1" ht="24.95" customHeight="1" x14ac:dyDescent="0.2">
      <c r="A23" s="193" t="s">
        <v>154</v>
      </c>
      <c r="B23" s="199" t="s">
        <v>155</v>
      </c>
      <c r="C23" s="113">
        <v>0.90009000900090008</v>
      </c>
      <c r="D23" s="115">
        <v>40</v>
      </c>
      <c r="E23" s="114">
        <v>41</v>
      </c>
      <c r="F23" s="114">
        <v>44</v>
      </c>
      <c r="G23" s="114">
        <v>44</v>
      </c>
      <c r="H23" s="140">
        <v>41</v>
      </c>
      <c r="I23" s="115">
        <v>-1</v>
      </c>
      <c r="J23" s="116">
        <v>-2.4390243902439024</v>
      </c>
    </row>
    <row r="24" spans="1:15" s="110" customFormat="1" ht="24.95" customHeight="1" x14ac:dyDescent="0.2">
      <c r="A24" s="193" t="s">
        <v>156</v>
      </c>
      <c r="B24" s="199" t="s">
        <v>221</v>
      </c>
      <c r="C24" s="113">
        <v>9.3609360936093609</v>
      </c>
      <c r="D24" s="115">
        <v>416</v>
      </c>
      <c r="E24" s="114">
        <v>423</v>
      </c>
      <c r="F24" s="114">
        <v>431</v>
      </c>
      <c r="G24" s="114">
        <v>428</v>
      </c>
      <c r="H24" s="140">
        <v>423</v>
      </c>
      <c r="I24" s="115">
        <v>-7</v>
      </c>
      <c r="J24" s="116">
        <v>-1.6548463356973995</v>
      </c>
    </row>
    <row r="25" spans="1:15" s="110" customFormat="1" ht="24.95" customHeight="1" x14ac:dyDescent="0.2">
      <c r="A25" s="193" t="s">
        <v>222</v>
      </c>
      <c r="B25" s="204" t="s">
        <v>159</v>
      </c>
      <c r="C25" s="113">
        <v>7.3357335733573361</v>
      </c>
      <c r="D25" s="115">
        <v>326</v>
      </c>
      <c r="E25" s="114">
        <v>334</v>
      </c>
      <c r="F25" s="114">
        <v>314</v>
      </c>
      <c r="G25" s="114">
        <v>306</v>
      </c>
      <c r="H25" s="140">
        <v>325</v>
      </c>
      <c r="I25" s="115">
        <v>1</v>
      </c>
      <c r="J25" s="116">
        <v>0.30769230769230771</v>
      </c>
    </row>
    <row r="26" spans="1:15" s="110" customFormat="1" ht="24.95" customHeight="1" x14ac:dyDescent="0.2">
      <c r="A26" s="201">
        <v>782.78300000000002</v>
      </c>
      <c r="B26" s="203" t="s">
        <v>160</v>
      </c>
      <c r="C26" s="113">
        <v>0.60756075607560756</v>
      </c>
      <c r="D26" s="115">
        <v>27</v>
      </c>
      <c r="E26" s="114">
        <v>32</v>
      </c>
      <c r="F26" s="114">
        <v>30</v>
      </c>
      <c r="G26" s="114">
        <v>31</v>
      </c>
      <c r="H26" s="140">
        <v>31</v>
      </c>
      <c r="I26" s="115">
        <v>-4</v>
      </c>
      <c r="J26" s="116">
        <v>-12.903225806451612</v>
      </c>
    </row>
    <row r="27" spans="1:15" s="110" customFormat="1" ht="24.95" customHeight="1" x14ac:dyDescent="0.2">
      <c r="A27" s="193" t="s">
        <v>161</v>
      </c>
      <c r="B27" s="199" t="s">
        <v>162</v>
      </c>
      <c r="C27" s="113">
        <v>0.87758775877587758</v>
      </c>
      <c r="D27" s="115">
        <v>39</v>
      </c>
      <c r="E27" s="114">
        <v>38</v>
      </c>
      <c r="F27" s="114">
        <v>41</v>
      </c>
      <c r="G27" s="114">
        <v>37</v>
      </c>
      <c r="H27" s="140">
        <v>19</v>
      </c>
      <c r="I27" s="115">
        <v>20</v>
      </c>
      <c r="J27" s="116">
        <v>105.26315789473684</v>
      </c>
    </row>
    <row r="28" spans="1:15" s="110" customFormat="1" ht="24.95" customHeight="1" x14ac:dyDescent="0.2">
      <c r="A28" s="193" t="s">
        <v>163</v>
      </c>
      <c r="B28" s="199" t="s">
        <v>164</v>
      </c>
      <c r="C28" s="113">
        <v>1.2151215121512151</v>
      </c>
      <c r="D28" s="115">
        <v>54</v>
      </c>
      <c r="E28" s="114">
        <v>53</v>
      </c>
      <c r="F28" s="114">
        <v>52</v>
      </c>
      <c r="G28" s="114">
        <v>59</v>
      </c>
      <c r="H28" s="140">
        <v>68</v>
      </c>
      <c r="I28" s="115">
        <v>-14</v>
      </c>
      <c r="J28" s="116">
        <v>-20.588235294117649</v>
      </c>
    </row>
    <row r="29" spans="1:15" s="110" customFormat="1" ht="24.95" customHeight="1" x14ac:dyDescent="0.2">
      <c r="A29" s="193">
        <v>86</v>
      </c>
      <c r="B29" s="199" t="s">
        <v>165</v>
      </c>
      <c r="C29" s="113">
        <v>7.7407740774077407</v>
      </c>
      <c r="D29" s="115">
        <v>344</v>
      </c>
      <c r="E29" s="114">
        <v>354</v>
      </c>
      <c r="F29" s="114">
        <v>353</v>
      </c>
      <c r="G29" s="114">
        <v>356</v>
      </c>
      <c r="H29" s="140">
        <v>354</v>
      </c>
      <c r="I29" s="115">
        <v>-10</v>
      </c>
      <c r="J29" s="116">
        <v>-2.8248587570621471</v>
      </c>
    </row>
    <row r="30" spans="1:15" s="110" customFormat="1" ht="24.95" customHeight="1" x14ac:dyDescent="0.2">
      <c r="A30" s="193">
        <v>87.88</v>
      </c>
      <c r="B30" s="204" t="s">
        <v>166</v>
      </c>
      <c r="C30" s="113">
        <v>5.7380738073807382</v>
      </c>
      <c r="D30" s="115">
        <v>255</v>
      </c>
      <c r="E30" s="114">
        <v>242</v>
      </c>
      <c r="F30" s="114">
        <v>244</v>
      </c>
      <c r="G30" s="114">
        <v>240</v>
      </c>
      <c r="H30" s="140">
        <v>246</v>
      </c>
      <c r="I30" s="115">
        <v>9</v>
      </c>
      <c r="J30" s="116">
        <v>3.6585365853658538</v>
      </c>
    </row>
    <row r="31" spans="1:15" s="110" customFormat="1" ht="24.95" customHeight="1" x14ac:dyDescent="0.2">
      <c r="A31" s="193" t="s">
        <v>167</v>
      </c>
      <c r="B31" s="199" t="s">
        <v>168</v>
      </c>
      <c r="C31" s="113">
        <v>10.891089108910892</v>
      </c>
      <c r="D31" s="115">
        <v>484</v>
      </c>
      <c r="E31" s="114">
        <v>514</v>
      </c>
      <c r="F31" s="114">
        <v>520</v>
      </c>
      <c r="G31" s="114">
        <v>497</v>
      </c>
      <c r="H31" s="140">
        <v>494</v>
      </c>
      <c r="I31" s="115">
        <v>-10</v>
      </c>
      <c r="J31" s="116">
        <v>-2.0242914979757085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v>19</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v>585</v>
      </c>
      <c r="I35" s="115" t="s">
        <v>513</v>
      </c>
      <c r="J35" s="116" t="s">
        <v>513</v>
      </c>
    </row>
    <row r="36" spans="1:10" s="110" customFormat="1" ht="24.95" customHeight="1" x14ac:dyDescent="0.2">
      <c r="A36" s="294" t="s">
        <v>173</v>
      </c>
      <c r="B36" s="295" t="s">
        <v>174</v>
      </c>
      <c r="C36" s="125">
        <v>86.656165616561651</v>
      </c>
      <c r="D36" s="143">
        <v>3851</v>
      </c>
      <c r="E36" s="144">
        <v>3985</v>
      </c>
      <c r="F36" s="144">
        <v>4009</v>
      </c>
      <c r="G36" s="144">
        <v>3919</v>
      </c>
      <c r="H36" s="145">
        <v>3958</v>
      </c>
      <c r="I36" s="143">
        <v>-107</v>
      </c>
      <c r="J36" s="146">
        <v>-2.7033855482566951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4444</v>
      </c>
      <c r="F11" s="264">
        <v>4568</v>
      </c>
      <c r="G11" s="264">
        <v>4627</v>
      </c>
      <c r="H11" s="264">
        <v>4532</v>
      </c>
      <c r="I11" s="265">
        <v>4562</v>
      </c>
      <c r="J11" s="263">
        <v>-118</v>
      </c>
      <c r="K11" s="266">
        <v>-2.5865848312143798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41.674167416741675</v>
      </c>
      <c r="E13" s="115">
        <v>1852</v>
      </c>
      <c r="F13" s="114">
        <v>1909</v>
      </c>
      <c r="G13" s="114">
        <v>1937</v>
      </c>
      <c r="H13" s="114">
        <v>1880</v>
      </c>
      <c r="I13" s="140">
        <v>1923</v>
      </c>
      <c r="J13" s="115">
        <v>-71</v>
      </c>
      <c r="K13" s="116">
        <v>-3.6921476859074365</v>
      </c>
    </row>
    <row r="14" spans="1:15" ht="15.95" customHeight="1" x14ac:dyDescent="0.2">
      <c r="A14" s="306" t="s">
        <v>230</v>
      </c>
      <c r="B14" s="307"/>
      <c r="C14" s="308"/>
      <c r="D14" s="113">
        <v>46.219621962196221</v>
      </c>
      <c r="E14" s="115">
        <v>2054</v>
      </c>
      <c r="F14" s="114">
        <v>2115</v>
      </c>
      <c r="G14" s="114">
        <v>2128</v>
      </c>
      <c r="H14" s="114">
        <v>2112</v>
      </c>
      <c r="I14" s="140">
        <v>2112</v>
      </c>
      <c r="J14" s="115">
        <v>-58</v>
      </c>
      <c r="K14" s="116">
        <v>-2.7462121212121211</v>
      </c>
    </row>
    <row r="15" spans="1:15" ht="15.95" customHeight="1" x14ac:dyDescent="0.2">
      <c r="A15" s="306" t="s">
        <v>231</v>
      </c>
      <c r="B15" s="307"/>
      <c r="C15" s="308"/>
      <c r="D15" s="113">
        <v>6.5931593159315929</v>
      </c>
      <c r="E15" s="115">
        <v>293</v>
      </c>
      <c r="F15" s="114">
        <v>290</v>
      </c>
      <c r="G15" s="114">
        <v>290</v>
      </c>
      <c r="H15" s="114">
        <v>275</v>
      </c>
      <c r="I15" s="140">
        <v>282</v>
      </c>
      <c r="J15" s="115">
        <v>11</v>
      </c>
      <c r="K15" s="116">
        <v>3.9007092198581561</v>
      </c>
    </row>
    <row r="16" spans="1:15" ht="15.95" customHeight="1" x14ac:dyDescent="0.2">
      <c r="A16" s="306" t="s">
        <v>232</v>
      </c>
      <c r="B16" s="307"/>
      <c r="C16" s="308"/>
      <c r="D16" s="113">
        <v>2.0702070207020702</v>
      </c>
      <c r="E16" s="115">
        <v>92</v>
      </c>
      <c r="F16" s="114">
        <v>95</v>
      </c>
      <c r="G16" s="114">
        <v>108</v>
      </c>
      <c r="H16" s="114">
        <v>99</v>
      </c>
      <c r="I16" s="140">
        <v>103</v>
      </c>
      <c r="J16" s="115">
        <v>-11</v>
      </c>
      <c r="K16" s="116">
        <v>-10.679611650485437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0.49504950495049505</v>
      </c>
      <c r="E18" s="115">
        <v>22</v>
      </c>
      <c r="F18" s="114">
        <v>21</v>
      </c>
      <c r="G18" s="114">
        <v>24</v>
      </c>
      <c r="H18" s="114">
        <v>24</v>
      </c>
      <c r="I18" s="140">
        <v>20</v>
      </c>
      <c r="J18" s="115">
        <v>2</v>
      </c>
      <c r="K18" s="116">
        <v>10</v>
      </c>
    </row>
    <row r="19" spans="1:11" ht="14.1" customHeight="1" x14ac:dyDescent="0.2">
      <c r="A19" s="306" t="s">
        <v>235</v>
      </c>
      <c r="B19" s="307" t="s">
        <v>236</v>
      </c>
      <c r="C19" s="308"/>
      <c r="D19" s="113">
        <v>0.22502250225022502</v>
      </c>
      <c r="E19" s="115">
        <v>10</v>
      </c>
      <c r="F19" s="114">
        <v>12</v>
      </c>
      <c r="G19" s="114">
        <v>14</v>
      </c>
      <c r="H19" s="114">
        <v>14</v>
      </c>
      <c r="I19" s="140">
        <v>12</v>
      </c>
      <c r="J19" s="115">
        <v>-2</v>
      </c>
      <c r="K19" s="116">
        <v>-16.666666666666668</v>
      </c>
    </row>
    <row r="20" spans="1:11" ht="14.1" customHeight="1" x14ac:dyDescent="0.2">
      <c r="A20" s="306">
        <v>12</v>
      </c>
      <c r="B20" s="307" t="s">
        <v>237</v>
      </c>
      <c r="C20" s="308"/>
      <c r="D20" s="113">
        <v>0.65256525652565256</v>
      </c>
      <c r="E20" s="115">
        <v>29</v>
      </c>
      <c r="F20" s="114">
        <v>24</v>
      </c>
      <c r="G20" s="114">
        <v>27</v>
      </c>
      <c r="H20" s="114">
        <v>27</v>
      </c>
      <c r="I20" s="140">
        <v>34</v>
      </c>
      <c r="J20" s="115">
        <v>-5</v>
      </c>
      <c r="K20" s="116">
        <v>-14.705882352941176</v>
      </c>
    </row>
    <row r="21" spans="1:11" ht="14.1" customHeight="1" x14ac:dyDescent="0.2">
      <c r="A21" s="306">
        <v>21</v>
      </c>
      <c r="B21" s="307" t="s">
        <v>238</v>
      </c>
      <c r="C21" s="308"/>
      <c r="D21" s="113">
        <v>0.27002700270027002</v>
      </c>
      <c r="E21" s="115">
        <v>12</v>
      </c>
      <c r="F21" s="114">
        <v>11</v>
      </c>
      <c r="G21" s="114">
        <v>13</v>
      </c>
      <c r="H21" s="114">
        <v>14</v>
      </c>
      <c r="I21" s="140">
        <v>15</v>
      </c>
      <c r="J21" s="115">
        <v>-3</v>
      </c>
      <c r="K21" s="116">
        <v>-20</v>
      </c>
    </row>
    <row r="22" spans="1:11" ht="14.1" customHeight="1" x14ac:dyDescent="0.2">
      <c r="A22" s="306">
        <v>22</v>
      </c>
      <c r="B22" s="307" t="s">
        <v>239</v>
      </c>
      <c r="C22" s="308"/>
      <c r="D22" s="113">
        <v>0.87758775877587758</v>
      </c>
      <c r="E22" s="115">
        <v>39</v>
      </c>
      <c r="F22" s="114">
        <v>41</v>
      </c>
      <c r="G22" s="114">
        <v>43</v>
      </c>
      <c r="H22" s="114">
        <v>47</v>
      </c>
      <c r="I22" s="140">
        <v>51</v>
      </c>
      <c r="J22" s="115">
        <v>-12</v>
      </c>
      <c r="K22" s="116">
        <v>-23.529411764705884</v>
      </c>
    </row>
    <row r="23" spans="1:11" ht="14.1" customHeight="1" x14ac:dyDescent="0.2">
      <c r="A23" s="306">
        <v>23</v>
      </c>
      <c r="B23" s="307" t="s">
        <v>240</v>
      </c>
      <c r="C23" s="308"/>
      <c r="D23" s="113">
        <v>0.40504050405040504</v>
      </c>
      <c r="E23" s="115">
        <v>18</v>
      </c>
      <c r="F23" s="114">
        <v>19</v>
      </c>
      <c r="G23" s="114">
        <v>16</v>
      </c>
      <c r="H23" s="114">
        <v>17</v>
      </c>
      <c r="I23" s="140">
        <v>16</v>
      </c>
      <c r="J23" s="115">
        <v>2</v>
      </c>
      <c r="K23" s="116">
        <v>12.5</v>
      </c>
    </row>
    <row r="24" spans="1:11" ht="14.1" customHeight="1" x14ac:dyDescent="0.2">
      <c r="A24" s="306">
        <v>24</v>
      </c>
      <c r="B24" s="307" t="s">
        <v>241</v>
      </c>
      <c r="C24" s="308"/>
      <c r="D24" s="113">
        <v>1.7101710171017102</v>
      </c>
      <c r="E24" s="115">
        <v>76</v>
      </c>
      <c r="F24" s="114">
        <v>76</v>
      </c>
      <c r="G24" s="114">
        <v>83</v>
      </c>
      <c r="H24" s="114">
        <v>79</v>
      </c>
      <c r="I24" s="140">
        <v>86</v>
      </c>
      <c r="J24" s="115">
        <v>-10</v>
      </c>
      <c r="K24" s="116">
        <v>-11.627906976744185</v>
      </c>
    </row>
    <row r="25" spans="1:11" ht="14.1" customHeight="1" x14ac:dyDescent="0.2">
      <c r="A25" s="306">
        <v>25</v>
      </c>
      <c r="B25" s="307" t="s">
        <v>242</v>
      </c>
      <c r="C25" s="308"/>
      <c r="D25" s="113">
        <v>1.7776777677767777</v>
      </c>
      <c r="E25" s="115">
        <v>79</v>
      </c>
      <c r="F25" s="114">
        <v>82</v>
      </c>
      <c r="G25" s="114">
        <v>81</v>
      </c>
      <c r="H25" s="114">
        <v>85</v>
      </c>
      <c r="I25" s="140">
        <v>84</v>
      </c>
      <c r="J25" s="115">
        <v>-5</v>
      </c>
      <c r="K25" s="116">
        <v>-5.9523809523809526</v>
      </c>
    </row>
    <row r="26" spans="1:11" ht="14.1" customHeight="1" x14ac:dyDescent="0.2">
      <c r="A26" s="306">
        <v>26</v>
      </c>
      <c r="B26" s="307" t="s">
        <v>243</v>
      </c>
      <c r="C26" s="308"/>
      <c r="D26" s="113">
        <v>1.1026102610261026</v>
      </c>
      <c r="E26" s="115">
        <v>49</v>
      </c>
      <c r="F26" s="114">
        <v>50</v>
      </c>
      <c r="G26" s="114">
        <v>55</v>
      </c>
      <c r="H26" s="114">
        <v>51</v>
      </c>
      <c r="I26" s="140">
        <v>49</v>
      </c>
      <c r="J26" s="115">
        <v>0</v>
      </c>
      <c r="K26" s="116">
        <v>0</v>
      </c>
    </row>
    <row r="27" spans="1:11" ht="14.1" customHeight="1" x14ac:dyDescent="0.2">
      <c r="A27" s="306">
        <v>27</v>
      </c>
      <c r="B27" s="307" t="s">
        <v>244</v>
      </c>
      <c r="C27" s="308"/>
      <c r="D27" s="113">
        <v>0.22502250225022502</v>
      </c>
      <c r="E27" s="115">
        <v>10</v>
      </c>
      <c r="F27" s="114">
        <v>14</v>
      </c>
      <c r="G27" s="114">
        <v>17</v>
      </c>
      <c r="H27" s="114">
        <v>15</v>
      </c>
      <c r="I27" s="140">
        <v>15</v>
      </c>
      <c r="J27" s="115">
        <v>-5</v>
      </c>
      <c r="K27" s="116">
        <v>-33.333333333333336</v>
      </c>
    </row>
    <row r="28" spans="1:11" ht="14.1" customHeight="1" x14ac:dyDescent="0.2">
      <c r="A28" s="306">
        <v>28</v>
      </c>
      <c r="B28" s="307" t="s">
        <v>245</v>
      </c>
      <c r="C28" s="308"/>
      <c r="D28" s="113">
        <v>0.29252925292529253</v>
      </c>
      <c r="E28" s="115">
        <v>13</v>
      </c>
      <c r="F28" s="114">
        <v>19</v>
      </c>
      <c r="G28" s="114">
        <v>20</v>
      </c>
      <c r="H28" s="114">
        <v>16</v>
      </c>
      <c r="I28" s="140">
        <v>17</v>
      </c>
      <c r="J28" s="115">
        <v>-4</v>
      </c>
      <c r="K28" s="116">
        <v>-23.529411764705884</v>
      </c>
    </row>
    <row r="29" spans="1:11" ht="14.1" customHeight="1" x14ac:dyDescent="0.2">
      <c r="A29" s="306">
        <v>29</v>
      </c>
      <c r="B29" s="307" t="s">
        <v>246</v>
      </c>
      <c r="C29" s="308"/>
      <c r="D29" s="113">
        <v>2.677767776777678</v>
      </c>
      <c r="E29" s="115">
        <v>119</v>
      </c>
      <c r="F29" s="114">
        <v>127</v>
      </c>
      <c r="G29" s="114">
        <v>136</v>
      </c>
      <c r="H29" s="114">
        <v>145</v>
      </c>
      <c r="I29" s="140">
        <v>135</v>
      </c>
      <c r="J29" s="115">
        <v>-16</v>
      </c>
      <c r="K29" s="116">
        <v>-11.851851851851851</v>
      </c>
    </row>
    <row r="30" spans="1:11" ht="14.1" customHeight="1" x14ac:dyDescent="0.2">
      <c r="A30" s="306" t="s">
        <v>247</v>
      </c>
      <c r="B30" s="307" t="s">
        <v>248</v>
      </c>
      <c r="C30" s="308"/>
      <c r="D30" s="113">
        <v>0.72007200720072007</v>
      </c>
      <c r="E30" s="115">
        <v>32</v>
      </c>
      <c r="F30" s="114">
        <v>37</v>
      </c>
      <c r="G30" s="114">
        <v>34</v>
      </c>
      <c r="H30" s="114">
        <v>38</v>
      </c>
      <c r="I30" s="140">
        <v>34</v>
      </c>
      <c r="J30" s="115">
        <v>-2</v>
      </c>
      <c r="K30" s="116">
        <v>-5.882352941176471</v>
      </c>
    </row>
    <row r="31" spans="1:11" ht="14.1" customHeight="1" x14ac:dyDescent="0.2">
      <c r="A31" s="306" t="s">
        <v>249</v>
      </c>
      <c r="B31" s="307" t="s">
        <v>250</v>
      </c>
      <c r="C31" s="308"/>
      <c r="D31" s="113">
        <v>1.9576957695769577</v>
      </c>
      <c r="E31" s="115">
        <v>87</v>
      </c>
      <c r="F31" s="114">
        <v>90</v>
      </c>
      <c r="G31" s="114">
        <v>102</v>
      </c>
      <c r="H31" s="114">
        <v>107</v>
      </c>
      <c r="I31" s="140">
        <v>101</v>
      </c>
      <c r="J31" s="115">
        <v>-14</v>
      </c>
      <c r="K31" s="116">
        <v>-13.861386138613861</v>
      </c>
    </row>
    <row r="32" spans="1:11" ht="14.1" customHeight="1" x14ac:dyDescent="0.2">
      <c r="A32" s="306">
        <v>31</v>
      </c>
      <c r="B32" s="307" t="s">
        <v>251</v>
      </c>
      <c r="C32" s="308"/>
      <c r="D32" s="113">
        <v>0.15751575157515751</v>
      </c>
      <c r="E32" s="115">
        <v>7</v>
      </c>
      <c r="F32" s="114">
        <v>8</v>
      </c>
      <c r="G32" s="114">
        <v>10</v>
      </c>
      <c r="H32" s="114">
        <v>8</v>
      </c>
      <c r="I32" s="140">
        <v>9</v>
      </c>
      <c r="J32" s="115">
        <v>-2</v>
      </c>
      <c r="K32" s="116">
        <v>-22.222222222222221</v>
      </c>
    </row>
    <row r="33" spans="1:11" ht="14.1" customHeight="1" x14ac:dyDescent="0.2">
      <c r="A33" s="306">
        <v>32</v>
      </c>
      <c r="B33" s="307" t="s">
        <v>252</v>
      </c>
      <c r="C33" s="308"/>
      <c r="D33" s="113">
        <v>0.56255625562556255</v>
      </c>
      <c r="E33" s="115">
        <v>25</v>
      </c>
      <c r="F33" s="114">
        <v>29</v>
      </c>
      <c r="G33" s="114">
        <v>26</v>
      </c>
      <c r="H33" s="114">
        <v>22</v>
      </c>
      <c r="I33" s="140">
        <v>27</v>
      </c>
      <c r="J33" s="115">
        <v>-2</v>
      </c>
      <c r="K33" s="116">
        <v>-7.4074074074074074</v>
      </c>
    </row>
    <row r="34" spans="1:11" ht="14.1" customHeight="1" x14ac:dyDescent="0.2">
      <c r="A34" s="306">
        <v>33</v>
      </c>
      <c r="B34" s="307" t="s">
        <v>253</v>
      </c>
      <c r="C34" s="308"/>
      <c r="D34" s="113">
        <v>0.56255625562556255</v>
      </c>
      <c r="E34" s="115">
        <v>25</v>
      </c>
      <c r="F34" s="114">
        <v>24</v>
      </c>
      <c r="G34" s="114">
        <v>26</v>
      </c>
      <c r="H34" s="114">
        <v>32</v>
      </c>
      <c r="I34" s="140">
        <v>29</v>
      </c>
      <c r="J34" s="115">
        <v>-4</v>
      </c>
      <c r="K34" s="116">
        <v>-13.793103448275861</v>
      </c>
    </row>
    <row r="35" spans="1:11" ht="14.1" customHeight="1" x14ac:dyDescent="0.2">
      <c r="A35" s="306">
        <v>34</v>
      </c>
      <c r="B35" s="307" t="s">
        <v>254</v>
      </c>
      <c r="C35" s="308"/>
      <c r="D35" s="113">
        <v>4.7704770477047704</v>
      </c>
      <c r="E35" s="115">
        <v>212</v>
      </c>
      <c r="F35" s="114">
        <v>225</v>
      </c>
      <c r="G35" s="114">
        <v>220</v>
      </c>
      <c r="H35" s="114">
        <v>218</v>
      </c>
      <c r="I35" s="140">
        <v>229</v>
      </c>
      <c r="J35" s="115">
        <v>-17</v>
      </c>
      <c r="K35" s="116">
        <v>-7.4235807860262009</v>
      </c>
    </row>
    <row r="36" spans="1:11" ht="14.1" customHeight="1" x14ac:dyDescent="0.2">
      <c r="A36" s="306">
        <v>41</v>
      </c>
      <c r="B36" s="307" t="s">
        <v>255</v>
      </c>
      <c r="C36" s="308"/>
      <c r="D36" s="113" t="s">
        <v>513</v>
      </c>
      <c r="E36" s="115" t="s">
        <v>513</v>
      </c>
      <c r="F36" s="114" t="s">
        <v>513</v>
      </c>
      <c r="G36" s="114" t="s">
        <v>513</v>
      </c>
      <c r="H36" s="114">
        <v>5</v>
      </c>
      <c r="I36" s="140">
        <v>5</v>
      </c>
      <c r="J36" s="115" t="s">
        <v>513</v>
      </c>
      <c r="K36" s="116" t="s">
        <v>513</v>
      </c>
    </row>
    <row r="37" spans="1:11" ht="14.1" customHeight="1" x14ac:dyDescent="0.2">
      <c r="A37" s="306">
        <v>42</v>
      </c>
      <c r="B37" s="307" t="s">
        <v>256</v>
      </c>
      <c r="C37" s="308"/>
      <c r="D37" s="113">
        <v>0</v>
      </c>
      <c r="E37" s="115">
        <v>0</v>
      </c>
      <c r="F37" s="114" t="s">
        <v>513</v>
      </c>
      <c r="G37" s="114" t="s">
        <v>513</v>
      </c>
      <c r="H37" s="114">
        <v>0</v>
      </c>
      <c r="I37" s="140">
        <v>0</v>
      </c>
      <c r="J37" s="115">
        <v>0</v>
      </c>
      <c r="K37" s="116">
        <v>0</v>
      </c>
    </row>
    <row r="38" spans="1:11" ht="14.1" customHeight="1" x14ac:dyDescent="0.2">
      <c r="A38" s="306">
        <v>43</v>
      </c>
      <c r="B38" s="307" t="s">
        <v>257</v>
      </c>
      <c r="C38" s="308"/>
      <c r="D38" s="113">
        <v>0.47254725472547254</v>
      </c>
      <c r="E38" s="115">
        <v>21</v>
      </c>
      <c r="F38" s="114">
        <v>20</v>
      </c>
      <c r="G38" s="114">
        <v>21</v>
      </c>
      <c r="H38" s="114">
        <v>21</v>
      </c>
      <c r="I38" s="140">
        <v>19</v>
      </c>
      <c r="J38" s="115">
        <v>2</v>
      </c>
      <c r="K38" s="116">
        <v>10.526315789473685</v>
      </c>
    </row>
    <row r="39" spans="1:11" ht="14.1" customHeight="1" x14ac:dyDescent="0.2">
      <c r="A39" s="306">
        <v>51</v>
      </c>
      <c r="B39" s="307" t="s">
        <v>258</v>
      </c>
      <c r="C39" s="308"/>
      <c r="D39" s="113">
        <v>4.5679567956795681</v>
      </c>
      <c r="E39" s="115">
        <v>203</v>
      </c>
      <c r="F39" s="114">
        <v>199</v>
      </c>
      <c r="G39" s="114">
        <v>197</v>
      </c>
      <c r="H39" s="114">
        <v>195</v>
      </c>
      <c r="I39" s="140">
        <v>196</v>
      </c>
      <c r="J39" s="115">
        <v>7</v>
      </c>
      <c r="K39" s="116">
        <v>3.5714285714285716</v>
      </c>
    </row>
    <row r="40" spans="1:11" ht="14.1" customHeight="1" x14ac:dyDescent="0.2">
      <c r="A40" s="306" t="s">
        <v>259</v>
      </c>
      <c r="B40" s="307" t="s">
        <v>260</v>
      </c>
      <c r="C40" s="308"/>
      <c r="D40" s="113">
        <v>4.3654365436543658</v>
      </c>
      <c r="E40" s="115">
        <v>194</v>
      </c>
      <c r="F40" s="114">
        <v>190</v>
      </c>
      <c r="G40" s="114">
        <v>186</v>
      </c>
      <c r="H40" s="114">
        <v>186</v>
      </c>
      <c r="I40" s="140">
        <v>187</v>
      </c>
      <c r="J40" s="115">
        <v>7</v>
      </c>
      <c r="K40" s="116">
        <v>3.7433155080213902</v>
      </c>
    </row>
    <row r="41" spans="1:11" ht="14.1" customHeight="1" x14ac:dyDescent="0.2">
      <c r="A41" s="306"/>
      <c r="B41" s="307" t="s">
        <v>261</v>
      </c>
      <c r="C41" s="308"/>
      <c r="D41" s="113">
        <v>4.1404140414041404</v>
      </c>
      <c r="E41" s="115">
        <v>184</v>
      </c>
      <c r="F41" s="114">
        <v>178</v>
      </c>
      <c r="G41" s="114">
        <v>170</v>
      </c>
      <c r="H41" s="114">
        <v>169</v>
      </c>
      <c r="I41" s="140">
        <v>165</v>
      </c>
      <c r="J41" s="115">
        <v>19</v>
      </c>
      <c r="K41" s="116">
        <v>11.515151515151516</v>
      </c>
    </row>
    <row r="42" spans="1:11" ht="14.1" customHeight="1" x14ac:dyDescent="0.2">
      <c r="A42" s="306">
        <v>52</v>
      </c>
      <c r="B42" s="307" t="s">
        <v>262</v>
      </c>
      <c r="C42" s="308"/>
      <c r="D42" s="113">
        <v>6.8181818181818183</v>
      </c>
      <c r="E42" s="115">
        <v>303</v>
      </c>
      <c r="F42" s="114">
        <v>298</v>
      </c>
      <c r="G42" s="114">
        <v>288</v>
      </c>
      <c r="H42" s="114">
        <v>275</v>
      </c>
      <c r="I42" s="140">
        <v>271</v>
      </c>
      <c r="J42" s="115">
        <v>32</v>
      </c>
      <c r="K42" s="116">
        <v>11.808118081180812</v>
      </c>
    </row>
    <row r="43" spans="1:11" ht="14.1" customHeight="1" x14ac:dyDescent="0.2">
      <c r="A43" s="306" t="s">
        <v>263</v>
      </c>
      <c r="B43" s="307" t="s">
        <v>264</v>
      </c>
      <c r="C43" s="308"/>
      <c r="D43" s="113">
        <v>6.8181818181818183</v>
      </c>
      <c r="E43" s="115">
        <v>303</v>
      </c>
      <c r="F43" s="114">
        <v>296</v>
      </c>
      <c r="G43" s="114">
        <v>286</v>
      </c>
      <c r="H43" s="114">
        <v>275</v>
      </c>
      <c r="I43" s="140">
        <v>271</v>
      </c>
      <c r="J43" s="115">
        <v>32</v>
      </c>
      <c r="K43" s="116">
        <v>11.808118081180812</v>
      </c>
    </row>
    <row r="44" spans="1:11" ht="14.1" customHeight="1" x14ac:dyDescent="0.2">
      <c r="A44" s="306">
        <v>53</v>
      </c>
      <c r="B44" s="307" t="s">
        <v>265</v>
      </c>
      <c r="C44" s="308"/>
      <c r="D44" s="113">
        <v>1.6426642664266426</v>
      </c>
      <c r="E44" s="115">
        <v>73</v>
      </c>
      <c r="F44" s="114">
        <v>69</v>
      </c>
      <c r="G44" s="114">
        <v>73</v>
      </c>
      <c r="H44" s="114">
        <v>74</v>
      </c>
      <c r="I44" s="140">
        <v>80</v>
      </c>
      <c r="J44" s="115">
        <v>-7</v>
      </c>
      <c r="K44" s="116">
        <v>-8.75</v>
      </c>
    </row>
    <row r="45" spans="1:11" ht="14.1" customHeight="1" x14ac:dyDescent="0.2">
      <c r="A45" s="306" t="s">
        <v>266</v>
      </c>
      <c r="B45" s="307" t="s">
        <v>267</v>
      </c>
      <c r="C45" s="308"/>
      <c r="D45" s="113">
        <v>1.6201620162016201</v>
      </c>
      <c r="E45" s="115">
        <v>72</v>
      </c>
      <c r="F45" s="114">
        <v>68</v>
      </c>
      <c r="G45" s="114">
        <v>71</v>
      </c>
      <c r="H45" s="114">
        <v>73</v>
      </c>
      <c r="I45" s="140">
        <v>79</v>
      </c>
      <c r="J45" s="115">
        <v>-7</v>
      </c>
      <c r="K45" s="116">
        <v>-8.8607594936708853</v>
      </c>
    </row>
    <row r="46" spans="1:11" ht="14.1" customHeight="1" x14ac:dyDescent="0.2">
      <c r="A46" s="306">
        <v>54</v>
      </c>
      <c r="B46" s="307" t="s">
        <v>268</v>
      </c>
      <c r="C46" s="308"/>
      <c r="D46" s="113">
        <v>14.671467146714672</v>
      </c>
      <c r="E46" s="115">
        <v>652</v>
      </c>
      <c r="F46" s="114">
        <v>666</v>
      </c>
      <c r="G46" s="114">
        <v>662</v>
      </c>
      <c r="H46" s="114">
        <v>637</v>
      </c>
      <c r="I46" s="140">
        <v>629</v>
      </c>
      <c r="J46" s="115">
        <v>23</v>
      </c>
      <c r="K46" s="116">
        <v>3.6565977742448332</v>
      </c>
    </row>
    <row r="47" spans="1:11" ht="14.1" customHeight="1" x14ac:dyDescent="0.2">
      <c r="A47" s="306">
        <v>61</v>
      </c>
      <c r="B47" s="307" t="s">
        <v>269</v>
      </c>
      <c r="C47" s="308"/>
      <c r="D47" s="113">
        <v>0.56255625562556255</v>
      </c>
      <c r="E47" s="115">
        <v>25</v>
      </c>
      <c r="F47" s="114">
        <v>21</v>
      </c>
      <c r="G47" s="114">
        <v>22</v>
      </c>
      <c r="H47" s="114">
        <v>24</v>
      </c>
      <c r="I47" s="140">
        <v>24</v>
      </c>
      <c r="J47" s="115">
        <v>1</v>
      </c>
      <c r="K47" s="116">
        <v>4.166666666666667</v>
      </c>
    </row>
    <row r="48" spans="1:11" ht="14.1" customHeight="1" x14ac:dyDescent="0.2">
      <c r="A48" s="306">
        <v>62</v>
      </c>
      <c r="B48" s="307" t="s">
        <v>270</v>
      </c>
      <c r="C48" s="308"/>
      <c r="D48" s="113">
        <v>12.061206120612061</v>
      </c>
      <c r="E48" s="115">
        <v>536</v>
      </c>
      <c r="F48" s="114">
        <v>573</v>
      </c>
      <c r="G48" s="114">
        <v>565</v>
      </c>
      <c r="H48" s="114">
        <v>562</v>
      </c>
      <c r="I48" s="140">
        <v>565</v>
      </c>
      <c r="J48" s="115">
        <v>-29</v>
      </c>
      <c r="K48" s="116">
        <v>-5.1327433628318584</v>
      </c>
    </row>
    <row r="49" spans="1:11" ht="14.1" customHeight="1" x14ac:dyDescent="0.2">
      <c r="A49" s="306">
        <v>63</v>
      </c>
      <c r="B49" s="307" t="s">
        <v>271</v>
      </c>
      <c r="C49" s="308"/>
      <c r="D49" s="113">
        <v>10.756075607560756</v>
      </c>
      <c r="E49" s="115">
        <v>478</v>
      </c>
      <c r="F49" s="114">
        <v>525</v>
      </c>
      <c r="G49" s="114">
        <v>560</v>
      </c>
      <c r="H49" s="114">
        <v>532</v>
      </c>
      <c r="I49" s="140">
        <v>567</v>
      </c>
      <c r="J49" s="115">
        <v>-89</v>
      </c>
      <c r="K49" s="116">
        <v>-15.696649029982364</v>
      </c>
    </row>
    <row r="50" spans="1:11" ht="14.1" customHeight="1" x14ac:dyDescent="0.2">
      <c r="A50" s="306" t="s">
        <v>272</v>
      </c>
      <c r="B50" s="307" t="s">
        <v>273</v>
      </c>
      <c r="C50" s="308"/>
      <c r="D50" s="113">
        <v>0.96759675967596759</v>
      </c>
      <c r="E50" s="115">
        <v>43</v>
      </c>
      <c r="F50" s="114">
        <v>40</v>
      </c>
      <c r="G50" s="114">
        <v>37</v>
      </c>
      <c r="H50" s="114">
        <v>33</v>
      </c>
      <c r="I50" s="140">
        <v>45</v>
      </c>
      <c r="J50" s="115">
        <v>-2</v>
      </c>
      <c r="K50" s="116">
        <v>-4.4444444444444446</v>
      </c>
    </row>
    <row r="51" spans="1:11" ht="14.1" customHeight="1" x14ac:dyDescent="0.2">
      <c r="A51" s="306" t="s">
        <v>274</v>
      </c>
      <c r="B51" s="307" t="s">
        <v>275</v>
      </c>
      <c r="C51" s="308"/>
      <c r="D51" s="113">
        <v>9.4284428442844277</v>
      </c>
      <c r="E51" s="115">
        <v>419</v>
      </c>
      <c r="F51" s="114">
        <v>469</v>
      </c>
      <c r="G51" s="114">
        <v>507</v>
      </c>
      <c r="H51" s="114">
        <v>480</v>
      </c>
      <c r="I51" s="140">
        <v>502</v>
      </c>
      <c r="J51" s="115">
        <v>-83</v>
      </c>
      <c r="K51" s="116">
        <v>-16.533864541832671</v>
      </c>
    </row>
    <row r="52" spans="1:11" ht="14.1" customHeight="1" x14ac:dyDescent="0.2">
      <c r="A52" s="306">
        <v>71</v>
      </c>
      <c r="B52" s="307" t="s">
        <v>276</v>
      </c>
      <c r="C52" s="308"/>
      <c r="D52" s="113">
        <v>11.318631863186319</v>
      </c>
      <c r="E52" s="115">
        <v>503</v>
      </c>
      <c r="F52" s="114">
        <v>506</v>
      </c>
      <c r="G52" s="114">
        <v>505</v>
      </c>
      <c r="H52" s="114">
        <v>494</v>
      </c>
      <c r="I52" s="140">
        <v>494</v>
      </c>
      <c r="J52" s="115">
        <v>9</v>
      </c>
      <c r="K52" s="116">
        <v>1.8218623481781377</v>
      </c>
    </row>
    <row r="53" spans="1:11" ht="14.1" customHeight="1" x14ac:dyDescent="0.2">
      <c r="A53" s="306" t="s">
        <v>277</v>
      </c>
      <c r="B53" s="307" t="s">
        <v>278</v>
      </c>
      <c r="C53" s="308"/>
      <c r="D53" s="113">
        <v>0.90009000900090008</v>
      </c>
      <c r="E53" s="115">
        <v>40</v>
      </c>
      <c r="F53" s="114">
        <v>41</v>
      </c>
      <c r="G53" s="114">
        <v>47</v>
      </c>
      <c r="H53" s="114">
        <v>49</v>
      </c>
      <c r="I53" s="140">
        <v>48</v>
      </c>
      <c r="J53" s="115">
        <v>-8</v>
      </c>
      <c r="K53" s="116">
        <v>-16.666666666666668</v>
      </c>
    </row>
    <row r="54" spans="1:11" ht="14.1" customHeight="1" x14ac:dyDescent="0.2">
      <c r="A54" s="306" t="s">
        <v>279</v>
      </c>
      <c r="B54" s="307" t="s">
        <v>280</v>
      </c>
      <c r="C54" s="308"/>
      <c r="D54" s="113">
        <v>9.9459945994599455</v>
      </c>
      <c r="E54" s="115">
        <v>442</v>
      </c>
      <c r="F54" s="114">
        <v>443</v>
      </c>
      <c r="G54" s="114">
        <v>437</v>
      </c>
      <c r="H54" s="114">
        <v>425</v>
      </c>
      <c r="I54" s="140">
        <v>426</v>
      </c>
      <c r="J54" s="115">
        <v>16</v>
      </c>
      <c r="K54" s="116">
        <v>3.755868544600939</v>
      </c>
    </row>
    <row r="55" spans="1:11" ht="14.1" customHeight="1" x14ac:dyDescent="0.2">
      <c r="A55" s="306">
        <v>72</v>
      </c>
      <c r="B55" s="307" t="s">
        <v>281</v>
      </c>
      <c r="C55" s="308"/>
      <c r="D55" s="113">
        <v>1.8901890189018902</v>
      </c>
      <c r="E55" s="115">
        <v>84</v>
      </c>
      <c r="F55" s="114">
        <v>85</v>
      </c>
      <c r="G55" s="114">
        <v>87</v>
      </c>
      <c r="H55" s="114">
        <v>85</v>
      </c>
      <c r="I55" s="140">
        <v>85</v>
      </c>
      <c r="J55" s="115">
        <v>-1</v>
      </c>
      <c r="K55" s="116">
        <v>-1.1764705882352942</v>
      </c>
    </row>
    <row r="56" spans="1:11" ht="14.1" customHeight="1" x14ac:dyDescent="0.2">
      <c r="A56" s="306" t="s">
        <v>282</v>
      </c>
      <c r="B56" s="307" t="s">
        <v>283</v>
      </c>
      <c r="C56" s="308"/>
      <c r="D56" s="113">
        <v>0.36003600360036003</v>
      </c>
      <c r="E56" s="115">
        <v>16</v>
      </c>
      <c r="F56" s="114">
        <v>17</v>
      </c>
      <c r="G56" s="114">
        <v>17</v>
      </c>
      <c r="H56" s="114">
        <v>16</v>
      </c>
      <c r="I56" s="140">
        <v>14</v>
      </c>
      <c r="J56" s="115">
        <v>2</v>
      </c>
      <c r="K56" s="116">
        <v>14.285714285714286</v>
      </c>
    </row>
    <row r="57" spans="1:11" ht="14.1" customHeight="1" x14ac:dyDescent="0.2">
      <c r="A57" s="306" t="s">
        <v>284</v>
      </c>
      <c r="B57" s="307" t="s">
        <v>285</v>
      </c>
      <c r="C57" s="308"/>
      <c r="D57" s="113">
        <v>1.1701170117011701</v>
      </c>
      <c r="E57" s="115">
        <v>52</v>
      </c>
      <c r="F57" s="114">
        <v>51</v>
      </c>
      <c r="G57" s="114">
        <v>50</v>
      </c>
      <c r="H57" s="114">
        <v>49</v>
      </c>
      <c r="I57" s="140">
        <v>52</v>
      </c>
      <c r="J57" s="115">
        <v>0</v>
      </c>
      <c r="K57" s="116">
        <v>0</v>
      </c>
    </row>
    <row r="58" spans="1:11" ht="14.1" customHeight="1" x14ac:dyDescent="0.2">
      <c r="A58" s="306">
        <v>73</v>
      </c>
      <c r="B58" s="307" t="s">
        <v>286</v>
      </c>
      <c r="C58" s="308"/>
      <c r="D58" s="113">
        <v>1.1251125112511251</v>
      </c>
      <c r="E58" s="115">
        <v>50</v>
      </c>
      <c r="F58" s="114">
        <v>47</v>
      </c>
      <c r="G58" s="114">
        <v>49</v>
      </c>
      <c r="H58" s="114">
        <v>47</v>
      </c>
      <c r="I58" s="140">
        <v>48</v>
      </c>
      <c r="J58" s="115">
        <v>2</v>
      </c>
      <c r="K58" s="116">
        <v>4.166666666666667</v>
      </c>
    </row>
    <row r="59" spans="1:11" ht="14.1" customHeight="1" x14ac:dyDescent="0.2">
      <c r="A59" s="306" t="s">
        <v>287</v>
      </c>
      <c r="B59" s="307" t="s">
        <v>288</v>
      </c>
      <c r="C59" s="308"/>
      <c r="D59" s="113">
        <v>0.85508550855085508</v>
      </c>
      <c r="E59" s="115">
        <v>38</v>
      </c>
      <c r="F59" s="114">
        <v>36</v>
      </c>
      <c r="G59" s="114">
        <v>37</v>
      </c>
      <c r="H59" s="114">
        <v>34</v>
      </c>
      <c r="I59" s="140">
        <v>36</v>
      </c>
      <c r="J59" s="115">
        <v>2</v>
      </c>
      <c r="K59" s="116">
        <v>5.5555555555555554</v>
      </c>
    </row>
    <row r="60" spans="1:11" ht="14.1" customHeight="1" x14ac:dyDescent="0.2">
      <c r="A60" s="306">
        <v>81</v>
      </c>
      <c r="B60" s="307" t="s">
        <v>289</v>
      </c>
      <c r="C60" s="308"/>
      <c r="D60" s="113">
        <v>5.5355535553555359</v>
      </c>
      <c r="E60" s="115">
        <v>246</v>
      </c>
      <c r="F60" s="114">
        <v>241</v>
      </c>
      <c r="G60" s="114">
        <v>240</v>
      </c>
      <c r="H60" s="114">
        <v>249</v>
      </c>
      <c r="I60" s="140">
        <v>244</v>
      </c>
      <c r="J60" s="115">
        <v>2</v>
      </c>
      <c r="K60" s="116">
        <v>0.81967213114754101</v>
      </c>
    </row>
    <row r="61" spans="1:11" ht="14.1" customHeight="1" x14ac:dyDescent="0.2">
      <c r="A61" s="306" t="s">
        <v>290</v>
      </c>
      <c r="B61" s="307" t="s">
        <v>291</v>
      </c>
      <c r="C61" s="308"/>
      <c r="D61" s="113">
        <v>2.3177317731773179</v>
      </c>
      <c r="E61" s="115">
        <v>103</v>
      </c>
      <c r="F61" s="114">
        <v>108</v>
      </c>
      <c r="G61" s="114">
        <v>101</v>
      </c>
      <c r="H61" s="114">
        <v>101</v>
      </c>
      <c r="I61" s="140">
        <v>100</v>
      </c>
      <c r="J61" s="115">
        <v>3</v>
      </c>
      <c r="K61" s="116">
        <v>3</v>
      </c>
    </row>
    <row r="62" spans="1:11" ht="14.1" customHeight="1" x14ac:dyDescent="0.2">
      <c r="A62" s="306" t="s">
        <v>292</v>
      </c>
      <c r="B62" s="307" t="s">
        <v>293</v>
      </c>
      <c r="C62" s="308"/>
      <c r="D62" s="113">
        <v>1.6201620162016201</v>
      </c>
      <c r="E62" s="115">
        <v>72</v>
      </c>
      <c r="F62" s="114">
        <v>60</v>
      </c>
      <c r="G62" s="114">
        <v>63</v>
      </c>
      <c r="H62" s="114">
        <v>72</v>
      </c>
      <c r="I62" s="140">
        <v>70</v>
      </c>
      <c r="J62" s="115">
        <v>2</v>
      </c>
      <c r="K62" s="116">
        <v>2.8571428571428572</v>
      </c>
    </row>
    <row r="63" spans="1:11" ht="14.1" customHeight="1" x14ac:dyDescent="0.2">
      <c r="A63" s="306"/>
      <c r="B63" s="307" t="s">
        <v>294</v>
      </c>
      <c r="C63" s="308"/>
      <c r="D63" s="113">
        <v>1.4176417641764176</v>
      </c>
      <c r="E63" s="115">
        <v>63</v>
      </c>
      <c r="F63" s="114">
        <v>51</v>
      </c>
      <c r="G63" s="114">
        <v>53</v>
      </c>
      <c r="H63" s="114">
        <v>61</v>
      </c>
      <c r="I63" s="140">
        <v>58</v>
      </c>
      <c r="J63" s="115">
        <v>5</v>
      </c>
      <c r="K63" s="116">
        <v>8.6206896551724146</v>
      </c>
    </row>
    <row r="64" spans="1:11" ht="14.1" customHeight="1" x14ac:dyDescent="0.2">
      <c r="A64" s="306" t="s">
        <v>295</v>
      </c>
      <c r="B64" s="307" t="s">
        <v>296</v>
      </c>
      <c r="C64" s="308"/>
      <c r="D64" s="113">
        <v>0.13501350135013501</v>
      </c>
      <c r="E64" s="115">
        <v>6</v>
      </c>
      <c r="F64" s="114">
        <v>6</v>
      </c>
      <c r="G64" s="114">
        <v>7</v>
      </c>
      <c r="H64" s="114">
        <v>7</v>
      </c>
      <c r="I64" s="140">
        <v>7</v>
      </c>
      <c r="J64" s="115">
        <v>-1</v>
      </c>
      <c r="K64" s="116">
        <v>-14.285714285714286</v>
      </c>
    </row>
    <row r="65" spans="1:11" ht="14.1" customHeight="1" x14ac:dyDescent="0.2">
      <c r="A65" s="306" t="s">
        <v>297</v>
      </c>
      <c r="B65" s="307" t="s">
        <v>298</v>
      </c>
      <c r="C65" s="308"/>
      <c r="D65" s="113">
        <v>1.0126012601260126</v>
      </c>
      <c r="E65" s="115">
        <v>45</v>
      </c>
      <c r="F65" s="114">
        <v>43</v>
      </c>
      <c r="G65" s="114">
        <v>43</v>
      </c>
      <c r="H65" s="114">
        <v>48</v>
      </c>
      <c r="I65" s="140">
        <v>49</v>
      </c>
      <c r="J65" s="115">
        <v>-4</v>
      </c>
      <c r="K65" s="116">
        <v>-8.1632653061224492</v>
      </c>
    </row>
    <row r="66" spans="1:11" ht="14.1" customHeight="1" x14ac:dyDescent="0.2">
      <c r="A66" s="306">
        <v>82</v>
      </c>
      <c r="B66" s="307" t="s">
        <v>299</v>
      </c>
      <c r="C66" s="308"/>
      <c r="D66" s="113">
        <v>2.2952295229522952</v>
      </c>
      <c r="E66" s="115">
        <v>102</v>
      </c>
      <c r="F66" s="114">
        <v>105</v>
      </c>
      <c r="G66" s="114">
        <v>102</v>
      </c>
      <c r="H66" s="114">
        <v>97</v>
      </c>
      <c r="I66" s="140">
        <v>99</v>
      </c>
      <c r="J66" s="115">
        <v>3</v>
      </c>
      <c r="K66" s="116">
        <v>3.0303030303030303</v>
      </c>
    </row>
    <row r="67" spans="1:11" ht="14.1" customHeight="1" x14ac:dyDescent="0.2">
      <c r="A67" s="306" t="s">
        <v>300</v>
      </c>
      <c r="B67" s="307" t="s">
        <v>301</v>
      </c>
      <c r="C67" s="308"/>
      <c r="D67" s="113">
        <v>0.87758775877587758</v>
      </c>
      <c r="E67" s="115">
        <v>39</v>
      </c>
      <c r="F67" s="114">
        <v>39</v>
      </c>
      <c r="G67" s="114">
        <v>35</v>
      </c>
      <c r="H67" s="114">
        <v>36</v>
      </c>
      <c r="I67" s="140">
        <v>33</v>
      </c>
      <c r="J67" s="115">
        <v>6</v>
      </c>
      <c r="K67" s="116">
        <v>18.181818181818183</v>
      </c>
    </row>
    <row r="68" spans="1:11" ht="14.1" customHeight="1" x14ac:dyDescent="0.2">
      <c r="A68" s="306" t="s">
        <v>302</v>
      </c>
      <c r="B68" s="307" t="s">
        <v>303</v>
      </c>
      <c r="C68" s="308"/>
      <c r="D68" s="113">
        <v>0.67506750675067506</v>
      </c>
      <c r="E68" s="115">
        <v>30</v>
      </c>
      <c r="F68" s="114">
        <v>35</v>
      </c>
      <c r="G68" s="114">
        <v>37</v>
      </c>
      <c r="H68" s="114">
        <v>36</v>
      </c>
      <c r="I68" s="140">
        <v>40</v>
      </c>
      <c r="J68" s="115">
        <v>-10</v>
      </c>
      <c r="K68" s="116">
        <v>-25</v>
      </c>
    </row>
    <row r="69" spans="1:11" ht="14.1" customHeight="1" x14ac:dyDescent="0.2">
      <c r="A69" s="306">
        <v>83</v>
      </c>
      <c r="B69" s="307" t="s">
        <v>304</v>
      </c>
      <c r="C69" s="308"/>
      <c r="D69" s="113">
        <v>2.7452745274527453</v>
      </c>
      <c r="E69" s="115">
        <v>122</v>
      </c>
      <c r="F69" s="114">
        <v>119</v>
      </c>
      <c r="G69" s="114">
        <v>126</v>
      </c>
      <c r="H69" s="114">
        <v>126</v>
      </c>
      <c r="I69" s="140">
        <v>129</v>
      </c>
      <c r="J69" s="115">
        <v>-7</v>
      </c>
      <c r="K69" s="116">
        <v>-5.4263565891472867</v>
      </c>
    </row>
    <row r="70" spans="1:11" ht="14.1" customHeight="1" x14ac:dyDescent="0.2">
      <c r="A70" s="306" t="s">
        <v>305</v>
      </c>
      <c r="B70" s="307" t="s">
        <v>306</v>
      </c>
      <c r="C70" s="308"/>
      <c r="D70" s="113">
        <v>2.2277227722772279</v>
      </c>
      <c r="E70" s="115">
        <v>99</v>
      </c>
      <c r="F70" s="114">
        <v>96</v>
      </c>
      <c r="G70" s="114">
        <v>102</v>
      </c>
      <c r="H70" s="114">
        <v>102</v>
      </c>
      <c r="I70" s="140">
        <v>107</v>
      </c>
      <c r="J70" s="115">
        <v>-8</v>
      </c>
      <c r="K70" s="116">
        <v>-7.4766355140186915</v>
      </c>
    </row>
    <row r="71" spans="1:11" ht="14.1" customHeight="1" x14ac:dyDescent="0.2">
      <c r="A71" s="306"/>
      <c r="B71" s="307" t="s">
        <v>307</v>
      </c>
      <c r="C71" s="308"/>
      <c r="D71" s="113">
        <v>1.3276327632763276</v>
      </c>
      <c r="E71" s="115">
        <v>59</v>
      </c>
      <c r="F71" s="114">
        <v>58</v>
      </c>
      <c r="G71" s="114">
        <v>58</v>
      </c>
      <c r="H71" s="114">
        <v>62</v>
      </c>
      <c r="I71" s="140">
        <v>65</v>
      </c>
      <c r="J71" s="115">
        <v>-6</v>
      </c>
      <c r="K71" s="116">
        <v>-9.2307692307692299</v>
      </c>
    </row>
    <row r="72" spans="1:11" ht="14.1" customHeight="1" x14ac:dyDescent="0.2">
      <c r="A72" s="306">
        <v>84</v>
      </c>
      <c r="B72" s="307" t="s">
        <v>308</v>
      </c>
      <c r="C72" s="308"/>
      <c r="D72" s="113">
        <v>1.6651665166516652</v>
      </c>
      <c r="E72" s="115">
        <v>74</v>
      </c>
      <c r="F72" s="114">
        <v>77</v>
      </c>
      <c r="G72" s="114">
        <v>79</v>
      </c>
      <c r="H72" s="114">
        <v>71</v>
      </c>
      <c r="I72" s="140">
        <v>71</v>
      </c>
      <c r="J72" s="115">
        <v>3</v>
      </c>
      <c r="K72" s="116">
        <v>4.225352112676056</v>
      </c>
    </row>
    <row r="73" spans="1:11" ht="14.1" customHeight="1" x14ac:dyDescent="0.2">
      <c r="A73" s="306" t="s">
        <v>309</v>
      </c>
      <c r="B73" s="307" t="s">
        <v>310</v>
      </c>
      <c r="C73" s="308"/>
      <c r="D73" s="113">
        <v>0.11251125112511251</v>
      </c>
      <c r="E73" s="115">
        <v>5</v>
      </c>
      <c r="F73" s="114">
        <v>5</v>
      </c>
      <c r="G73" s="114">
        <v>6</v>
      </c>
      <c r="H73" s="114">
        <v>7</v>
      </c>
      <c r="I73" s="140">
        <v>8</v>
      </c>
      <c r="J73" s="115">
        <v>-3</v>
      </c>
      <c r="K73" s="116">
        <v>-37.5</v>
      </c>
    </row>
    <row r="74" spans="1:11" ht="14.1" customHeight="1" x14ac:dyDescent="0.2">
      <c r="A74" s="306" t="s">
        <v>311</v>
      </c>
      <c r="B74" s="307" t="s">
        <v>312</v>
      </c>
      <c r="C74" s="308"/>
      <c r="D74" s="113" t="s">
        <v>513</v>
      </c>
      <c r="E74" s="115" t="s">
        <v>513</v>
      </c>
      <c r="F74" s="114">
        <v>3</v>
      </c>
      <c r="G74" s="114">
        <v>3</v>
      </c>
      <c r="H74" s="114" t="s">
        <v>513</v>
      </c>
      <c r="I74" s="140">
        <v>3</v>
      </c>
      <c r="J74" s="115" t="s">
        <v>513</v>
      </c>
      <c r="K74" s="116" t="s">
        <v>513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0.13501350135013501</v>
      </c>
      <c r="E76" s="115">
        <v>6</v>
      </c>
      <c r="F76" s="114">
        <v>7</v>
      </c>
      <c r="G76" s="114">
        <v>7</v>
      </c>
      <c r="H76" s="114">
        <v>6</v>
      </c>
      <c r="I76" s="140">
        <v>7</v>
      </c>
      <c r="J76" s="115">
        <v>-1</v>
      </c>
      <c r="K76" s="116">
        <v>-14.285714285714286</v>
      </c>
    </row>
    <row r="77" spans="1:11" ht="14.1" customHeight="1" x14ac:dyDescent="0.2">
      <c r="A77" s="306">
        <v>92</v>
      </c>
      <c r="B77" s="307" t="s">
        <v>316</v>
      </c>
      <c r="C77" s="308"/>
      <c r="D77" s="113">
        <v>0.15751575157515751</v>
      </c>
      <c r="E77" s="115">
        <v>7</v>
      </c>
      <c r="F77" s="114">
        <v>8</v>
      </c>
      <c r="G77" s="114">
        <v>7</v>
      </c>
      <c r="H77" s="114">
        <v>6</v>
      </c>
      <c r="I77" s="140">
        <v>6</v>
      </c>
      <c r="J77" s="115">
        <v>1</v>
      </c>
      <c r="K77" s="116">
        <v>16.666666666666668</v>
      </c>
    </row>
    <row r="78" spans="1:11" ht="14.1" customHeight="1" x14ac:dyDescent="0.2">
      <c r="A78" s="306">
        <v>93</v>
      </c>
      <c r="B78" s="307" t="s">
        <v>317</v>
      </c>
      <c r="C78" s="308"/>
      <c r="D78" s="113">
        <v>0.74257425742574257</v>
      </c>
      <c r="E78" s="115">
        <v>33</v>
      </c>
      <c r="F78" s="114">
        <v>34</v>
      </c>
      <c r="G78" s="114">
        <v>34</v>
      </c>
      <c r="H78" s="114">
        <v>37</v>
      </c>
      <c r="I78" s="140">
        <v>38</v>
      </c>
      <c r="J78" s="115">
        <v>-5</v>
      </c>
      <c r="K78" s="116">
        <v>-13.157894736842104</v>
      </c>
    </row>
    <row r="79" spans="1:11" ht="14.1" customHeight="1" x14ac:dyDescent="0.2">
      <c r="A79" s="306">
        <v>94</v>
      </c>
      <c r="B79" s="307" t="s">
        <v>318</v>
      </c>
      <c r="C79" s="308"/>
      <c r="D79" s="113">
        <v>0.72007200720072007</v>
      </c>
      <c r="E79" s="115">
        <v>32</v>
      </c>
      <c r="F79" s="114">
        <v>32</v>
      </c>
      <c r="G79" s="114">
        <v>35</v>
      </c>
      <c r="H79" s="114">
        <v>23</v>
      </c>
      <c r="I79" s="140">
        <v>27</v>
      </c>
      <c r="J79" s="115">
        <v>5</v>
      </c>
      <c r="K79" s="116">
        <v>18.518518518518519</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v>3.442844284428443</v>
      </c>
      <c r="E81" s="143">
        <v>153</v>
      </c>
      <c r="F81" s="144">
        <v>159</v>
      </c>
      <c r="G81" s="144">
        <v>164</v>
      </c>
      <c r="H81" s="144">
        <v>166</v>
      </c>
      <c r="I81" s="145">
        <v>142</v>
      </c>
      <c r="J81" s="143">
        <v>11</v>
      </c>
      <c r="K81" s="146">
        <v>7.746478873239437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1564</v>
      </c>
      <c r="G12" s="536">
        <v>1274</v>
      </c>
      <c r="H12" s="536">
        <v>2170</v>
      </c>
      <c r="I12" s="536">
        <v>1287</v>
      </c>
      <c r="J12" s="537">
        <v>1580</v>
      </c>
      <c r="K12" s="538">
        <v>-16</v>
      </c>
      <c r="L12" s="349">
        <v>-1.0126582278481013</v>
      </c>
    </row>
    <row r="13" spans="1:17" s="110" customFormat="1" ht="15" customHeight="1" x14ac:dyDescent="0.2">
      <c r="A13" s="350" t="s">
        <v>344</v>
      </c>
      <c r="B13" s="351" t="s">
        <v>345</v>
      </c>
      <c r="C13" s="347"/>
      <c r="D13" s="347"/>
      <c r="E13" s="348"/>
      <c r="F13" s="536">
        <v>846</v>
      </c>
      <c r="G13" s="536">
        <v>626</v>
      </c>
      <c r="H13" s="536">
        <v>1153</v>
      </c>
      <c r="I13" s="536">
        <v>730</v>
      </c>
      <c r="J13" s="537">
        <v>845</v>
      </c>
      <c r="K13" s="538">
        <v>1</v>
      </c>
      <c r="L13" s="349">
        <v>0.11834319526627218</v>
      </c>
    </row>
    <row r="14" spans="1:17" s="110" customFormat="1" ht="22.5" customHeight="1" x14ac:dyDescent="0.2">
      <c r="A14" s="350"/>
      <c r="B14" s="351" t="s">
        <v>346</v>
      </c>
      <c r="C14" s="347"/>
      <c r="D14" s="347"/>
      <c r="E14" s="348"/>
      <c r="F14" s="536">
        <v>718</v>
      </c>
      <c r="G14" s="536">
        <v>648</v>
      </c>
      <c r="H14" s="536">
        <v>1017</v>
      </c>
      <c r="I14" s="536">
        <v>557</v>
      </c>
      <c r="J14" s="537">
        <v>735</v>
      </c>
      <c r="K14" s="538">
        <v>-17</v>
      </c>
      <c r="L14" s="349">
        <v>-2.3129251700680271</v>
      </c>
    </row>
    <row r="15" spans="1:17" s="110" customFormat="1" ht="15" customHeight="1" x14ac:dyDescent="0.2">
      <c r="A15" s="350" t="s">
        <v>347</v>
      </c>
      <c r="B15" s="351" t="s">
        <v>108</v>
      </c>
      <c r="C15" s="347"/>
      <c r="D15" s="347"/>
      <c r="E15" s="348"/>
      <c r="F15" s="536">
        <v>403</v>
      </c>
      <c r="G15" s="536">
        <v>400</v>
      </c>
      <c r="H15" s="536">
        <v>1042</v>
      </c>
      <c r="I15" s="536">
        <v>312</v>
      </c>
      <c r="J15" s="537">
        <v>452</v>
      </c>
      <c r="K15" s="538">
        <v>-49</v>
      </c>
      <c r="L15" s="349">
        <v>-10.840707964601769</v>
      </c>
    </row>
    <row r="16" spans="1:17" s="110" customFormat="1" ht="15" customHeight="1" x14ac:dyDescent="0.2">
      <c r="A16" s="350"/>
      <c r="B16" s="351" t="s">
        <v>109</v>
      </c>
      <c r="C16" s="347"/>
      <c r="D16" s="347"/>
      <c r="E16" s="348"/>
      <c r="F16" s="536">
        <v>1017</v>
      </c>
      <c r="G16" s="536">
        <v>796</v>
      </c>
      <c r="H16" s="536">
        <v>1020</v>
      </c>
      <c r="I16" s="536">
        <v>863</v>
      </c>
      <c r="J16" s="537">
        <v>997</v>
      </c>
      <c r="K16" s="538">
        <v>20</v>
      </c>
      <c r="L16" s="349">
        <v>2.0060180541624875</v>
      </c>
    </row>
    <row r="17" spans="1:12" s="110" customFormat="1" ht="15" customHeight="1" x14ac:dyDescent="0.2">
      <c r="A17" s="350"/>
      <c r="B17" s="351" t="s">
        <v>110</v>
      </c>
      <c r="C17" s="347"/>
      <c r="D17" s="347"/>
      <c r="E17" s="348"/>
      <c r="F17" s="536">
        <v>131</v>
      </c>
      <c r="G17" s="536">
        <v>63</v>
      </c>
      <c r="H17" s="536">
        <v>97</v>
      </c>
      <c r="I17" s="536">
        <v>103</v>
      </c>
      <c r="J17" s="537">
        <v>115</v>
      </c>
      <c r="K17" s="538">
        <v>16</v>
      </c>
      <c r="L17" s="349">
        <v>13.913043478260869</v>
      </c>
    </row>
    <row r="18" spans="1:12" s="110" customFormat="1" ht="15" customHeight="1" x14ac:dyDescent="0.2">
      <c r="A18" s="350"/>
      <c r="B18" s="351" t="s">
        <v>111</v>
      </c>
      <c r="C18" s="347"/>
      <c r="D18" s="347"/>
      <c r="E18" s="348"/>
      <c r="F18" s="536">
        <v>13</v>
      </c>
      <c r="G18" s="536">
        <v>15</v>
      </c>
      <c r="H18" s="536">
        <v>11</v>
      </c>
      <c r="I18" s="536">
        <v>9</v>
      </c>
      <c r="J18" s="537">
        <v>16</v>
      </c>
      <c r="K18" s="538">
        <v>-3</v>
      </c>
      <c r="L18" s="349">
        <v>-18.75</v>
      </c>
    </row>
    <row r="19" spans="1:12" s="110" customFormat="1" ht="15" customHeight="1" x14ac:dyDescent="0.2">
      <c r="A19" s="118" t="s">
        <v>113</v>
      </c>
      <c r="B19" s="119" t="s">
        <v>181</v>
      </c>
      <c r="C19" s="347"/>
      <c r="D19" s="347"/>
      <c r="E19" s="348"/>
      <c r="F19" s="536">
        <v>1097</v>
      </c>
      <c r="G19" s="536">
        <v>853</v>
      </c>
      <c r="H19" s="536">
        <v>1626</v>
      </c>
      <c r="I19" s="536">
        <v>881</v>
      </c>
      <c r="J19" s="537">
        <v>1089</v>
      </c>
      <c r="K19" s="538">
        <v>8</v>
      </c>
      <c r="L19" s="349">
        <v>0.7346189164370982</v>
      </c>
    </row>
    <row r="20" spans="1:12" s="110" customFormat="1" ht="15" customHeight="1" x14ac:dyDescent="0.2">
      <c r="A20" s="118"/>
      <c r="B20" s="119" t="s">
        <v>182</v>
      </c>
      <c r="C20" s="347"/>
      <c r="D20" s="347"/>
      <c r="E20" s="348"/>
      <c r="F20" s="536">
        <v>467</v>
      </c>
      <c r="G20" s="536">
        <v>421</v>
      </c>
      <c r="H20" s="536">
        <v>544</v>
      </c>
      <c r="I20" s="536">
        <v>406</v>
      </c>
      <c r="J20" s="537">
        <v>491</v>
      </c>
      <c r="K20" s="538">
        <v>-24</v>
      </c>
      <c r="L20" s="349">
        <v>-4.8879837067209779</v>
      </c>
    </row>
    <row r="21" spans="1:12" s="110" customFormat="1" ht="15" customHeight="1" x14ac:dyDescent="0.2">
      <c r="A21" s="118" t="s">
        <v>113</v>
      </c>
      <c r="B21" s="119" t="s">
        <v>116</v>
      </c>
      <c r="C21" s="347"/>
      <c r="D21" s="347"/>
      <c r="E21" s="348"/>
      <c r="F21" s="536">
        <v>1087</v>
      </c>
      <c r="G21" s="536">
        <v>849</v>
      </c>
      <c r="H21" s="536">
        <v>1566</v>
      </c>
      <c r="I21" s="536">
        <v>842</v>
      </c>
      <c r="J21" s="537">
        <v>1079</v>
      </c>
      <c r="K21" s="538">
        <v>8</v>
      </c>
      <c r="L21" s="349">
        <v>0.74142724745134381</v>
      </c>
    </row>
    <row r="22" spans="1:12" s="110" customFormat="1" ht="15" customHeight="1" x14ac:dyDescent="0.2">
      <c r="A22" s="118"/>
      <c r="B22" s="119" t="s">
        <v>117</v>
      </c>
      <c r="C22" s="347"/>
      <c r="D22" s="347"/>
      <c r="E22" s="348"/>
      <c r="F22" s="536">
        <v>476</v>
      </c>
      <c r="G22" s="536">
        <v>424</v>
      </c>
      <c r="H22" s="536">
        <v>603</v>
      </c>
      <c r="I22" s="536">
        <v>442</v>
      </c>
      <c r="J22" s="537">
        <v>499</v>
      </c>
      <c r="K22" s="538">
        <v>-23</v>
      </c>
      <c r="L22" s="349">
        <v>-4.6092184368737472</v>
      </c>
    </row>
    <row r="23" spans="1:12" s="110" customFormat="1" ht="15" customHeight="1" x14ac:dyDescent="0.2">
      <c r="A23" s="352" t="s">
        <v>347</v>
      </c>
      <c r="B23" s="353" t="s">
        <v>193</v>
      </c>
      <c r="C23" s="354"/>
      <c r="D23" s="354"/>
      <c r="E23" s="355"/>
      <c r="F23" s="539">
        <v>34</v>
      </c>
      <c r="G23" s="539">
        <v>94</v>
      </c>
      <c r="H23" s="539">
        <v>441</v>
      </c>
      <c r="I23" s="539">
        <v>20</v>
      </c>
      <c r="J23" s="540">
        <v>34</v>
      </c>
      <c r="K23" s="541">
        <v>0</v>
      </c>
      <c r="L23" s="356">
        <v>0</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24.4</v>
      </c>
      <c r="G25" s="542">
        <v>29.5</v>
      </c>
      <c r="H25" s="542">
        <v>34.4</v>
      </c>
      <c r="I25" s="542">
        <v>32</v>
      </c>
      <c r="J25" s="542">
        <v>28.6</v>
      </c>
      <c r="K25" s="543" t="s">
        <v>349</v>
      </c>
      <c r="L25" s="364">
        <v>-4.2000000000000028</v>
      </c>
    </row>
    <row r="26" spans="1:12" s="110" customFormat="1" ht="15" customHeight="1" x14ac:dyDescent="0.2">
      <c r="A26" s="365" t="s">
        <v>105</v>
      </c>
      <c r="B26" s="366" t="s">
        <v>345</v>
      </c>
      <c r="C26" s="362"/>
      <c r="D26" s="362"/>
      <c r="E26" s="363"/>
      <c r="F26" s="542">
        <v>19.7</v>
      </c>
      <c r="G26" s="542">
        <v>24.4</v>
      </c>
      <c r="H26" s="542">
        <v>31</v>
      </c>
      <c r="I26" s="542">
        <v>25.8</v>
      </c>
      <c r="J26" s="544">
        <v>26.5</v>
      </c>
      <c r="K26" s="543" t="s">
        <v>349</v>
      </c>
      <c r="L26" s="364">
        <v>-6.8000000000000007</v>
      </c>
    </row>
    <row r="27" spans="1:12" s="110" customFormat="1" ht="15" customHeight="1" x14ac:dyDescent="0.2">
      <c r="A27" s="365"/>
      <c r="B27" s="366" t="s">
        <v>346</v>
      </c>
      <c r="C27" s="362"/>
      <c r="D27" s="362"/>
      <c r="E27" s="363"/>
      <c r="F27" s="542">
        <v>29.9</v>
      </c>
      <c r="G27" s="542">
        <v>34.799999999999997</v>
      </c>
      <c r="H27" s="542">
        <v>38.4</v>
      </c>
      <c r="I27" s="542">
        <v>40.299999999999997</v>
      </c>
      <c r="J27" s="542">
        <v>30.9</v>
      </c>
      <c r="K27" s="543" t="s">
        <v>349</v>
      </c>
      <c r="L27" s="364">
        <v>-1</v>
      </c>
    </row>
    <row r="28" spans="1:12" s="110" customFormat="1" ht="15" customHeight="1" x14ac:dyDescent="0.2">
      <c r="A28" s="365" t="s">
        <v>113</v>
      </c>
      <c r="B28" s="366" t="s">
        <v>108</v>
      </c>
      <c r="C28" s="362"/>
      <c r="D28" s="362"/>
      <c r="E28" s="363"/>
      <c r="F28" s="542">
        <v>27.2</v>
      </c>
      <c r="G28" s="542">
        <v>34.700000000000003</v>
      </c>
      <c r="H28" s="542">
        <v>40</v>
      </c>
      <c r="I28" s="542">
        <v>32.6</v>
      </c>
      <c r="J28" s="542">
        <v>34.1</v>
      </c>
      <c r="K28" s="543" t="s">
        <v>349</v>
      </c>
      <c r="L28" s="364">
        <v>-6.9000000000000021</v>
      </c>
    </row>
    <row r="29" spans="1:12" s="110" customFormat="1" ht="11.25" x14ac:dyDescent="0.2">
      <c r="A29" s="365"/>
      <c r="B29" s="366" t="s">
        <v>109</v>
      </c>
      <c r="C29" s="362"/>
      <c r="D29" s="362"/>
      <c r="E29" s="363"/>
      <c r="F29" s="542">
        <v>24</v>
      </c>
      <c r="G29" s="542">
        <v>27.4</v>
      </c>
      <c r="H29" s="542">
        <v>31</v>
      </c>
      <c r="I29" s="542">
        <v>31</v>
      </c>
      <c r="J29" s="544">
        <v>27.6</v>
      </c>
      <c r="K29" s="543" t="s">
        <v>349</v>
      </c>
      <c r="L29" s="364">
        <v>-3.6000000000000014</v>
      </c>
    </row>
    <row r="30" spans="1:12" s="110" customFormat="1" ht="15" customHeight="1" x14ac:dyDescent="0.2">
      <c r="A30" s="365"/>
      <c r="B30" s="366" t="s">
        <v>110</v>
      </c>
      <c r="C30" s="362"/>
      <c r="D30" s="362"/>
      <c r="E30" s="363"/>
      <c r="F30" s="542">
        <v>19.8</v>
      </c>
      <c r="G30" s="542">
        <v>30.2</v>
      </c>
      <c r="H30" s="542">
        <v>38.1</v>
      </c>
      <c r="I30" s="542">
        <v>36.9</v>
      </c>
      <c r="J30" s="542">
        <v>18.3</v>
      </c>
      <c r="K30" s="543" t="s">
        <v>349</v>
      </c>
      <c r="L30" s="364">
        <v>1.5</v>
      </c>
    </row>
    <row r="31" spans="1:12" s="110" customFormat="1" ht="15" customHeight="1" x14ac:dyDescent="0.2">
      <c r="A31" s="365"/>
      <c r="B31" s="366" t="s">
        <v>111</v>
      </c>
      <c r="C31" s="362"/>
      <c r="D31" s="362"/>
      <c r="E31" s="363"/>
      <c r="F31" s="542">
        <v>23.1</v>
      </c>
      <c r="G31" s="542">
        <v>33.299999999999997</v>
      </c>
      <c r="H31" s="542">
        <v>36.4</v>
      </c>
      <c r="I31" s="542">
        <v>55.6</v>
      </c>
      <c r="J31" s="542">
        <v>18.8</v>
      </c>
      <c r="K31" s="543" t="s">
        <v>349</v>
      </c>
      <c r="L31" s="364">
        <v>4.3000000000000007</v>
      </c>
    </row>
    <row r="32" spans="1:12" s="110" customFormat="1" ht="15" customHeight="1" x14ac:dyDescent="0.2">
      <c r="A32" s="367" t="s">
        <v>113</v>
      </c>
      <c r="B32" s="368" t="s">
        <v>181</v>
      </c>
      <c r="C32" s="362"/>
      <c r="D32" s="362"/>
      <c r="E32" s="363"/>
      <c r="F32" s="542">
        <v>20.3</v>
      </c>
      <c r="G32" s="542">
        <v>22.3</v>
      </c>
      <c r="H32" s="542">
        <v>30.1</v>
      </c>
      <c r="I32" s="542">
        <v>26.6</v>
      </c>
      <c r="J32" s="544">
        <v>25.1</v>
      </c>
      <c r="K32" s="543" t="s">
        <v>349</v>
      </c>
      <c r="L32" s="364">
        <v>-4.8000000000000007</v>
      </c>
    </row>
    <row r="33" spans="1:12" s="110" customFormat="1" ht="15" customHeight="1" x14ac:dyDescent="0.2">
      <c r="A33" s="367"/>
      <c r="B33" s="368" t="s">
        <v>182</v>
      </c>
      <c r="C33" s="362"/>
      <c r="D33" s="362"/>
      <c r="E33" s="363"/>
      <c r="F33" s="542">
        <v>33.6</v>
      </c>
      <c r="G33" s="542">
        <v>42.5</v>
      </c>
      <c r="H33" s="542">
        <v>43.3</v>
      </c>
      <c r="I33" s="542">
        <v>43.6</v>
      </c>
      <c r="J33" s="542">
        <v>35.9</v>
      </c>
      <c r="K33" s="543" t="s">
        <v>349</v>
      </c>
      <c r="L33" s="364">
        <v>-2.2999999999999972</v>
      </c>
    </row>
    <row r="34" spans="1:12" s="369" customFormat="1" ht="15" customHeight="1" x14ac:dyDescent="0.2">
      <c r="A34" s="367" t="s">
        <v>113</v>
      </c>
      <c r="B34" s="368" t="s">
        <v>116</v>
      </c>
      <c r="C34" s="362"/>
      <c r="D34" s="362"/>
      <c r="E34" s="363"/>
      <c r="F34" s="542">
        <v>26.8</v>
      </c>
      <c r="G34" s="542">
        <v>31</v>
      </c>
      <c r="H34" s="542">
        <v>37.5</v>
      </c>
      <c r="I34" s="542">
        <v>32.6</v>
      </c>
      <c r="J34" s="542">
        <v>29.5</v>
      </c>
      <c r="K34" s="543" t="s">
        <v>349</v>
      </c>
      <c r="L34" s="364">
        <v>-2.6999999999999993</v>
      </c>
    </row>
    <row r="35" spans="1:12" s="369" customFormat="1" ht="11.25" x14ac:dyDescent="0.2">
      <c r="A35" s="370"/>
      <c r="B35" s="371" t="s">
        <v>117</v>
      </c>
      <c r="C35" s="372"/>
      <c r="D35" s="372"/>
      <c r="E35" s="373"/>
      <c r="F35" s="545">
        <v>19</v>
      </c>
      <c r="G35" s="545">
        <v>26.8</v>
      </c>
      <c r="H35" s="545">
        <v>28.2</v>
      </c>
      <c r="I35" s="545">
        <v>31.1</v>
      </c>
      <c r="J35" s="546">
        <v>26.6</v>
      </c>
      <c r="K35" s="547" t="s">
        <v>349</v>
      </c>
      <c r="L35" s="374">
        <v>-7.6000000000000014</v>
      </c>
    </row>
    <row r="36" spans="1:12" s="369" customFormat="1" ht="15.95" customHeight="1" x14ac:dyDescent="0.2">
      <c r="A36" s="375" t="s">
        <v>350</v>
      </c>
      <c r="B36" s="376"/>
      <c r="C36" s="377"/>
      <c r="D36" s="376"/>
      <c r="E36" s="378"/>
      <c r="F36" s="548">
        <v>1513</v>
      </c>
      <c r="G36" s="548">
        <v>1165</v>
      </c>
      <c r="H36" s="548">
        <v>1622</v>
      </c>
      <c r="I36" s="548">
        <v>1261</v>
      </c>
      <c r="J36" s="548">
        <v>1530</v>
      </c>
      <c r="K36" s="549">
        <v>-17</v>
      </c>
      <c r="L36" s="380">
        <v>-1.1111111111111112</v>
      </c>
    </row>
    <row r="37" spans="1:12" s="369" customFormat="1" ht="15.95" customHeight="1" x14ac:dyDescent="0.2">
      <c r="A37" s="381"/>
      <c r="B37" s="382" t="s">
        <v>113</v>
      </c>
      <c r="C37" s="382" t="s">
        <v>351</v>
      </c>
      <c r="D37" s="382"/>
      <c r="E37" s="383"/>
      <c r="F37" s="548">
        <v>369</v>
      </c>
      <c r="G37" s="548">
        <v>344</v>
      </c>
      <c r="H37" s="548">
        <v>558</v>
      </c>
      <c r="I37" s="548">
        <v>404</v>
      </c>
      <c r="J37" s="548">
        <v>437</v>
      </c>
      <c r="K37" s="549">
        <v>-68</v>
      </c>
      <c r="L37" s="380">
        <v>-15.560640732265446</v>
      </c>
    </row>
    <row r="38" spans="1:12" s="369" customFormat="1" ht="15.95" customHeight="1" x14ac:dyDescent="0.2">
      <c r="A38" s="381"/>
      <c r="B38" s="384" t="s">
        <v>105</v>
      </c>
      <c r="C38" s="384" t="s">
        <v>106</v>
      </c>
      <c r="D38" s="385"/>
      <c r="E38" s="383"/>
      <c r="F38" s="548">
        <v>818</v>
      </c>
      <c r="G38" s="548">
        <v>591</v>
      </c>
      <c r="H38" s="548">
        <v>869</v>
      </c>
      <c r="I38" s="548">
        <v>718</v>
      </c>
      <c r="J38" s="550">
        <v>822</v>
      </c>
      <c r="K38" s="549">
        <v>-4</v>
      </c>
      <c r="L38" s="380">
        <v>-0.48661800486618007</v>
      </c>
    </row>
    <row r="39" spans="1:12" s="369" customFormat="1" ht="15.95" customHeight="1" x14ac:dyDescent="0.2">
      <c r="A39" s="381"/>
      <c r="B39" s="385"/>
      <c r="C39" s="382" t="s">
        <v>352</v>
      </c>
      <c r="D39" s="385"/>
      <c r="E39" s="383"/>
      <c r="F39" s="548">
        <v>161</v>
      </c>
      <c r="G39" s="548">
        <v>144</v>
      </c>
      <c r="H39" s="548">
        <v>269</v>
      </c>
      <c r="I39" s="548">
        <v>185</v>
      </c>
      <c r="J39" s="548">
        <v>218</v>
      </c>
      <c r="K39" s="549">
        <v>-57</v>
      </c>
      <c r="L39" s="380">
        <v>-26.146788990825687</v>
      </c>
    </row>
    <row r="40" spans="1:12" s="369" customFormat="1" ht="15.95" customHeight="1" x14ac:dyDescent="0.2">
      <c r="A40" s="381"/>
      <c r="B40" s="384"/>
      <c r="C40" s="384" t="s">
        <v>107</v>
      </c>
      <c r="D40" s="385"/>
      <c r="E40" s="383"/>
      <c r="F40" s="548">
        <v>695</v>
      </c>
      <c r="G40" s="548">
        <v>574</v>
      </c>
      <c r="H40" s="548">
        <v>753</v>
      </c>
      <c r="I40" s="548">
        <v>543</v>
      </c>
      <c r="J40" s="548">
        <v>708</v>
      </c>
      <c r="K40" s="549">
        <v>-13</v>
      </c>
      <c r="L40" s="380">
        <v>-1.8361581920903955</v>
      </c>
    </row>
    <row r="41" spans="1:12" s="369" customFormat="1" ht="24" customHeight="1" x14ac:dyDescent="0.2">
      <c r="A41" s="381"/>
      <c r="B41" s="385"/>
      <c r="C41" s="382" t="s">
        <v>352</v>
      </c>
      <c r="D41" s="385"/>
      <c r="E41" s="383"/>
      <c r="F41" s="548">
        <v>208</v>
      </c>
      <c r="G41" s="548">
        <v>200</v>
      </c>
      <c r="H41" s="548">
        <v>289</v>
      </c>
      <c r="I41" s="548">
        <v>219</v>
      </c>
      <c r="J41" s="550">
        <v>219</v>
      </c>
      <c r="K41" s="549">
        <v>-11</v>
      </c>
      <c r="L41" s="380">
        <v>-5.0228310502283104</v>
      </c>
    </row>
    <row r="42" spans="1:12" s="110" customFormat="1" ht="15" customHeight="1" x14ac:dyDescent="0.2">
      <c r="A42" s="381"/>
      <c r="B42" s="384" t="s">
        <v>113</v>
      </c>
      <c r="C42" s="384" t="s">
        <v>353</v>
      </c>
      <c r="D42" s="385"/>
      <c r="E42" s="383"/>
      <c r="F42" s="548">
        <v>364</v>
      </c>
      <c r="G42" s="548">
        <v>303</v>
      </c>
      <c r="H42" s="548">
        <v>528</v>
      </c>
      <c r="I42" s="548">
        <v>291</v>
      </c>
      <c r="J42" s="548">
        <v>410</v>
      </c>
      <c r="K42" s="549">
        <v>-46</v>
      </c>
      <c r="L42" s="380">
        <v>-11.219512195121951</v>
      </c>
    </row>
    <row r="43" spans="1:12" s="110" customFormat="1" ht="15" customHeight="1" x14ac:dyDescent="0.2">
      <c r="A43" s="381"/>
      <c r="B43" s="385"/>
      <c r="C43" s="382" t="s">
        <v>352</v>
      </c>
      <c r="D43" s="385"/>
      <c r="E43" s="383"/>
      <c r="F43" s="548">
        <v>99</v>
      </c>
      <c r="G43" s="548">
        <v>105</v>
      </c>
      <c r="H43" s="548">
        <v>211</v>
      </c>
      <c r="I43" s="548">
        <v>95</v>
      </c>
      <c r="J43" s="548">
        <v>140</v>
      </c>
      <c r="K43" s="549">
        <v>-41</v>
      </c>
      <c r="L43" s="380">
        <v>-29.285714285714285</v>
      </c>
    </row>
    <row r="44" spans="1:12" s="110" customFormat="1" ht="15" customHeight="1" x14ac:dyDescent="0.2">
      <c r="A44" s="381"/>
      <c r="B44" s="384"/>
      <c r="C44" s="366" t="s">
        <v>109</v>
      </c>
      <c r="D44" s="385"/>
      <c r="E44" s="383"/>
      <c r="F44" s="548">
        <v>1005</v>
      </c>
      <c r="G44" s="548">
        <v>784</v>
      </c>
      <c r="H44" s="548">
        <v>986</v>
      </c>
      <c r="I44" s="548">
        <v>858</v>
      </c>
      <c r="J44" s="550">
        <v>989</v>
      </c>
      <c r="K44" s="549">
        <v>16</v>
      </c>
      <c r="L44" s="380">
        <v>1.6177957532861476</v>
      </c>
    </row>
    <row r="45" spans="1:12" s="110" customFormat="1" ht="15" customHeight="1" x14ac:dyDescent="0.2">
      <c r="A45" s="381"/>
      <c r="B45" s="385"/>
      <c r="C45" s="382" t="s">
        <v>352</v>
      </c>
      <c r="D45" s="385"/>
      <c r="E45" s="383"/>
      <c r="F45" s="548">
        <v>241</v>
      </c>
      <c r="G45" s="548">
        <v>215</v>
      </c>
      <c r="H45" s="548">
        <v>306</v>
      </c>
      <c r="I45" s="548">
        <v>266</v>
      </c>
      <c r="J45" s="548">
        <v>273</v>
      </c>
      <c r="K45" s="549">
        <v>-32</v>
      </c>
      <c r="L45" s="380">
        <v>-11.721611721611721</v>
      </c>
    </row>
    <row r="46" spans="1:12" s="110" customFormat="1" ht="15" customHeight="1" x14ac:dyDescent="0.2">
      <c r="A46" s="381"/>
      <c r="B46" s="384"/>
      <c r="C46" s="366" t="s">
        <v>110</v>
      </c>
      <c r="D46" s="385"/>
      <c r="E46" s="383"/>
      <c r="F46" s="548">
        <v>131</v>
      </c>
      <c r="G46" s="548">
        <v>63</v>
      </c>
      <c r="H46" s="548">
        <v>97</v>
      </c>
      <c r="I46" s="548">
        <v>103</v>
      </c>
      <c r="J46" s="548">
        <v>115</v>
      </c>
      <c r="K46" s="549">
        <v>16</v>
      </c>
      <c r="L46" s="380">
        <v>13.913043478260869</v>
      </c>
    </row>
    <row r="47" spans="1:12" s="110" customFormat="1" ht="15" customHeight="1" x14ac:dyDescent="0.2">
      <c r="A47" s="381"/>
      <c r="B47" s="385"/>
      <c r="C47" s="382" t="s">
        <v>352</v>
      </c>
      <c r="D47" s="385"/>
      <c r="E47" s="383"/>
      <c r="F47" s="548">
        <v>26</v>
      </c>
      <c r="G47" s="548">
        <v>19</v>
      </c>
      <c r="H47" s="548">
        <v>37</v>
      </c>
      <c r="I47" s="548">
        <v>38</v>
      </c>
      <c r="J47" s="550">
        <v>21</v>
      </c>
      <c r="K47" s="549">
        <v>5</v>
      </c>
      <c r="L47" s="380">
        <v>23.80952380952381</v>
      </c>
    </row>
    <row r="48" spans="1:12" s="110" customFormat="1" ht="15" customHeight="1" x14ac:dyDescent="0.2">
      <c r="A48" s="381"/>
      <c r="B48" s="385"/>
      <c r="C48" s="366" t="s">
        <v>111</v>
      </c>
      <c r="D48" s="386"/>
      <c r="E48" s="387"/>
      <c r="F48" s="548">
        <v>13</v>
      </c>
      <c r="G48" s="548">
        <v>15</v>
      </c>
      <c r="H48" s="548">
        <v>11</v>
      </c>
      <c r="I48" s="548">
        <v>9</v>
      </c>
      <c r="J48" s="548">
        <v>16</v>
      </c>
      <c r="K48" s="549">
        <v>-3</v>
      </c>
      <c r="L48" s="380">
        <v>-18.75</v>
      </c>
    </row>
    <row r="49" spans="1:12" s="110" customFormat="1" ht="15" customHeight="1" x14ac:dyDescent="0.2">
      <c r="A49" s="381"/>
      <c r="B49" s="385"/>
      <c r="C49" s="382" t="s">
        <v>352</v>
      </c>
      <c r="D49" s="385"/>
      <c r="E49" s="383"/>
      <c r="F49" s="548">
        <v>3</v>
      </c>
      <c r="G49" s="548">
        <v>5</v>
      </c>
      <c r="H49" s="548">
        <v>4</v>
      </c>
      <c r="I49" s="548">
        <v>5</v>
      </c>
      <c r="J49" s="548">
        <v>3</v>
      </c>
      <c r="K49" s="549">
        <v>0</v>
      </c>
      <c r="L49" s="380">
        <v>0</v>
      </c>
    </row>
    <row r="50" spans="1:12" s="110" customFormat="1" ht="15" customHeight="1" x14ac:dyDescent="0.2">
      <c r="A50" s="381"/>
      <c r="B50" s="384" t="s">
        <v>113</v>
      </c>
      <c r="C50" s="382" t="s">
        <v>181</v>
      </c>
      <c r="D50" s="385"/>
      <c r="E50" s="383"/>
      <c r="F50" s="548">
        <v>1052</v>
      </c>
      <c r="G50" s="548">
        <v>749</v>
      </c>
      <c r="H50" s="548">
        <v>1091</v>
      </c>
      <c r="I50" s="548">
        <v>857</v>
      </c>
      <c r="J50" s="550">
        <v>1042</v>
      </c>
      <c r="K50" s="549">
        <v>10</v>
      </c>
      <c r="L50" s="380">
        <v>0.95969289827255277</v>
      </c>
    </row>
    <row r="51" spans="1:12" s="110" customFormat="1" ht="15" customHeight="1" x14ac:dyDescent="0.2">
      <c r="A51" s="381"/>
      <c r="B51" s="385"/>
      <c r="C51" s="382" t="s">
        <v>352</v>
      </c>
      <c r="D51" s="385"/>
      <c r="E51" s="383"/>
      <c r="F51" s="548">
        <v>214</v>
      </c>
      <c r="G51" s="548">
        <v>167</v>
      </c>
      <c r="H51" s="548">
        <v>328</v>
      </c>
      <c r="I51" s="548">
        <v>228</v>
      </c>
      <c r="J51" s="548">
        <v>262</v>
      </c>
      <c r="K51" s="549">
        <v>-48</v>
      </c>
      <c r="L51" s="380">
        <v>-18.320610687022899</v>
      </c>
    </row>
    <row r="52" spans="1:12" s="110" customFormat="1" ht="15" customHeight="1" x14ac:dyDescent="0.2">
      <c r="A52" s="381"/>
      <c r="B52" s="384"/>
      <c r="C52" s="382" t="s">
        <v>182</v>
      </c>
      <c r="D52" s="385"/>
      <c r="E52" s="383"/>
      <c r="F52" s="548">
        <v>461</v>
      </c>
      <c r="G52" s="548">
        <v>416</v>
      </c>
      <c r="H52" s="548">
        <v>531</v>
      </c>
      <c r="I52" s="548">
        <v>404</v>
      </c>
      <c r="J52" s="548">
        <v>488</v>
      </c>
      <c r="K52" s="549">
        <v>-27</v>
      </c>
      <c r="L52" s="380">
        <v>-5.5327868852459012</v>
      </c>
    </row>
    <row r="53" spans="1:12" s="269" customFormat="1" ht="11.25" customHeight="1" x14ac:dyDescent="0.2">
      <c r="A53" s="381"/>
      <c r="B53" s="385"/>
      <c r="C53" s="382" t="s">
        <v>352</v>
      </c>
      <c r="D53" s="385"/>
      <c r="E53" s="383"/>
      <c r="F53" s="548">
        <v>155</v>
      </c>
      <c r="G53" s="548">
        <v>177</v>
      </c>
      <c r="H53" s="548">
        <v>230</v>
      </c>
      <c r="I53" s="548">
        <v>176</v>
      </c>
      <c r="J53" s="550">
        <v>175</v>
      </c>
      <c r="K53" s="549">
        <v>-20</v>
      </c>
      <c r="L53" s="380">
        <v>-11.428571428571429</v>
      </c>
    </row>
    <row r="54" spans="1:12" s="151" customFormat="1" ht="12.75" customHeight="1" x14ac:dyDescent="0.2">
      <c r="A54" s="381"/>
      <c r="B54" s="384" t="s">
        <v>113</v>
      </c>
      <c r="C54" s="384" t="s">
        <v>116</v>
      </c>
      <c r="D54" s="385"/>
      <c r="E54" s="383"/>
      <c r="F54" s="548">
        <v>1039</v>
      </c>
      <c r="G54" s="548">
        <v>764</v>
      </c>
      <c r="H54" s="548">
        <v>1085</v>
      </c>
      <c r="I54" s="548">
        <v>820</v>
      </c>
      <c r="J54" s="548">
        <v>1039</v>
      </c>
      <c r="K54" s="549">
        <v>0</v>
      </c>
      <c r="L54" s="380">
        <v>0</v>
      </c>
    </row>
    <row r="55" spans="1:12" ht="11.25" x14ac:dyDescent="0.2">
      <c r="A55" s="381"/>
      <c r="B55" s="385"/>
      <c r="C55" s="382" t="s">
        <v>352</v>
      </c>
      <c r="D55" s="385"/>
      <c r="E55" s="383"/>
      <c r="F55" s="548">
        <v>278</v>
      </c>
      <c r="G55" s="548">
        <v>237</v>
      </c>
      <c r="H55" s="548">
        <v>407</v>
      </c>
      <c r="I55" s="548">
        <v>267</v>
      </c>
      <c r="J55" s="548">
        <v>306</v>
      </c>
      <c r="K55" s="549">
        <v>-28</v>
      </c>
      <c r="L55" s="380">
        <v>-9.1503267973856204</v>
      </c>
    </row>
    <row r="56" spans="1:12" ht="14.25" customHeight="1" x14ac:dyDescent="0.2">
      <c r="A56" s="381"/>
      <c r="B56" s="385"/>
      <c r="C56" s="384" t="s">
        <v>117</v>
      </c>
      <c r="D56" s="385"/>
      <c r="E56" s="383"/>
      <c r="F56" s="548">
        <v>473</v>
      </c>
      <c r="G56" s="548">
        <v>400</v>
      </c>
      <c r="H56" s="548">
        <v>536</v>
      </c>
      <c r="I56" s="548">
        <v>438</v>
      </c>
      <c r="J56" s="548">
        <v>489</v>
      </c>
      <c r="K56" s="549">
        <v>-16</v>
      </c>
      <c r="L56" s="380">
        <v>-3.2719836400817996</v>
      </c>
    </row>
    <row r="57" spans="1:12" ht="18.75" customHeight="1" x14ac:dyDescent="0.2">
      <c r="A57" s="388"/>
      <c r="B57" s="389"/>
      <c r="C57" s="390" t="s">
        <v>352</v>
      </c>
      <c r="D57" s="389"/>
      <c r="E57" s="391"/>
      <c r="F57" s="551">
        <v>90</v>
      </c>
      <c r="G57" s="552">
        <v>107</v>
      </c>
      <c r="H57" s="552">
        <v>151</v>
      </c>
      <c r="I57" s="552">
        <v>136</v>
      </c>
      <c r="J57" s="552">
        <v>130</v>
      </c>
      <c r="K57" s="553">
        <f t="shared" ref="K57" si="0">IF(OR(F57=".",J57=".")=TRUE,".",IF(OR(F57="*",J57="*")=TRUE,"*",IF(AND(F57="-",J57="-")=TRUE,"-",IF(AND(ISNUMBER(J57),ISNUMBER(F57))=TRUE,IF(F57-J57=0,0,F57-J57),IF(ISNUMBER(F57)=TRUE,F57,-J57)))))</f>
        <v>-40</v>
      </c>
      <c r="L57" s="392">
        <f t="shared" ref="L57" si="1">IF(K57 =".",".",IF(K57 ="*","*",IF(K57="-","-",IF(K57=0,0,IF(OR(J57="-",J57=".",F57="-",F57=".")=TRUE,"X",IF(J57=0,"0,0",IF(ABS(K57*100/J57)&gt;250,".X",(K57*100/J57))))))))</f>
        <v>-30.76923076923077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1564</v>
      </c>
      <c r="E11" s="114">
        <v>1274</v>
      </c>
      <c r="F11" s="114">
        <v>2170</v>
      </c>
      <c r="G11" s="114">
        <v>1287</v>
      </c>
      <c r="H11" s="140">
        <v>1580</v>
      </c>
      <c r="I11" s="115">
        <v>-16</v>
      </c>
      <c r="J11" s="116">
        <v>-1.0126582278481013</v>
      </c>
    </row>
    <row r="12" spans="1:15" s="110" customFormat="1" ht="24.95" customHeight="1" x14ac:dyDescent="0.2">
      <c r="A12" s="193" t="s">
        <v>132</v>
      </c>
      <c r="B12" s="194" t="s">
        <v>133</v>
      </c>
      <c r="C12" s="113" t="s">
        <v>513</v>
      </c>
      <c r="D12" s="115" t="s">
        <v>513</v>
      </c>
      <c r="E12" s="114" t="s">
        <v>513</v>
      </c>
      <c r="F12" s="114" t="s">
        <v>513</v>
      </c>
      <c r="G12" s="114" t="s">
        <v>513</v>
      </c>
      <c r="H12" s="140">
        <v>7</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v>13</v>
      </c>
      <c r="I13" s="115" t="s">
        <v>513</v>
      </c>
      <c r="J13" s="116" t="s">
        <v>513</v>
      </c>
    </row>
    <row r="14" spans="1:15" s="287" customFormat="1" ht="24.95" customHeight="1" x14ac:dyDescent="0.2">
      <c r="A14" s="193" t="s">
        <v>215</v>
      </c>
      <c r="B14" s="199" t="s">
        <v>137</v>
      </c>
      <c r="C14" s="113">
        <v>13.746803069053708</v>
      </c>
      <c r="D14" s="115">
        <v>215</v>
      </c>
      <c r="E14" s="114">
        <v>110</v>
      </c>
      <c r="F14" s="114">
        <v>247</v>
      </c>
      <c r="G14" s="114" t="s">
        <v>513</v>
      </c>
      <c r="H14" s="140">
        <v>172</v>
      </c>
      <c r="I14" s="115">
        <v>43</v>
      </c>
      <c r="J14" s="116">
        <v>25</v>
      </c>
      <c r="K14" s="110"/>
      <c r="L14" s="110"/>
      <c r="M14" s="110"/>
      <c r="N14" s="110"/>
      <c r="O14" s="110"/>
    </row>
    <row r="15" spans="1:15" s="110" customFormat="1" ht="24.95" customHeight="1" x14ac:dyDescent="0.2">
      <c r="A15" s="193" t="s">
        <v>216</v>
      </c>
      <c r="B15" s="199" t="s">
        <v>217</v>
      </c>
      <c r="C15" s="113">
        <v>0.57544757033248084</v>
      </c>
      <c r="D15" s="115">
        <v>9</v>
      </c>
      <c r="E15" s="114">
        <v>8</v>
      </c>
      <c r="F15" s="114">
        <v>15</v>
      </c>
      <c r="G15" s="114" t="s">
        <v>513</v>
      </c>
      <c r="H15" s="140">
        <v>9</v>
      </c>
      <c r="I15" s="115">
        <v>0</v>
      </c>
      <c r="J15" s="116">
        <v>0</v>
      </c>
    </row>
    <row r="16" spans="1:15" s="287" customFormat="1" ht="24.95" customHeight="1" x14ac:dyDescent="0.2">
      <c r="A16" s="193" t="s">
        <v>218</v>
      </c>
      <c r="B16" s="199" t="s">
        <v>141</v>
      </c>
      <c r="C16" s="113">
        <v>11.317135549872123</v>
      </c>
      <c r="D16" s="115">
        <v>177</v>
      </c>
      <c r="E16" s="114">
        <v>81</v>
      </c>
      <c r="F16" s="114">
        <v>199</v>
      </c>
      <c r="G16" s="114">
        <v>115</v>
      </c>
      <c r="H16" s="140">
        <v>127</v>
      </c>
      <c r="I16" s="115">
        <v>50</v>
      </c>
      <c r="J16" s="116">
        <v>39.370078740157481</v>
      </c>
      <c r="K16" s="110"/>
      <c r="L16" s="110"/>
      <c r="M16" s="110"/>
      <c r="N16" s="110"/>
      <c r="O16" s="110"/>
    </row>
    <row r="17" spans="1:15" s="110" customFormat="1" ht="24.95" customHeight="1" x14ac:dyDescent="0.2">
      <c r="A17" s="193" t="s">
        <v>142</v>
      </c>
      <c r="B17" s="199" t="s">
        <v>220</v>
      </c>
      <c r="C17" s="113">
        <v>1.8542199488491049</v>
      </c>
      <c r="D17" s="115">
        <v>29</v>
      </c>
      <c r="E17" s="114">
        <v>21</v>
      </c>
      <c r="F17" s="114">
        <v>33</v>
      </c>
      <c r="G17" s="114">
        <v>15</v>
      </c>
      <c r="H17" s="140">
        <v>36</v>
      </c>
      <c r="I17" s="115">
        <v>-7</v>
      </c>
      <c r="J17" s="116">
        <v>-19.444444444444443</v>
      </c>
    </row>
    <row r="18" spans="1:15" s="287" customFormat="1" ht="24.95" customHeight="1" x14ac:dyDescent="0.2">
      <c r="A18" s="201" t="s">
        <v>144</v>
      </c>
      <c r="B18" s="202" t="s">
        <v>145</v>
      </c>
      <c r="C18" s="113" t="s">
        <v>513</v>
      </c>
      <c r="D18" s="115" t="s">
        <v>513</v>
      </c>
      <c r="E18" s="114" t="s">
        <v>513</v>
      </c>
      <c r="F18" s="114" t="s">
        <v>513</v>
      </c>
      <c r="G18" s="114" t="s">
        <v>513</v>
      </c>
      <c r="H18" s="140">
        <v>120</v>
      </c>
      <c r="I18" s="115" t="s">
        <v>513</v>
      </c>
      <c r="J18" s="116" t="s">
        <v>513</v>
      </c>
      <c r="K18" s="110"/>
      <c r="L18" s="110"/>
      <c r="M18" s="110"/>
      <c r="N18" s="110"/>
      <c r="O18" s="110"/>
    </row>
    <row r="19" spans="1:15" s="110" customFormat="1" ht="24.95" customHeight="1" x14ac:dyDescent="0.2">
      <c r="A19" s="193" t="s">
        <v>146</v>
      </c>
      <c r="B19" s="199" t="s">
        <v>147</v>
      </c>
      <c r="C19" s="113">
        <v>12.851662404092071</v>
      </c>
      <c r="D19" s="115">
        <v>201</v>
      </c>
      <c r="E19" s="114">
        <v>175</v>
      </c>
      <c r="F19" s="114">
        <v>263</v>
      </c>
      <c r="G19" s="114">
        <v>129</v>
      </c>
      <c r="H19" s="140">
        <v>236</v>
      </c>
      <c r="I19" s="115">
        <v>-35</v>
      </c>
      <c r="J19" s="116">
        <v>-14.830508474576272</v>
      </c>
    </row>
    <row r="20" spans="1:15" s="287" customFormat="1" ht="24.95" customHeight="1" x14ac:dyDescent="0.2">
      <c r="A20" s="193" t="s">
        <v>148</v>
      </c>
      <c r="B20" s="199" t="s">
        <v>149</v>
      </c>
      <c r="C20" s="113">
        <v>2.2378516624040921</v>
      </c>
      <c r="D20" s="115">
        <v>35</v>
      </c>
      <c r="E20" s="114">
        <v>30</v>
      </c>
      <c r="F20" s="114">
        <v>59</v>
      </c>
      <c r="G20" s="114">
        <v>54</v>
      </c>
      <c r="H20" s="140">
        <v>68</v>
      </c>
      <c r="I20" s="115">
        <v>-33</v>
      </c>
      <c r="J20" s="116">
        <v>-48.529411764705884</v>
      </c>
      <c r="K20" s="110"/>
      <c r="L20" s="110"/>
      <c r="M20" s="110"/>
      <c r="N20" s="110"/>
      <c r="O20" s="110"/>
    </row>
    <row r="21" spans="1:15" s="110" customFormat="1" ht="24.95" customHeight="1" x14ac:dyDescent="0.2">
      <c r="A21" s="201" t="s">
        <v>150</v>
      </c>
      <c r="B21" s="202" t="s">
        <v>151</v>
      </c>
      <c r="C21" s="113">
        <v>5.8184143222506393</v>
      </c>
      <c r="D21" s="115">
        <v>91</v>
      </c>
      <c r="E21" s="114">
        <v>63</v>
      </c>
      <c r="F21" s="114">
        <v>83</v>
      </c>
      <c r="G21" s="114">
        <v>89</v>
      </c>
      <c r="H21" s="140">
        <v>99</v>
      </c>
      <c r="I21" s="115">
        <v>-8</v>
      </c>
      <c r="J21" s="116">
        <v>-8.0808080808080813</v>
      </c>
    </row>
    <row r="22" spans="1:15" s="110" customFormat="1" ht="24.95" customHeight="1" x14ac:dyDescent="0.2">
      <c r="A22" s="201" t="s">
        <v>152</v>
      </c>
      <c r="B22" s="199" t="s">
        <v>153</v>
      </c>
      <c r="C22" s="113" t="s">
        <v>513</v>
      </c>
      <c r="D22" s="115" t="s">
        <v>513</v>
      </c>
      <c r="E22" s="114">
        <v>8</v>
      </c>
      <c r="F22" s="114">
        <v>9</v>
      </c>
      <c r="G22" s="114">
        <v>8</v>
      </c>
      <c r="H22" s="140">
        <v>6</v>
      </c>
      <c r="I22" s="115" t="s">
        <v>513</v>
      </c>
      <c r="J22" s="116" t="s">
        <v>513</v>
      </c>
    </row>
    <row r="23" spans="1:15" s="110" customFormat="1" ht="24.95" customHeight="1" x14ac:dyDescent="0.2">
      <c r="A23" s="193" t="s">
        <v>154</v>
      </c>
      <c r="B23" s="199" t="s">
        <v>155</v>
      </c>
      <c r="C23" s="113" t="s">
        <v>513</v>
      </c>
      <c r="D23" s="115" t="s">
        <v>513</v>
      </c>
      <c r="E23" s="114">
        <v>8</v>
      </c>
      <c r="F23" s="114">
        <v>35</v>
      </c>
      <c r="G23" s="114">
        <v>8</v>
      </c>
      <c r="H23" s="140">
        <v>26</v>
      </c>
      <c r="I23" s="115" t="s">
        <v>513</v>
      </c>
      <c r="J23" s="116" t="s">
        <v>513</v>
      </c>
    </row>
    <row r="24" spans="1:15" s="110" customFormat="1" ht="24.95" customHeight="1" x14ac:dyDescent="0.2">
      <c r="A24" s="193" t="s">
        <v>156</v>
      </c>
      <c r="B24" s="199" t="s">
        <v>221</v>
      </c>
      <c r="C24" s="113">
        <v>3.6445012787723785</v>
      </c>
      <c r="D24" s="115">
        <v>57</v>
      </c>
      <c r="E24" s="114">
        <v>32</v>
      </c>
      <c r="F24" s="114">
        <v>74</v>
      </c>
      <c r="G24" s="114">
        <v>42</v>
      </c>
      <c r="H24" s="140">
        <v>69</v>
      </c>
      <c r="I24" s="115">
        <v>-12</v>
      </c>
      <c r="J24" s="116">
        <v>-17.391304347826086</v>
      </c>
    </row>
    <row r="25" spans="1:15" s="110" customFormat="1" ht="24.95" customHeight="1" x14ac:dyDescent="0.2">
      <c r="A25" s="193" t="s">
        <v>222</v>
      </c>
      <c r="B25" s="204" t="s">
        <v>159</v>
      </c>
      <c r="C25" s="113">
        <v>5.7544757033248084</v>
      </c>
      <c r="D25" s="115">
        <v>90</v>
      </c>
      <c r="E25" s="114">
        <v>62</v>
      </c>
      <c r="F25" s="114">
        <v>100</v>
      </c>
      <c r="G25" s="114">
        <v>88</v>
      </c>
      <c r="H25" s="140">
        <v>79</v>
      </c>
      <c r="I25" s="115">
        <v>11</v>
      </c>
      <c r="J25" s="116">
        <v>13.924050632911392</v>
      </c>
    </row>
    <row r="26" spans="1:15" s="110" customFormat="1" ht="24.95" customHeight="1" x14ac:dyDescent="0.2">
      <c r="A26" s="201">
        <v>782.78300000000002</v>
      </c>
      <c r="B26" s="203" t="s">
        <v>160</v>
      </c>
      <c r="C26" s="113">
        <v>19.437340153452684</v>
      </c>
      <c r="D26" s="115">
        <v>304</v>
      </c>
      <c r="E26" s="114">
        <v>218</v>
      </c>
      <c r="F26" s="114">
        <v>293</v>
      </c>
      <c r="G26" s="114">
        <v>322</v>
      </c>
      <c r="H26" s="140">
        <v>337</v>
      </c>
      <c r="I26" s="115">
        <v>-33</v>
      </c>
      <c r="J26" s="116">
        <v>-9.792284866468842</v>
      </c>
    </row>
    <row r="27" spans="1:15" s="110" customFormat="1" ht="24.95" customHeight="1" x14ac:dyDescent="0.2">
      <c r="A27" s="193" t="s">
        <v>161</v>
      </c>
      <c r="B27" s="199" t="s">
        <v>162</v>
      </c>
      <c r="C27" s="113">
        <v>1.6624040920716112</v>
      </c>
      <c r="D27" s="115">
        <v>26</v>
      </c>
      <c r="E27" s="114">
        <v>28</v>
      </c>
      <c r="F27" s="114">
        <v>83</v>
      </c>
      <c r="G27" s="114">
        <v>14</v>
      </c>
      <c r="H27" s="140">
        <v>26</v>
      </c>
      <c r="I27" s="115">
        <v>0</v>
      </c>
      <c r="J27" s="116">
        <v>0</v>
      </c>
    </row>
    <row r="28" spans="1:15" s="110" customFormat="1" ht="24.95" customHeight="1" x14ac:dyDescent="0.2">
      <c r="A28" s="193" t="s">
        <v>163</v>
      </c>
      <c r="B28" s="199" t="s">
        <v>164</v>
      </c>
      <c r="C28" s="113">
        <v>1.4705882352941178</v>
      </c>
      <c r="D28" s="115">
        <v>23</v>
      </c>
      <c r="E28" s="114">
        <v>28</v>
      </c>
      <c r="F28" s="114">
        <v>90</v>
      </c>
      <c r="G28" s="114">
        <v>21</v>
      </c>
      <c r="H28" s="140">
        <v>27</v>
      </c>
      <c r="I28" s="115">
        <v>-4</v>
      </c>
      <c r="J28" s="116">
        <v>-14.814814814814815</v>
      </c>
    </row>
    <row r="29" spans="1:15" s="110" customFormat="1" ht="24.95" customHeight="1" x14ac:dyDescent="0.2">
      <c r="A29" s="193">
        <v>86</v>
      </c>
      <c r="B29" s="199" t="s">
        <v>165</v>
      </c>
      <c r="C29" s="113">
        <v>9.9744245524296673</v>
      </c>
      <c r="D29" s="115">
        <v>156</v>
      </c>
      <c r="E29" s="114">
        <v>208</v>
      </c>
      <c r="F29" s="114">
        <v>228</v>
      </c>
      <c r="G29" s="114">
        <v>100</v>
      </c>
      <c r="H29" s="140">
        <v>146</v>
      </c>
      <c r="I29" s="115">
        <v>10</v>
      </c>
      <c r="J29" s="116">
        <v>6.8493150684931505</v>
      </c>
    </row>
    <row r="30" spans="1:15" s="110" customFormat="1" ht="24.95" customHeight="1" x14ac:dyDescent="0.2">
      <c r="A30" s="193">
        <v>87.88</v>
      </c>
      <c r="B30" s="204" t="s">
        <v>166</v>
      </c>
      <c r="C30" s="113">
        <v>6.9053708439897701</v>
      </c>
      <c r="D30" s="115">
        <v>108</v>
      </c>
      <c r="E30" s="114">
        <v>108</v>
      </c>
      <c r="F30" s="114">
        <v>221</v>
      </c>
      <c r="G30" s="114">
        <v>96</v>
      </c>
      <c r="H30" s="140">
        <v>107</v>
      </c>
      <c r="I30" s="115">
        <v>1</v>
      </c>
      <c r="J30" s="116">
        <v>0.93457943925233644</v>
      </c>
    </row>
    <row r="31" spans="1:15" s="110" customFormat="1" ht="24.95" customHeight="1" x14ac:dyDescent="0.2">
      <c r="A31" s="193" t="s">
        <v>167</v>
      </c>
      <c r="B31" s="199" t="s">
        <v>168</v>
      </c>
      <c r="C31" s="113">
        <v>1.7263427109974425</v>
      </c>
      <c r="D31" s="115">
        <v>27</v>
      </c>
      <c r="E31" s="114">
        <v>41</v>
      </c>
      <c r="F31" s="114">
        <v>73</v>
      </c>
      <c r="G31" s="114">
        <v>31</v>
      </c>
      <c r="H31" s="140">
        <v>42</v>
      </c>
      <c r="I31" s="115">
        <v>-15</v>
      </c>
      <c r="J31" s="116">
        <v>-35.714285714285715</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v>7</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v>305</v>
      </c>
      <c r="I35" s="115" t="s">
        <v>513</v>
      </c>
      <c r="J35" s="116" t="s">
        <v>513</v>
      </c>
    </row>
    <row r="36" spans="1:10" s="110" customFormat="1" ht="24.95" customHeight="1" x14ac:dyDescent="0.2">
      <c r="A36" s="294" t="s">
        <v>173</v>
      </c>
      <c r="B36" s="295" t="s">
        <v>174</v>
      </c>
      <c r="C36" s="125">
        <v>73.145780051150894</v>
      </c>
      <c r="D36" s="143">
        <v>1144</v>
      </c>
      <c r="E36" s="144">
        <v>1009</v>
      </c>
      <c r="F36" s="144">
        <v>1611</v>
      </c>
      <c r="G36" s="144">
        <v>1002</v>
      </c>
      <c r="H36" s="145">
        <v>1268</v>
      </c>
      <c r="I36" s="143">
        <v>-124</v>
      </c>
      <c r="J36" s="146">
        <v>-9.7791798107255516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1564</v>
      </c>
      <c r="F11" s="264">
        <v>1274</v>
      </c>
      <c r="G11" s="264">
        <v>2170</v>
      </c>
      <c r="H11" s="264">
        <v>1287</v>
      </c>
      <c r="I11" s="265">
        <v>1580</v>
      </c>
      <c r="J11" s="263">
        <v>-16</v>
      </c>
      <c r="K11" s="266">
        <v>-1.0126582278481013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30.179028132992329</v>
      </c>
      <c r="E13" s="115">
        <v>472</v>
      </c>
      <c r="F13" s="114">
        <v>387</v>
      </c>
      <c r="G13" s="114">
        <v>553</v>
      </c>
      <c r="H13" s="114">
        <v>435</v>
      </c>
      <c r="I13" s="140">
        <v>462</v>
      </c>
      <c r="J13" s="115">
        <v>10</v>
      </c>
      <c r="K13" s="116">
        <v>2.1645021645021645</v>
      </c>
    </row>
    <row r="14" spans="1:15" ht="15.95" customHeight="1" x14ac:dyDescent="0.2">
      <c r="A14" s="306" t="s">
        <v>230</v>
      </c>
      <c r="B14" s="307"/>
      <c r="C14" s="308"/>
      <c r="D14" s="113">
        <v>51.598465473145779</v>
      </c>
      <c r="E14" s="115">
        <v>807</v>
      </c>
      <c r="F14" s="114">
        <v>641</v>
      </c>
      <c r="G14" s="114">
        <v>1249</v>
      </c>
      <c r="H14" s="114">
        <v>613</v>
      </c>
      <c r="I14" s="140">
        <v>812</v>
      </c>
      <c r="J14" s="115">
        <v>-5</v>
      </c>
      <c r="K14" s="116">
        <v>-0.61576354679802958</v>
      </c>
    </row>
    <row r="15" spans="1:15" ht="15.95" customHeight="1" x14ac:dyDescent="0.2">
      <c r="A15" s="306" t="s">
        <v>231</v>
      </c>
      <c r="B15" s="307"/>
      <c r="C15" s="308"/>
      <c r="D15" s="113">
        <v>8.1841432225063944</v>
      </c>
      <c r="E15" s="115">
        <v>128</v>
      </c>
      <c r="F15" s="114">
        <v>115</v>
      </c>
      <c r="G15" s="114">
        <v>189</v>
      </c>
      <c r="H15" s="114">
        <v>133</v>
      </c>
      <c r="I15" s="140">
        <v>111</v>
      </c>
      <c r="J15" s="115">
        <v>17</v>
      </c>
      <c r="K15" s="116">
        <v>15.315315315315315</v>
      </c>
    </row>
    <row r="16" spans="1:15" ht="15.95" customHeight="1" x14ac:dyDescent="0.2">
      <c r="A16" s="306" t="s">
        <v>232</v>
      </c>
      <c r="B16" s="307"/>
      <c r="C16" s="308"/>
      <c r="D16" s="113">
        <v>9.5907928388746804</v>
      </c>
      <c r="E16" s="115">
        <v>150</v>
      </c>
      <c r="F16" s="114">
        <v>121</v>
      </c>
      <c r="G16" s="114">
        <v>142</v>
      </c>
      <c r="H16" s="114">
        <v>103</v>
      </c>
      <c r="I16" s="140">
        <v>189</v>
      </c>
      <c r="J16" s="115">
        <v>-39</v>
      </c>
      <c r="K16" s="116">
        <v>-20.634920634920636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0.38363171355498721</v>
      </c>
      <c r="E18" s="115">
        <v>6</v>
      </c>
      <c r="F18" s="114">
        <v>9</v>
      </c>
      <c r="G18" s="114">
        <v>9</v>
      </c>
      <c r="H18" s="114">
        <v>0</v>
      </c>
      <c r="I18" s="140">
        <v>8</v>
      </c>
      <c r="J18" s="115">
        <v>-2</v>
      </c>
      <c r="K18" s="116">
        <v>-25</v>
      </c>
    </row>
    <row r="19" spans="1:11" ht="14.1" customHeight="1" x14ac:dyDescent="0.2">
      <c r="A19" s="306" t="s">
        <v>235</v>
      </c>
      <c r="B19" s="307" t="s">
        <v>236</v>
      </c>
      <c r="C19" s="308"/>
      <c r="D19" s="113">
        <v>0.1918158567774936</v>
      </c>
      <c r="E19" s="115">
        <v>3</v>
      </c>
      <c r="F19" s="114">
        <v>4</v>
      </c>
      <c r="G19" s="114">
        <v>3</v>
      </c>
      <c r="H19" s="114">
        <v>0</v>
      </c>
      <c r="I19" s="140">
        <v>3</v>
      </c>
      <c r="J19" s="115">
        <v>0</v>
      </c>
      <c r="K19" s="116">
        <v>0</v>
      </c>
    </row>
    <row r="20" spans="1:11" ht="14.1" customHeight="1" x14ac:dyDescent="0.2">
      <c r="A20" s="306">
        <v>12</v>
      </c>
      <c r="B20" s="307" t="s">
        <v>237</v>
      </c>
      <c r="C20" s="308"/>
      <c r="D20" s="113">
        <v>0.57544757033248084</v>
      </c>
      <c r="E20" s="115">
        <v>9</v>
      </c>
      <c r="F20" s="114" t="s">
        <v>513</v>
      </c>
      <c r="G20" s="114">
        <v>9</v>
      </c>
      <c r="H20" s="114">
        <v>23</v>
      </c>
      <c r="I20" s="140">
        <v>9</v>
      </c>
      <c r="J20" s="115">
        <v>0</v>
      </c>
      <c r="K20" s="116">
        <v>0</v>
      </c>
    </row>
    <row r="21" spans="1:11" ht="14.1" customHeight="1" x14ac:dyDescent="0.2">
      <c r="A21" s="306">
        <v>21</v>
      </c>
      <c r="B21" s="307" t="s">
        <v>238</v>
      </c>
      <c r="C21" s="308"/>
      <c r="D21" s="113">
        <v>0.25575447570332482</v>
      </c>
      <c r="E21" s="115">
        <v>4</v>
      </c>
      <c r="F21" s="114">
        <v>5</v>
      </c>
      <c r="G21" s="114">
        <v>3</v>
      </c>
      <c r="H21" s="114">
        <v>3</v>
      </c>
      <c r="I21" s="140">
        <v>4</v>
      </c>
      <c r="J21" s="115">
        <v>0</v>
      </c>
      <c r="K21" s="116">
        <v>0</v>
      </c>
    </row>
    <row r="22" spans="1:11" ht="14.1" customHeight="1" x14ac:dyDescent="0.2">
      <c r="A22" s="306">
        <v>22</v>
      </c>
      <c r="B22" s="307" t="s">
        <v>239</v>
      </c>
      <c r="C22" s="308"/>
      <c r="D22" s="113">
        <v>1.9820971867007673</v>
      </c>
      <c r="E22" s="115">
        <v>31</v>
      </c>
      <c r="F22" s="114">
        <v>26</v>
      </c>
      <c r="G22" s="114">
        <v>51</v>
      </c>
      <c r="H22" s="114">
        <v>26</v>
      </c>
      <c r="I22" s="140">
        <v>50</v>
      </c>
      <c r="J22" s="115">
        <v>-19</v>
      </c>
      <c r="K22" s="116">
        <v>-38</v>
      </c>
    </row>
    <row r="23" spans="1:11" ht="14.1" customHeight="1" x14ac:dyDescent="0.2">
      <c r="A23" s="306">
        <v>23</v>
      </c>
      <c r="B23" s="307" t="s">
        <v>240</v>
      </c>
      <c r="C23" s="308"/>
      <c r="D23" s="113">
        <v>0.4475703324808184</v>
      </c>
      <c r="E23" s="115">
        <v>7</v>
      </c>
      <c r="F23" s="114">
        <v>12</v>
      </c>
      <c r="G23" s="114">
        <v>8</v>
      </c>
      <c r="H23" s="114">
        <v>7</v>
      </c>
      <c r="I23" s="140">
        <v>11</v>
      </c>
      <c r="J23" s="115">
        <v>-4</v>
      </c>
      <c r="K23" s="116">
        <v>-36.363636363636367</v>
      </c>
    </row>
    <row r="24" spans="1:11" ht="14.1" customHeight="1" x14ac:dyDescent="0.2">
      <c r="A24" s="306">
        <v>24</v>
      </c>
      <c r="B24" s="307" t="s">
        <v>241</v>
      </c>
      <c r="C24" s="308"/>
      <c r="D24" s="113">
        <v>7.2250639386189262</v>
      </c>
      <c r="E24" s="115">
        <v>113</v>
      </c>
      <c r="F24" s="114">
        <v>34</v>
      </c>
      <c r="G24" s="114">
        <v>65</v>
      </c>
      <c r="H24" s="114">
        <v>53</v>
      </c>
      <c r="I24" s="140">
        <v>87</v>
      </c>
      <c r="J24" s="115">
        <v>26</v>
      </c>
      <c r="K24" s="116">
        <v>29.885057471264368</v>
      </c>
    </row>
    <row r="25" spans="1:11" ht="14.1" customHeight="1" x14ac:dyDescent="0.2">
      <c r="A25" s="306">
        <v>25</v>
      </c>
      <c r="B25" s="307" t="s">
        <v>242</v>
      </c>
      <c r="C25" s="308"/>
      <c r="D25" s="113">
        <v>5.882352941176471</v>
      </c>
      <c r="E25" s="115">
        <v>92</v>
      </c>
      <c r="F25" s="114">
        <v>67</v>
      </c>
      <c r="G25" s="114">
        <v>108</v>
      </c>
      <c r="H25" s="114">
        <v>81</v>
      </c>
      <c r="I25" s="140">
        <v>76</v>
      </c>
      <c r="J25" s="115">
        <v>16</v>
      </c>
      <c r="K25" s="116">
        <v>21.05263157894737</v>
      </c>
    </row>
    <row r="26" spans="1:11" ht="14.1" customHeight="1" x14ac:dyDescent="0.2">
      <c r="A26" s="306">
        <v>26</v>
      </c>
      <c r="B26" s="307" t="s">
        <v>243</v>
      </c>
      <c r="C26" s="308"/>
      <c r="D26" s="113">
        <v>4.7953964194373402</v>
      </c>
      <c r="E26" s="115">
        <v>75</v>
      </c>
      <c r="F26" s="114">
        <v>46</v>
      </c>
      <c r="G26" s="114">
        <v>168</v>
      </c>
      <c r="H26" s="114">
        <v>26</v>
      </c>
      <c r="I26" s="140">
        <v>28</v>
      </c>
      <c r="J26" s="115">
        <v>47</v>
      </c>
      <c r="K26" s="116">
        <v>167.85714285714286</v>
      </c>
    </row>
    <row r="27" spans="1:11" ht="14.1" customHeight="1" x14ac:dyDescent="0.2">
      <c r="A27" s="306">
        <v>27</v>
      </c>
      <c r="B27" s="307" t="s">
        <v>244</v>
      </c>
      <c r="C27" s="308"/>
      <c r="D27" s="113">
        <v>3.0690537084398977</v>
      </c>
      <c r="E27" s="115">
        <v>48</v>
      </c>
      <c r="F27" s="114">
        <v>18</v>
      </c>
      <c r="G27" s="114">
        <v>33</v>
      </c>
      <c r="H27" s="114">
        <v>23</v>
      </c>
      <c r="I27" s="140">
        <v>36</v>
      </c>
      <c r="J27" s="115">
        <v>12</v>
      </c>
      <c r="K27" s="116">
        <v>33.333333333333336</v>
      </c>
    </row>
    <row r="28" spans="1:11" ht="14.1" customHeight="1" x14ac:dyDescent="0.2">
      <c r="A28" s="306">
        <v>28</v>
      </c>
      <c r="B28" s="307" t="s">
        <v>245</v>
      </c>
      <c r="C28" s="308"/>
      <c r="D28" s="113" t="s">
        <v>513</v>
      </c>
      <c r="E28" s="115" t="s">
        <v>513</v>
      </c>
      <c r="F28" s="114" t="s">
        <v>513</v>
      </c>
      <c r="G28" s="114" t="s">
        <v>513</v>
      </c>
      <c r="H28" s="114">
        <v>3</v>
      </c>
      <c r="I28" s="140" t="s">
        <v>513</v>
      </c>
      <c r="J28" s="115" t="s">
        <v>513</v>
      </c>
      <c r="K28" s="116" t="s">
        <v>513</v>
      </c>
    </row>
    <row r="29" spans="1:11" ht="14.1" customHeight="1" x14ac:dyDescent="0.2">
      <c r="A29" s="306">
        <v>29</v>
      </c>
      <c r="B29" s="307" t="s">
        <v>246</v>
      </c>
      <c r="C29" s="308"/>
      <c r="D29" s="113">
        <v>4.156010230179028</v>
      </c>
      <c r="E29" s="115">
        <v>65</v>
      </c>
      <c r="F29" s="114">
        <v>51</v>
      </c>
      <c r="G29" s="114">
        <v>122</v>
      </c>
      <c r="H29" s="114">
        <v>105</v>
      </c>
      <c r="I29" s="140">
        <v>82</v>
      </c>
      <c r="J29" s="115">
        <v>-17</v>
      </c>
      <c r="K29" s="116">
        <v>-20.73170731707317</v>
      </c>
    </row>
    <row r="30" spans="1:11" ht="14.1" customHeight="1" x14ac:dyDescent="0.2">
      <c r="A30" s="306" t="s">
        <v>247</v>
      </c>
      <c r="B30" s="307" t="s">
        <v>248</v>
      </c>
      <c r="C30" s="308"/>
      <c r="D30" s="113">
        <v>2.4296675191815855</v>
      </c>
      <c r="E30" s="115">
        <v>38</v>
      </c>
      <c r="F30" s="114">
        <v>32</v>
      </c>
      <c r="G30" s="114">
        <v>88</v>
      </c>
      <c r="H30" s="114">
        <v>84</v>
      </c>
      <c r="I30" s="140">
        <v>47</v>
      </c>
      <c r="J30" s="115">
        <v>-9</v>
      </c>
      <c r="K30" s="116">
        <v>-19.148936170212767</v>
      </c>
    </row>
    <row r="31" spans="1:11" ht="14.1" customHeight="1" x14ac:dyDescent="0.2">
      <c r="A31" s="306" t="s">
        <v>249</v>
      </c>
      <c r="B31" s="307" t="s">
        <v>250</v>
      </c>
      <c r="C31" s="308"/>
      <c r="D31" s="113" t="s">
        <v>513</v>
      </c>
      <c r="E31" s="115" t="s">
        <v>513</v>
      </c>
      <c r="F31" s="114" t="s">
        <v>513</v>
      </c>
      <c r="G31" s="114" t="s">
        <v>513</v>
      </c>
      <c r="H31" s="114" t="s">
        <v>513</v>
      </c>
      <c r="I31" s="140">
        <v>35</v>
      </c>
      <c r="J31" s="115" t="s">
        <v>513</v>
      </c>
      <c r="K31" s="116" t="s">
        <v>513</v>
      </c>
    </row>
    <row r="32" spans="1:11" ht="14.1" customHeight="1" x14ac:dyDescent="0.2">
      <c r="A32" s="306">
        <v>31</v>
      </c>
      <c r="B32" s="307" t="s">
        <v>251</v>
      </c>
      <c r="C32" s="308"/>
      <c r="D32" s="113">
        <v>0.51150895140664965</v>
      </c>
      <c r="E32" s="115">
        <v>8</v>
      </c>
      <c r="F32" s="114">
        <v>5</v>
      </c>
      <c r="G32" s="114">
        <v>6</v>
      </c>
      <c r="H32" s="114">
        <v>8</v>
      </c>
      <c r="I32" s="140">
        <v>11</v>
      </c>
      <c r="J32" s="115">
        <v>-3</v>
      </c>
      <c r="K32" s="116">
        <v>-27.272727272727273</v>
      </c>
    </row>
    <row r="33" spans="1:11" ht="14.1" customHeight="1" x14ac:dyDescent="0.2">
      <c r="A33" s="306">
        <v>32</v>
      </c>
      <c r="B33" s="307" t="s">
        <v>252</v>
      </c>
      <c r="C33" s="308"/>
      <c r="D33" s="113">
        <v>6.3299232736572888</v>
      </c>
      <c r="E33" s="115">
        <v>99</v>
      </c>
      <c r="F33" s="114">
        <v>67</v>
      </c>
      <c r="G33" s="114">
        <v>91</v>
      </c>
      <c r="H33" s="114">
        <v>89</v>
      </c>
      <c r="I33" s="140">
        <v>63</v>
      </c>
      <c r="J33" s="115">
        <v>36</v>
      </c>
      <c r="K33" s="116">
        <v>57.142857142857146</v>
      </c>
    </row>
    <row r="34" spans="1:11" ht="14.1" customHeight="1" x14ac:dyDescent="0.2">
      <c r="A34" s="306">
        <v>33</v>
      </c>
      <c r="B34" s="307" t="s">
        <v>253</v>
      </c>
      <c r="C34" s="308"/>
      <c r="D34" s="113">
        <v>2.2378516624040921</v>
      </c>
      <c r="E34" s="115">
        <v>35</v>
      </c>
      <c r="F34" s="114">
        <v>10</v>
      </c>
      <c r="G34" s="114">
        <v>18</v>
      </c>
      <c r="H34" s="114">
        <v>27</v>
      </c>
      <c r="I34" s="140">
        <v>30</v>
      </c>
      <c r="J34" s="115">
        <v>5</v>
      </c>
      <c r="K34" s="116">
        <v>16.666666666666668</v>
      </c>
    </row>
    <row r="35" spans="1:11" ht="14.1" customHeight="1" x14ac:dyDescent="0.2">
      <c r="A35" s="306">
        <v>34</v>
      </c>
      <c r="B35" s="307" t="s">
        <v>254</v>
      </c>
      <c r="C35" s="308"/>
      <c r="D35" s="113">
        <v>0.83120204603580561</v>
      </c>
      <c r="E35" s="115">
        <v>13</v>
      </c>
      <c r="F35" s="114">
        <v>22</v>
      </c>
      <c r="G35" s="114">
        <v>37</v>
      </c>
      <c r="H35" s="114">
        <v>15</v>
      </c>
      <c r="I35" s="140">
        <v>27</v>
      </c>
      <c r="J35" s="115">
        <v>-14</v>
      </c>
      <c r="K35" s="116">
        <v>-51.851851851851855</v>
      </c>
    </row>
    <row r="36" spans="1:11" ht="14.1" customHeight="1" x14ac:dyDescent="0.2">
      <c r="A36" s="306">
        <v>41</v>
      </c>
      <c r="B36" s="307" t="s">
        <v>255</v>
      </c>
      <c r="C36" s="308"/>
      <c r="D36" s="113">
        <v>0.31969309462915602</v>
      </c>
      <c r="E36" s="115">
        <v>5</v>
      </c>
      <c r="F36" s="114" t="s">
        <v>513</v>
      </c>
      <c r="G36" s="114">
        <v>0</v>
      </c>
      <c r="H36" s="114" t="s">
        <v>513</v>
      </c>
      <c r="I36" s="140" t="s">
        <v>513</v>
      </c>
      <c r="J36" s="115" t="s">
        <v>513</v>
      </c>
      <c r="K36" s="116" t="s">
        <v>513</v>
      </c>
    </row>
    <row r="37" spans="1:11" ht="14.1" customHeight="1" x14ac:dyDescent="0.2">
      <c r="A37" s="306">
        <v>42</v>
      </c>
      <c r="B37" s="307" t="s">
        <v>256</v>
      </c>
      <c r="C37" s="308"/>
      <c r="D37" s="113">
        <v>0.1918158567774936</v>
      </c>
      <c r="E37" s="115">
        <v>3</v>
      </c>
      <c r="F37" s="114">
        <v>0</v>
      </c>
      <c r="G37" s="114" t="s">
        <v>513</v>
      </c>
      <c r="H37" s="114" t="s">
        <v>513</v>
      </c>
      <c r="I37" s="140" t="s">
        <v>513</v>
      </c>
      <c r="J37" s="115" t="s">
        <v>513</v>
      </c>
      <c r="K37" s="116" t="s">
        <v>513</v>
      </c>
    </row>
    <row r="38" spans="1:11" ht="14.1" customHeight="1" x14ac:dyDescent="0.2">
      <c r="A38" s="306">
        <v>43</v>
      </c>
      <c r="B38" s="307" t="s">
        <v>257</v>
      </c>
      <c r="C38" s="308"/>
      <c r="D38" s="113">
        <v>0.63938618925831203</v>
      </c>
      <c r="E38" s="115">
        <v>10</v>
      </c>
      <c r="F38" s="114">
        <v>12</v>
      </c>
      <c r="G38" s="114">
        <v>20</v>
      </c>
      <c r="H38" s="114">
        <v>14</v>
      </c>
      <c r="I38" s="140">
        <v>10</v>
      </c>
      <c r="J38" s="115">
        <v>0</v>
      </c>
      <c r="K38" s="116">
        <v>0</v>
      </c>
    </row>
    <row r="39" spans="1:11" ht="14.1" customHeight="1" x14ac:dyDescent="0.2">
      <c r="A39" s="306">
        <v>51</v>
      </c>
      <c r="B39" s="307" t="s">
        <v>258</v>
      </c>
      <c r="C39" s="308"/>
      <c r="D39" s="113">
        <v>8.7595907928388748</v>
      </c>
      <c r="E39" s="115">
        <v>137</v>
      </c>
      <c r="F39" s="114">
        <v>100</v>
      </c>
      <c r="G39" s="114">
        <v>152</v>
      </c>
      <c r="H39" s="114">
        <v>105</v>
      </c>
      <c r="I39" s="140">
        <v>105</v>
      </c>
      <c r="J39" s="115">
        <v>32</v>
      </c>
      <c r="K39" s="116">
        <v>30.476190476190474</v>
      </c>
    </row>
    <row r="40" spans="1:11" ht="14.1" customHeight="1" x14ac:dyDescent="0.2">
      <c r="A40" s="306" t="s">
        <v>259</v>
      </c>
      <c r="B40" s="307" t="s">
        <v>260</v>
      </c>
      <c r="C40" s="308"/>
      <c r="D40" s="113">
        <v>8.1202046035805626</v>
      </c>
      <c r="E40" s="115">
        <v>127</v>
      </c>
      <c r="F40" s="114">
        <v>92</v>
      </c>
      <c r="G40" s="114">
        <v>125</v>
      </c>
      <c r="H40" s="114">
        <v>88</v>
      </c>
      <c r="I40" s="140">
        <v>81</v>
      </c>
      <c r="J40" s="115">
        <v>46</v>
      </c>
      <c r="K40" s="116">
        <v>56.790123456790127</v>
      </c>
    </row>
    <row r="41" spans="1:11" ht="14.1" customHeight="1" x14ac:dyDescent="0.2">
      <c r="A41" s="306"/>
      <c r="B41" s="307" t="s">
        <v>261</v>
      </c>
      <c r="C41" s="308"/>
      <c r="D41" s="113">
        <v>7.7365728900255757</v>
      </c>
      <c r="E41" s="115">
        <v>121</v>
      </c>
      <c r="F41" s="114">
        <v>90</v>
      </c>
      <c r="G41" s="114">
        <v>120</v>
      </c>
      <c r="H41" s="114">
        <v>86</v>
      </c>
      <c r="I41" s="140">
        <v>74</v>
      </c>
      <c r="J41" s="115">
        <v>47</v>
      </c>
      <c r="K41" s="116">
        <v>63.513513513513516</v>
      </c>
    </row>
    <row r="42" spans="1:11" ht="14.1" customHeight="1" x14ac:dyDescent="0.2">
      <c r="A42" s="306">
        <v>52</v>
      </c>
      <c r="B42" s="307" t="s">
        <v>262</v>
      </c>
      <c r="C42" s="308"/>
      <c r="D42" s="113">
        <v>4.156010230179028</v>
      </c>
      <c r="E42" s="115">
        <v>65</v>
      </c>
      <c r="F42" s="114">
        <v>54</v>
      </c>
      <c r="G42" s="114">
        <v>44</v>
      </c>
      <c r="H42" s="114">
        <v>49</v>
      </c>
      <c r="I42" s="140">
        <v>81</v>
      </c>
      <c r="J42" s="115">
        <v>-16</v>
      </c>
      <c r="K42" s="116">
        <v>-19.753086419753085</v>
      </c>
    </row>
    <row r="43" spans="1:11" ht="14.1" customHeight="1" x14ac:dyDescent="0.2">
      <c r="A43" s="306" t="s">
        <v>263</v>
      </c>
      <c r="B43" s="307" t="s">
        <v>264</v>
      </c>
      <c r="C43" s="308"/>
      <c r="D43" s="113">
        <v>1.918158567774936</v>
      </c>
      <c r="E43" s="115">
        <v>30</v>
      </c>
      <c r="F43" s="114">
        <v>27</v>
      </c>
      <c r="G43" s="114">
        <v>33</v>
      </c>
      <c r="H43" s="114">
        <v>28</v>
      </c>
      <c r="I43" s="140">
        <v>31</v>
      </c>
      <c r="J43" s="115">
        <v>-1</v>
      </c>
      <c r="K43" s="116">
        <v>-3.225806451612903</v>
      </c>
    </row>
    <row r="44" spans="1:11" ht="14.1" customHeight="1" x14ac:dyDescent="0.2">
      <c r="A44" s="306">
        <v>53</v>
      </c>
      <c r="B44" s="307" t="s">
        <v>265</v>
      </c>
      <c r="C44" s="308"/>
      <c r="D44" s="113">
        <v>1.4066496163682864</v>
      </c>
      <c r="E44" s="115">
        <v>22</v>
      </c>
      <c r="F44" s="114">
        <v>29</v>
      </c>
      <c r="G44" s="114">
        <v>37</v>
      </c>
      <c r="H44" s="114">
        <v>30</v>
      </c>
      <c r="I44" s="140">
        <v>23</v>
      </c>
      <c r="J44" s="115">
        <v>-1</v>
      </c>
      <c r="K44" s="116">
        <v>-4.3478260869565215</v>
      </c>
    </row>
    <row r="45" spans="1:11" ht="14.1" customHeight="1" x14ac:dyDescent="0.2">
      <c r="A45" s="306" t="s">
        <v>266</v>
      </c>
      <c r="B45" s="307" t="s">
        <v>267</v>
      </c>
      <c r="C45" s="308"/>
      <c r="D45" s="113">
        <v>1.4066496163682864</v>
      </c>
      <c r="E45" s="115">
        <v>22</v>
      </c>
      <c r="F45" s="114">
        <v>29</v>
      </c>
      <c r="G45" s="114">
        <v>37</v>
      </c>
      <c r="H45" s="114">
        <v>30</v>
      </c>
      <c r="I45" s="140">
        <v>23</v>
      </c>
      <c r="J45" s="115">
        <v>-1</v>
      </c>
      <c r="K45" s="116">
        <v>-4.3478260869565215</v>
      </c>
    </row>
    <row r="46" spans="1:11" ht="14.1" customHeight="1" x14ac:dyDescent="0.2">
      <c r="A46" s="306">
        <v>54</v>
      </c>
      <c r="B46" s="307" t="s">
        <v>268</v>
      </c>
      <c r="C46" s="308"/>
      <c r="D46" s="113">
        <v>2.3657289002557547</v>
      </c>
      <c r="E46" s="115">
        <v>37</v>
      </c>
      <c r="F46" s="114">
        <v>32</v>
      </c>
      <c r="G46" s="114">
        <v>46</v>
      </c>
      <c r="H46" s="114">
        <v>31</v>
      </c>
      <c r="I46" s="140">
        <v>39</v>
      </c>
      <c r="J46" s="115">
        <v>-2</v>
      </c>
      <c r="K46" s="116">
        <v>-5.1282051282051286</v>
      </c>
    </row>
    <row r="47" spans="1:11" ht="14.1" customHeight="1" x14ac:dyDescent="0.2">
      <c r="A47" s="306">
        <v>61</v>
      </c>
      <c r="B47" s="307" t="s">
        <v>269</v>
      </c>
      <c r="C47" s="308"/>
      <c r="D47" s="113">
        <v>3.0051150895140664</v>
      </c>
      <c r="E47" s="115">
        <v>47</v>
      </c>
      <c r="F47" s="114">
        <v>29</v>
      </c>
      <c r="G47" s="114">
        <v>44</v>
      </c>
      <c r="H47" s="114">
        <v>43</v>
      </c>
      <c r="I47" s="140">
        <v>24</v>
      </c>
      <c r="J47" s="115">
        <v>23</v>
      </c>
      <c r="K47" s="116">
        <v>95.833333333333329</v>
      </c>
    </row>
    <row r="48" spans="1:11" ht="14.1" customHeight="1" x14ac:dyDescent="0.2">
      <c r="A48" s="306">
        <v>62</v>
      </c>
      <c r="B48" s="307" t="s">
        <v>270</v>
      </c>
      <c r="C48" s="308"/>
      <c r="D48" s="113">
        <v>7.6086956521739131</v>
      </c>
      <c r="E48" s="115">
        <v>119</v>
      </c>
      <c r="F48" s="114">
        <v>122</v>
      </c>
      <c r="G48" s="114">
        <v>165</v>
      </c>
      <c r="H48" s="114">
        <v>104</v>
      </c>
      <c r="I48" s="140">
        <v>174</v>
      </c>
      <c r="J48" s="115">
        <v>-55</v>
      </c>
      <c r="K48" s="116">
        <v>-31.609195402298852</v>
      </c>
    </row>
    <row r="49" spans="1:11" ht="14.1" customHeight="1" x14ac:dyDescent="0.2">
      <c r="A49" s="306">
        <v>63</v>
      </c>
      <c r="B49" s="307" t="s">
        <v>271</v>
      </c>
      <c r="C49" s="308"/>
      <c r="D49" s="113">
        <v>3.3248081841432224</v>
      </c>
      <c r="E49" s="115">
        <v>52</v>
      </c>
      <c r="F49" s="114">
        <v>40</v>
      </c>
      <c r="G49" s="114">
        <v>51</v>
      </c>
      <c r="H49" s="114">
        <v>55</v>
      </c>
      <c r="I49" s="140">
        <v>50</v>
      </c>
      <c r="J49" s="115">
        <v>2</v>
      </c>
      <c r="K49" s="116">
        <v>4</v>
      </c>
    </row>
    <row r="50" spans="1:11" ht="14.1" customHeight="1" x14ac:dyDescent="0.2">
      <c r="A50" s="306" t="s">
        <v>272</v>
      </c>
      <c r="B50" s="307" t="s">
        <v>273</v>
      </c>
      <c r="C50" s="308"/>
      <c r="D50" s="113" t="s">
        <v>513</v>
      </c>
      <c r="E50" s="115" t="s">
        <v>513</v>
      </c>
      <c r="F50" s="114">
        <v>4</v>
      </c>
      <c r="G50" s="114">
        <v>5</v>
      </c>
      <c r="H50" s="114">
        <v>7</v>
      </c>
      <c r="I50" s="140">
        <v>3</v>
      </c>
      <c r="J50" s="115" t="s">
        <v>513</v>
      </c>
      <c r="K50" s="116" t="s">
        <v>513</v>
      </c>
    </row>
    <row r="51" spans="1:11" ht="14.1" customHeight="1" x14ac:dyDescent="0.2">
      <c r="A51" s="306" t="s">
        <v>274</v>
      </c>
      <c r="B51" s="307" t="s">
        <v>275</v>
      </c>
      <c r="C51" s="308"/>
      <c r="D51" s="113">
        <v>3.0690537084398977</v>
      </c>
      <c r="E51" s="115">
        <v>48</v>
      </c>
      <c r="F51" s="114">
        <v>35</v>
      </c>
      <c r="G51" s="114">
        <v>38</v>
      </c>
      <c r="H51" s="114">
        <v>45</v>
      </c>
      <c r="I51" s="140">
        <v>43</v>
      </c>
      <c r="J51" s="115">
        <v>5</v>
      </c>
      <c r="K51" s="116">
        <v>11.627906976744185</v>
      </c>
    </row>
    <row r="52" spans="1:11" ht="14.1" customHeight="1" x14ac:dyDescent="0.2">
      <c r="A52" s="306">
        <v>71</v>
      </c>
      <c r="B52" s="307" t="s">
        <v>276</v>
      </c>
      <c r="C52" s="308"/>
      <c r="D52" s="113">
        <v>6.585677749360614</v>
      </c>
      <c r="E52" s="115">
        <v>103</v>
      </c>
      <c r="F52" s="114">
        <v>68</v>
      </c>
      <c r="G52" s="114">
        <v>150</v>
      </c>
      <c r="H52" s="114">
        <v>95</v>
      </c>
      <c r="I52" s="140">
        <v>127</v>
      </c>
      <c r="J52" s="115">
        <v>-24</v>
      </c>
      <c r="K52" s="116">
        <v>-18.897637795275589</v>
      </c>
    </row>
    <row r="53" spans="1:11" ht="14.1" customHeight="1" x14ac:dyDescent="0.2">
      <c r="A53" s="306" t="s">
        <v>277</v>
      </c>
      <c r="B53" s="307" t="s">
        <v>278</v>
      </c>
      <c r="C53" s="308"/>
      <c r="D53" s="113">
        <v>2.0460358056265986</v>
      </c>
      <c r="E53" s="115">
        <v>32</v>
      </c>
      <c r="F53" s="114">
        <v>22</v>
      </c>
      <c r="G53" s="114">
        <v>62</v>
      </c>
      <c r="H53" s="114">
        <v>37</v>
      </c>
      <c r="I53" s="140">
        <v>41</v>
      </c>
      <c r="J53" s="115">
        <v>-9</v>
      </c>
      <c r="K53" s="116">
        <v>-21.951219512195124</v>
      </c>
    </row>
    <row r="54" spans="1:11" ht="14.1" customHeight="1" x14ac:dyDescent="0.2">
      <c r="A54" s="306" t="s">
        <v>279</v>
      </c>
      <c r="B54" s="307" t="s">
        <v>280</v>
      </c>
      <c r="C54" s="308"/>
      <c r="D54" s="113">
        <v>3.836317135549872</v>
      </c>
      <c r="E54" s="115">
        <v>60</v>
      </c>
      <c r="F54" s="114">
        <v>41</v>
      </c>
      <c r="G54" s="114">
        <v>81</v>
      </c>
      <c r="H54" s="114">
        <v>51</v>
      </c>
      <c r="I54" s="140">
        <v>71</v>
      </c>
      <c r="J54" s="115">
        <v>-11</v>
      </c>
      <c r="K54" s="116">
        <v>-15.492957746478874</v>
      </c>
    </row>
    <row r="55" spans="1:11" ht="14.1" customHeight="1" x14ac:dyDescent="0.2">
      <c r="A55" s="306">
        <v>72</v>
      </c>
      <c r="B55" s="307" t="s">
        <v>281</v>
      </c>
      <c r="C55" s="308"/>
      <c r="D55" s="113">
        <v>2.1099744245524295</v>
      </c>
      <c r="E55" s="115">
        <v>33</v>
      </c>
      <c r="F55" s="114">
        <v>16</v>
      </c>
      <c r="G55" s="114">
        <v>57</v>
      </c>
      <c r="H55" s="114">
        <v>16</v>
      </c>
      <c r="I55" s="140">
        <v>33</v>
      </c>
      <c r="J55" s="115">
        <v>0</v>
      </c>
      <c r="K55" s="116">
        <v>0</v>
      </c>
    </row>
    <row r="56" spans="1:11" ht="14.1" customHeight="1" x14ac:dyDescent="0.2">
      <c r="A56" s="306" t="s">
        <v>282</v>
      </c>
      <c r="B56" s="307" t="s">
        <v>283</v>
      </c>
      <c r="C56" s="308"/>
      <c r="D56" s="113">
        <v>1.2148337595907928</v>
      </c>
      <c r="E56" s="115">
        <v>19</v>
      </c>
      <c r="F56" s="114">
        <v>5</v>
      </c>
      <c r="G56" s="114">
        <v>31</v>
      </c>
      <c r="H56" s="114" t="s">
        <v>513</v>
      </c>
      <c r="I56" s="140">
        <v>21</v>
      </c>
      <c r="J56" s="115">
        <v>-2</v>
      </c>
      <c r="K56" s="116">
        <v>-9.5238095238095237</v>
      </c>
    </row>
    <row r="57" spans="1:11" ht="14.1" customHeight="1" x14ac:dyDescent="0.2">
      <c r="A57" s="306" t="s">
        <v>284</v>
      </c>
      <c r="B57" s="307" t="s">
        <v>285</v>
      </c>
      <c r="C57" s="308"/>
      <c r="D57" s="113">
        <v>0.38363171355498721</v>
      </c>
      <c r="E57" s="115">
        <v>6</v>
      </c>
      <c r="F57" s="114">
        <v>8</v>
      </c>
      <c r="G57" s="114">
        <v>13</v>
      </c>
      <c r="H57" s="114">
        <v>8</v>
      </c>
      <c r="I57" s="140">
        <v>9</v>
      </c>
      <c r="J57" s="115">
        <v>-3</v>
      </c>
      <c r="K57" s="116">
        <v>-33.333333333333336</v>
      </c>
    </row>
    <row r="58" spans="1:11" ht="14.1" customHeight="1" x14ac:dyDescent="0.2">
      <c r="A58" s="306">
        <v>73</v>
      </c>
      <c r="B58" s="307" t="s">
        <v>286</v>
      </c>
      <c r="C58" s="308"/>
      <c r="D58" s="113">
        <v>0.76726342710997442</v>
      </c>
      <c r="E58" s="115">
        <v>12</v>
      </c>
      <c r="F58" s="114">
        <v>12</v>
      </c>
      <c r="G58" s="114">
        <v>48</v>
      </c>
      <c r="H58" s="114">
        <v>11</v>
      </c>
      <c r="I58" s="140">
        <v>16</v>
      </c>
      <c r="J58" s="115">
        <v>-4</v>
      </c>
      <c r="K58" s="116">
        <v>-25</v>
      </c>
    </row>
    <row r="59" spans="1:11" ht="14.1" customHeight="1" x14ac:dyDescent="0.2">
      <c r="A59" s="306" t="s">
        <v>287</v>
      </c>
      <c r="B59" s="307" t="s">
        <v>288</v>
      </c>
      <c r="C59" s="308"/>
      <c r="D59" s="113">
        <v>0.57544757033248084</v>
      </c>
      <c r="E59" s="115">
        <v>9</v>
      </c>
      <c r="F59" s="114">
        <v>10</v>
      </c>
      <c r="G59" s="114">
        <v>39</v>
      </c>
      <c r="H59" s="114">
        <v>8</v>
      </c>
      <c r="I59" s="140">
        <v>5</v>
      </c>
      <c r="J59" s="115">
        <v>4</v>
      </c>
      <c r="K59" s="116">
        <v>80</v>
      </c>
    </row>
    <row r="60" spans="1:11" ht="14.1" customHeight="1" x14ac:dyDescent="0.2">
      <c r="A60" s="306">
        <v>81</v>
      </c>
      <c r="B60" s="307" t="s">
        <v>289</v>
      </c>
      <c r="C60" s="308"/>
      <c r="D60" s="113">
        <v>9.9744245524296673</v>
      </c>
      <c r="E60" s="115">
        <v>156</v>
      </c>
      <c r="F60" s="114">
        <v>196</v>
      </c>
      <c r="G60" s="114">
        <v>207</v>
      </c>
      <c r="H60" s="114">
        <v>94</v>
      </c>
      <c r="I60" s="140">
        <v>159</v>
      </c>
      <c r="J60" s="115">
        <v>-3</v>
      </c>
      <c r="K60" s="116">
        <v>-1.8867924528301887</v>
      </c>
    </row>
    <row r="61" spans="1:11" ht="14.1" customHeight="1" x14ac:dyDescent="0.2">
      <c r="A61" s="306" t="s">
        <v>290</v>
      </c>
      <c r="B61" s="307" t="s">
        <v>291</v>
      </c>
      <c r="C61" s="308"/>
      <c r="D61" s="113">
        <v>2.1099744245524295</v>
      </c>
      <c r="E61" s="115">
        <v>33</v>
      </c>
      <c r="F61" s="114">
        <v>31</v>
      </c>
      <c r="G61" s="114">
        <v>76</v>
      </c>
      <c r="H61" s="114">
        <v>27</v>
      </c>
      <c r="I61" s="140">
        <v>43</v>
      </c>
      <c r="J61" s="115">
        <v>-10</v>
      </c>
      <c r="K61" s="116">
        <v>-23.255813953488371</v>
      </c>
    </row>
    <row r="62" spans="1:11" ht="14.1" customHeight="1" x14ac:dyDescent="0.2">
      <c r="A62" s="306" t="s">
        <v>292</v>
      </c>
      <c r="B62" s="307" t="s">
        <v>293</v>
      </c>
      <c r="C62" s="308"/>
      <c r="D62" s="113">
        <v>3.5805626598465472</v>
      </c>
      <c r="E62" s="115">
        <v>56</v>
      </c>
      <c r="F62" s="114">
        <v>122</v>
      </c>
      <c r="G62" s="114">
        <v>84</v>
      </c>
      <c r="H62" s="114">
        <v>36</v>
      </c>
      <c r="I62" s="140">
        <v>52</v>
      </c>
      <c r="J62" s="115">
        <v>4</v>
      </c>
      <c r="K62" s="116">
        <v>7.6923076923076925</v>
      </c>
    </row>
    <row r="63" spans="1:11" ht="14.1" customHeight="1" x14ac:dyDescent="0.2">
      <c r="A63" s="306"/>
      <c r="B63" s="307" t="s">
        <v>294</v>
      </c>
      <c r="C63" s="308"/>
      <c r="D63" s="113">
        <v>3.3887468030690537</v>
      </c>
      <c r="E63" s="115">
        <v>53</v>
      </c>
      <c r="F63" s="114">
        <v>118</v>
      </c>
      <c r="G63" s="114">
        <v>83</v>
      </c>
      <c r="H63" s="114">
        <v>35</v>
      </c>
      <c r="I63" s="140">
        <v>48</v>
      </c>
      <c r="J63" s="115">
        <v>5</v>
      </c>
      <c r="K63" s="116">
        <v>10.416666666666666</v>
      </c>
    </row>
    <row r="64" spans="1:11" ht="14.1" customHeight="1" x14ac:dyDescent="0.2">
      <c r="A64" s="306" t="s">
        <v>295</v>
      </c>
      <c r="B64" s="307" t="s">
        <v>296</v>
      </c>
      <c r="C64" s="308"/>
      <c r="D64" s="113">
        <v>1.6624040920716112</v>
      </c>
      <c r="E64" s="115">
        <v>26</v>
      </c>
      <c r="F64" s="114">
        <v>16</v>
      </c>
      <c r="G64" s="114">
        <v>13</v>
      </c>
      <c r="H64" s="114">
        <v>15</v>
      </c>
      <c r="I64" s="140">
        <v>28</v>
      </c>
      <c r="J64" s="115">
        <v>-2</v>
      </c>
      <c r="K64" s="116">
        <v>-7.1428571428571432</v>
      </c>
    </row>
    <row r="65" spans="1:11" ht="14.1" customHeight="1" x14ac:dyDescent="0.2">
      <c r="A65" s="306" t="s">
        <v>297</v>
      </c>
      <c r="B65" s="307" t="s">
        <v>298</v>
      </c>
      <c r="C65" s="308"/>
      <c r="D65" s="113">
        <v>0.57544757033248084</v>
      </c>
      <c r="E65" s="115">
        <v>9</v>
      </c>
      <c r="F65" s="114">
        <v>5</v>
      </c>
      <c r="G65" s="114">
        <v>7</v>
      </c>
      <c r="H65" s="114">
        <v>5</v>
      </c>
      <c r="I65" s="140">
        <v>8</v>
      </c>
      <c r="J65" s="115">
        <v>1</v>
      </c>
      <c r="K65" s="116">
        <v>12.5</v>
      </c>
    </row>
    <row r="66" spans="1:11" ht="14.1" customHeight="1" x14ac:dyDescent="0.2">
      <c r="A66" s="306">
        <v>82</v>
      </c>
      <c r="B66" s="307" t="s">
        <v>299</v>
      </c>
      <c r="C66" s="308"/>
      <c r="D66" s="113">
        <v>1.8542199488491049</v>
      </c>
      <c r="E66" s="115">
        <v>29</v>
      </c>
      <c r="F66" s="114">
        <v>35</v>
      </c>
      <c r="G66" s="114">
        <v>75</v>
      </c>
      <c r="H66" s="114">
        <v>36</v>
      </c>
      <c r="I66" s="140">
        <v>51</v>
      </c>
      <c r="J66" s="115">
        <v>-22</v>
      </c>
      <c r="K66" s="116">
        <v>-43.137254901960787</v>
      </c>
    </row>
    <row r="67" spans="1:11" ht="14.1" customHeight="1" x14ac:dyDescent="0.2">
      <c r="A67" s="306" t="s">
        <v>300</v>
      </c>
      <c r="B67" s="307" t="s">
        <v>301</v>
      </c>
      <c r="C67" s="308"/>
      <c r="D67" s="113">
        <v>1.0869565217391304</v>
      </c>
      <c r="E67" s="115">
        <v>17</v>
      </c>
      <c r="F67" s="114">
        <v>23</v>
      </c>
      <c r="G67" s="114">
        <v>43</v>
      </c>
      <c r="H67" s="114">
        <v>23</v>
      </c>
      <c r="I67" s="140">
        <v>27</v>
      </c>
      <c r="J67" s="115">
        <v>-10</v>
      </c>
      <c r="K67" s="116">
        <v>-37.037037037037038</v>
      </c>
    </row>
    <row r="68" spans="1:11" ht="14.1" customHeight="1" x14ac:dyDescent="0.2">
      <c r="A68" s="306" t="s">
        <v>302</v>
      </c>
      <c r="B68" s="307" t="s">
        <v>303</v>
      </c>
      <c r="C68" s="308"/>
      <c r="D68" s="113">
        <v>0.51150895140664965</v>
      </c>
      <c r="E68" s="115">
        <v>8</v>
      </c>
      <c r="F68" s="114">
        <v>10</v>
      </c>
      <c r="G68" s="114">
        <v>13</v>
      </c>
      <c r="H68" s="114">
        <v>5</v>
      </c>
      <c r="I68" s="140">
        <v>15</v>
      </c>
      <c r="J68" s="115">
        <v>-7</v>
      </c>
      <c r="K68" s="116">
        <v>-46.666666666666664</v>
      </c>
    </row>
    <row r="69" spans="1:11" ht="14.1" customHeight="1" x14ac:dyDescent="0.2">
      <c r="A69" s="306">
        <v>83</v>
      </c>
      <c r="B69" s="307" t="s">
        <v>304</v>
      </c>
      <c r="C69" s="308"/>
      <c r="D69" s="113">
        <v>5.4987212276214832</v>
      </c>
      <c r="E69" s="115">
        <v>86</v>
      </c>
      <c r="F69" s="114">
        <v>101</v>
      </c>
      <c r="G69" s="114">
        <v>228</v>
      </c>
      <c r="H69" s="114">
        <v>76</v>
      </c>
      <c r="I69" s="140">
        <v>132</v>
      </c>
      <c r="J69" s="115">
        <v>-46</v>
      </c>
      <c r="K69" s="116">
        <v>-34.848484848484851</v>
      </c>
    </row>
    <row r="70" spans="1:11" ht="14.1" customHeight="1" x14ac:dyDescent="0.2">
      <c r="A70" s="306" t="s">
        <v>305</v>
      </c>
      <c r="B70" s="307" t="s">
        <v>306</v>
      </c>
      <c r="C70" s="308"/>
      <c r="D70" s="113">
        <v>4.7314578005115093</v>
      </c>
      <c r="E70" s="115">
        <v>74</v>
      </c>
      <c r="F70" s="114">
        <v>96</v>
      </c>
      <c r="G70" s="114">
        <v>214</v>
      </c>
      <c r="H70" s="114">
        <v>63</v>
      </c>
      <c r="I70" s="140">
        <v>128</v>
      </c>
      <c r="J70" s="115">
        <v>-54</v>
      </c>
      <c r="K70" s="116">
        <v>-42.1875</v>
      </c>
    </row>
    <row r="71" spans="1:11" ht="14.1" customHeight="1" x14ac:dyDescent="0.2">
      <c r="A71" s="306"/>
      <c r="B71" s="307" t="s">
        <v>307</v>
      </c>
      <c r="C71" s="308"/>
      <c r="D71" s="113">
        <v>2.4936061381074168</v>
      </c>
      <c r="E71" s="115">
        <v>39</v>
      </c>
      <c r="F71" s="114">
        <v>31</v>
      </c>
      <c r="G71" s="114">
        <v>88</v>
      </c>
      <c r="H71" s="114">
        <v>22</v>
      </c>
      <c r="I71" s="140">
        <v>29</v>
      </c>
      <c r="J71" s="115">
        <v>10</v>
      </c>
      <c r="K71" s="116">
        <v>34.482758620689658</v>
      </c>
    </row>
    <row r="72" spans="1:11" ht="14.1" customHeight="1" x14ac:dyDescent="0.2">
      <c r="A72" s="306">
        <v>84</v>
      </c>
      <c r="B72" s="307" t="s">
        <v>308</v>
      </c>
      <c r="C72" s="308"/>
      <c r="D72" s="113">
        <v>1.0230179028132993</v>
      </c>
      <c r="E72" s="115">
        <v>16</v>
      </c>
      <c r="F72" s="114">
        <v>22</v>
      </c>
      <c r="G72" s="114">
        <v>42</v>
      </c>
      <c r="H72" s="114">
        <v>16</v>
      </c>
      <c r="I72" s="140">
        <v>11</v>
      </c>
      <c r="J72" s="115">
        <v>5</v>
      </c>
      <c r="K72" s="116">
        <v>45.454545454545453</v>
      </c>
    </row>
    <row r="73" spans="1:11" ht="14.1" customHeight="1" x14ac:dyDescent="0.2">
      <c r="A73" s="306" t="s">
        <v>309</v>
      </c>
      <c r="B73" s="307" t="s">
        <v>310</v>
      </c>
      <c r="C73" s="308"/>
      <c r="D73" s="113">
        <v>0.25575447570332482</v>
      </c>
      <c r="E73" s="115">
        <v>4</v>
      </c>
      <c r="F73" s="114">
        <v>9</v>
      </c>
      <c r="G73" s="114">
        <v>16</v>
      </c>
      <c r="H73" s="114" t="s">
        <v>513</v>
      </c>
      <c r="I73" s="140">
        <v>3</v>
      </c>
      <c r="J73" s="115">
        <v>1</v>
      </c>
      <c r="K73" s="116">
        <v>33.333333333333336</v>
      </c>
    </row>
    <row r="74" spans="1:11" ht="14.1" customHeight="1" x14ac:dyDescent="0.2">
      <c r="A74" s="306" t="s">
        <v>311</v>
      </c>
      <c r="B74" s="307" t="s">
        <v>312</v>
      </c>
      <c r="C74" s="308"/>
      <c r="D74" s="113">
        <v>0.1918158567774936</v>
      </c>
      <c r="E74" s="115">
        <v>3</v>
      </c>
      <c r="F74" s="114">
        <v>7</v>
      </c>
      <c r="G74" s="114">
        <v>6</v>
      </c>
      <c r="H74" s="114">
        <v>6</v>
      </c>
      <c r="I74" s="140">
        <v>3</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0.1918158567774936</v>
      </c>
      <c r="E76" s="115">
        <v>3</v>
      </c>
      <c r="F76" s="114">
        <v>6</v>
      </c>
      <c r="G76" s="114">
        <v>4</v>
      </c>
      <c r="H76" s="114" t="s">
        <v>513</v>
      </c>
      <c r="I76" s="140">
        <v>3</v>
      </c>
      <c r="J76" s="115">
        <v>0</v>
      </c>
      <c r="K76" s="116">
        <v>0</v>
      </c>
    </row>
    <row r="77" spans="1:11" ht="14.1" customHeight="1" x14ac:dyDescent="0.2">
      <c r="A77" s="306">
        <v>92</v>
      </c>
      <c r="B77" s="307" t="s">
        <v>316</v>
      </c>
      <c r="C77" s="308"/>
      <c r="D77" s="113">
        <v>0.63938618925831203</v>
      </c>
      <c r="E77" s="115">
        <v>10</v>
      </c>
      <c r="F77" s="114">
        <v>7</v>
      </c>
      <c r="G77" s="114">
        <v>6</v>
      </c>
      <c r="H77" s="114">
        <v>14</v>
      </c>
      <c r="I77" s="140">
        <v>5</v>
      </c>
      <c r="J77" s="115">
        <v>5</v>
      </c>
      <c r="K77" s="116">
        <v>100</v>
      </c>
    </row>
    <row r="78" spans="1:11" ht="14.1" customHeight="1" x14ac:dyDescent="0.2">
      <c r="A78" s="306">
        <v>93</v>
      </c>
      <c r="B78" s="307" t="s">
        <v>317</v>
      </c>
      <c r="C78" s="308"/>
      <c r="D78" s="113" t="s">
        <v>513</v>
      </c>
      <c r="E78" s="115" t="s">
        <v>513</v>
      </c>
      <c r="F78" s="114" t="s">
        <v>513</v>
      </c>
      <c r="G78" s="114" t="s">
        <v>513</v>
      </c>
      <c r="H78" s="114" t="s">
        <v>513</v>
      </c>
      <c r="I78" s="140" t="s">
        <v>513</v>
      </c>
      <c r="J78" s="115" t="s">
        <v>513</v>
      </c>
      <c r="K78" s="116" t="s">
        <v>513</v>
      </c>
    </row>
    <row r="79" spans="1:11" ht="14.1" customHeight="1" x14ac:dyDescent="0.2">
      <c r="A79" s="306">
        <v>94</v>
      </c>
      <c r="B79" s="307" t="s">
        <v>318</v>
      </c>
      <c r="C79" s="308"/>
      <c r="D79" s="113">
        <v>0.25575447570332482</v>
      </c>
      <c r="E79" s="115">
        <v>4</v>
      </c>
      <c r="F79" s="114">
        <v>5</v>
      </c>
      <c r="G79" s="114">
        <v>25</v>
      </c>
      <c r="H79" s="114" t="s">
        <v>513</v>
      </c>
      <c r="I79" s="140">
        <v>4</v>
      </c>
      <c r="J79" s="115">
        <v>0</v>
      </c>
      <c r="K79" s="116">
        <v>0</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0.4475703324808184</v>
      </c>
      <c r="E81" s="143">
        <v>7</v>
      </c>
      <c r="F81" s="144">
        <v>10</v>
      </c>
      <c r="G81" s="144">
        <v>37</v>
      </c>
      <c r="H81" s="144">
        <v>3</v>
      </c>
      <c r="I81" s="145">
        <v>6</v>
      </c>
      <c r="J81" s="143">
        <v>1</v>
      </c>
      <c r="K81" s="146">
        <v>16.666666666666668</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1608</v>
      </c>
      <c r="E11" s="114">
        <v>1407</v>
      </c>
      <c r="F11" s="114">
        <v>1873</v>
      </c>
      <c r="G11" s="114">
        <v>1379</v>
      </c>
      <c r="H11" s="140">
        <v>1653</v>
      </c>
      <c r="I11" s="115">
        <v>-45</v>
      </c>
      <c r="J11" s="116">
        <v>-2.7223230490018149</v>
      </c>
    </row>
    <row r="12" spans="1:15" s="110" customFormat="1" ht="24.95" customHeight="1" x14ac:dyDescent="0.2">
      <c r="A12" s="193" t="s">
        <v>132</v>
      </c>
      <c r="B12" s="194" t="s">
        <v>133</v>
      </c>
      <c r="C12" s="113" t="s">
        <v>513</v>
      </c>
      <c r="D12" s="115" t="s">
        <v>513</v>
      </c>
      <c r="E12" s="114" t="s">
        <v>513</v>
      </c>
      <c r="F12" s="114" t="s">
        <v>513</v>
      </c>
      <c r="G12" s="114" t="s">
        <v>513</v>
      </c>
      <c r="H12" s="140" t="s">
        <v>513</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t="s">
        <v>513</v>
      </c>
      <c r="I13" s="115" t="s">
        <v>513</v>
      </c>
      <c r="J13" s="116" t="s">
        <v>513</v>
      </c>
    </row>
    <row r="14" spans="1:15" s="287" customFormat="1" ht="24.95" customHeight="1" x14ac:dyDescent="0.2">
      <c r="A14" s="193" t="s">
        <v>215</v>
      </c>
      <c r="B14" s="199" t="s">
        <v>137</v>
      </c>
      <c r="C14" s="113">
        <v>12.251243781094526</v>
      </c>
      <c r="D14" s="115">
        <v>197</v>
      </c>
      <c r="E14" s="114">
        <v>135</v>
      </c>
      <c r="F14" s="114">
        <v>221</v>
      </c>
      <c r="G14" s="114">
        <v>156</v>
      </c>
      <c r="H14" s="140">
        <v>185</v>
      </c>
      <c r="I14" s="115">
        <v>12</v>
      </c>
      <c r="J14" s="116">
        <v>6.4864864864864868</v>
      </c>
      <c r="K14" s="110"/>
      <c r="L14" s="110"/>
      <c r="M14" s="110"/>
      <c r="N14" s="110"/>
      <c r="O14" s="110"/>
    </row>
    <row r="15" spans="1:15" s="110" customFormat="1" ht="24.95" customHeight="1" x14ac:dyDescent="0.2">
      <c r="A15" s="193" t="s">
        <v>216</v>
      </c>
      <c r="B15" s="199" t="s">
        <v>217</v>
      </c>
      <c r="C15" s="113">
        <v>0.87064676616915426</v>
      </c>
      <c r="D15" s="115">
        <v>14</v>
      </c>
      <c r="E15" s="114">
        <v>10</v>
      </c>
      <c r="F15" s="114">
        <v>13</v>
      </c>
      <c r="G15" s="114">
        <v>7</v>
      </c>
      <c r="H15" s="140">
        <v>18</v>
      </c>
      <c r="I15" s="115">
        <v>-4</v>
      </c>
      <c r="J15" s="116">
        <v>-22.222222222222221</v>
      </c>
    </row>
    <row r="16" spans="1:15" s="287" customFormat="1" ht="24.95" customHeight="1" x14ac:dyDescent="0.2">
      <c r="A16" s="193" t="s">
        <v>218</v>
      </c>
      <c r="B16" s="199" t="s">
        <v>141</v>
      </c>
      <c r="C16" s="113">
        <v>9.7636815920398003</v>
      </c>
      <c r="D16" s="115">
        <v>157</v>
      </c>
      <c r="E16" s="114">
        <v>104</v>
      </c>
      <c r="F16" s="114">
        <v>170</v>
      </c>
      <c r="G16" s="114">
        <v>120</v>
      </c>
      <c r="H16" s="140">
        <v>142</v>
      </c>
      <c r="I16" s="115">
        <v>15</v>
      </c>
      <c r="J16" s="116">
        <v>10.56338028169014</v>
      </c>
      <c r="K16" s="110"/>
      <c r="L16" s="110"/>
      <c r="M16" s="110"/>
      <c r="N16" s="110"/>
      <c r="O16" s="110"/>
    </row>
    <row r="17" spans="1:15" s="110" customFormat="1" ht="24.95" customHeight="1" x14ac:dyDescent="0.2">
      <c r="A17" s="193" t="s">
        <v>142</v>
      </c>
      <c r="B17" s="199" t="s">
        <v>220</v>
      </c>
      <c r="C17" s="113">
        <v>1.6169154228855722</v>
      </c>
      <c r="D17" s="115">
        <v>26</v>
      </c>
      <c r="E17" s="114">
        <v>21</v>
      </c>
      <c r="F17" s="114">
        <v>38</v>
      </c>
      <c r="G17" s="114">
        <v>29</v>
      </c>
      <c r="H17" s="140">
        <v>25</v>
      </c>
      <c r="I17" s="115">
        <v>1</v>
      </c>
      <c r="J17" s="116">
        <v>4</v>
      </c>
    </row>
    <row r="18" spans="1:15" s="287" customFormat="1" ht="24.95" customHeight="1" x14ac:dyDescent="0.2">
      <c r="A18" s="201" t="s">
        <v>144</v>
      </c>
      <c r="B18" s="202" t="s">
        <v>145</v>
      </c>
      <c r="C18" s="113" t="s">
        <v>513</v>
      </c>
      <c r="D18" s="115" t="s">
        <v>513</v>
      </c>
      <c r="E18" s="114" t="s">
        <v>513</v>
      </c>
      <c r="F18" s="114" t="s">
        <v>513</v>
      </c>
      <c r="G18" s="114" t="s">
        <v>513</v>
      </c>
      <c r="H18" s="140">
        <v>91</v>
      </c>
      <c r="I18" s="115" t="s">
        <v>513</v>
      </c>
      <c r="J18" s="116" t="s">
        <v>513</v>
      </c>
      <c r="K18" s="110"/>
      <c r="L18" s="110"/>
      <c r="M18" s="110"/>
      <c r="N18" s="110"/>
      <c r="O18" s="110"/>
    </row>
    <row r="19" spans="1:15" s="110" customFormat="1" ht="24.95" customHeight="1" x14ac:dyDescent="0.2">
      <c r="A19" s="193" t="s">
        <v>146</v>
      </c>
      <c r="B19" s="199" t="s">
        <v>147</v>
      </c>
      <c r="C19" s="113">
        <v>12.873134328358208</v>
      </c>
      <c r="D19" s="115">
        <v>207</v>
      </c>
      <c r="E19" s="114">
        <v>184</v>
      </c>
      <c r="F19" s="114">
        <v>236</v>
      </c>
      <c r="G19" s="114">
        <v>169</v>
      </c>
      <c r="H19" s="140">
        <v>286</v>
      </c>
      <c r="I19" s="115">
        <v>-79</v>
      </c>
      <c r="J19" s="116">
        <v>-27.622377622377623</v>
      </c>
    </row>
    <row r="20" spans="1:15" s="287" customFormat="1" ht="24.95" customHeight="1" x14ac:dyDescent="0.2">
      <c r="A20" s="193" t="s">
        <v>148</v>
      </c>
      <c r="B20" s="199" t="s">
        <v>149</v>
      </c>
      <c r="C20" s="113">
        <v>2.1766169154228856</v>
      </c>
      <c r="D20" s="115">
        <v>35</v>
      </c>
      <c r="E20" s="114">
        <v>34</v>
      </c>
      <c r="F20" s="114">
        <v>45</v>
      </c>
      <c r="G20" s="114">
        <v>67</v>
      </c>
      <c r="H20" s="140">
        <v>65</v>
      </c>
      <c r="I20" s="115">
        <v>-30</v>
      </c>
      <c r="J20" s="116">
        <v>-46.153846153846153</v>
      </c>
      <c r="K20" s="110"/>
      <c r="L20" s="110"/>
      <c r="M20" s="110"/>
      <c r="N20" s="110"/>
      <c r="O20" s="110"/>
    </row>
    <row r="21" spans="1:15" s="110" customFormat="1" ht="24.95" customHeight="1" x14ac:dyDescent="0.2">
      <c r="A21" s="201" t="s">
        <v>150</v>
      </c>
      <c r="B21" s="202" t="s">
        <v>151</v>
      </c>
      <c r="C21" s="113">
        <v>5.41044776119403</v>
      </c>
      <c r="D21" s="115">
        <v>87</v>
      </c>
      <c r="E21" s="114">
        <v>59</v>
      </c>
      <c r="F21" s="114">
        <v>91</v>
      </c>
      <c r="G21" s="114">
        <v>67</v>
      </c>
      <c r="H21" s="140">
        <v>87</v>
      </c>
      <c r="I21" s="115">
        <v>0</v>
      </c>
      <c r="J21" s="116">
        <v>0</v>
      </c>
    </row>
    <row r="22" spans="1:15" s="110" customFormat="1" ht="24.95" customHeight="1" x14ac:dyDescent="0.2">
      <c r="A22" s="201" t="s">
        <v>152</v>
      </c>
      <c r="B22" s="199" t="s">
        <v>153</v>
      </c>
      <c r="C22" s="113">
        <v>0.6840796019900498</v>
      </c>
      <c r="D22" s="115">
        <v>11</v>
      </c>
      <c r="E22" s="114">
        <v>8</v>
      </c>
      <c r="F22" s="114">
        <v>9</v>
      </c>
      <c r="G22" s="114" t="s">
        <v>513</v>
      </c>
      <c r="H22" s="140" t="s">
        <v>513</v>
      </c>
      <c r="I22" s="115" t="s">
        <v>513</v>
      </c>
      <c r="J22" s="116" t="s">
        <v>513</v>
      </c>
    </row>
    <row r="23" spans="1:15" s="110" customFormat="1" ht="24.95" customHeight="1" x14ac:dyDescent="0.2">
      <c r="A23" s="193" t="s">
        <v>154</v>
      </c>
      <c r="B23" s="199" t="s">
        <v>155</v>
      </c>
      <c r="C23" s="113">
        <v>1.8034825870646767</v>
      </c>
      <c r="D23" s="115">
        <v>29</v>
      </c>
      <c r="E23" s="114">
        <v>12</v>
      </c>
      <c r="F23" s="114">
        <v>25</v>
      </c>
      <c r="G23" s="114" t="s">
        <v>513</v>
      </c>
      <c r="H23" s="140" t="s">
        <v>513</v>
      </c>
      <c r="I23" s="115" t="s">
        <v>513</v>
      </c>
      <c r="J23" s="116" t="s">
        <v>513</v>
      </c>
    </row>
    <row r="24" spans="1:15" s="110" customFormat="1" ht="24.95" customHeight="1" x14ac:dyDescent="0.2">
      <c r="A24" s="193" t="s">
        <v>156</v>
      </c>
      <c r="B24" s="199" t="s">
        <v>221</v>
      </c>
      <c r="C24" s="113">
        <v>4.3532338308457712</v>
      </c>
      <c r="D24" s="115">
        <v>70</v>
      </c>
      <c r="E24" s="114">
        <v>42</v>
      </c>
      <c r="F24" s="114">
        <v>67</v>
      </c>
      <c r="G24" s="114">
        <v>39</v>
      </c>
      <c r="H24" s="140">
        <v>64</v>
      </c>
      <c r="I24" s="115">
        <v>6</v>
      </c>
      <c r="J24" s="116">
        <v>9.375</v>
      </c>
    </row>
    <row r="25" spans="1:15" s="110" customFormat="1" ht="24.95" customHeight="1" x14ac:dyDescent="0.2">
      <c r="A25" s="193" t="s">
        <v>222</v>
      </c>
      <c r="B25" s="204" t="s">
        <v>159</v>
      </c>
      <c r="C25" s="113">
        <v>6.2189054726368163</v>
      </c>
      <c r="D25" s="115">
        <v>100</v>
      </c>
      <c r="E25" s="114">
        <v>96</v>
      </c>
      <c r="F25" s="114">
        <v>74</v>
      </c>
      <c r="G25" s="114">
        <v>55</v>
      </c>
      <c r="H25" s="140">
        <v>81</v>
      </c>
      <c r="I25" s="115">
        <v>19</v>
      </c>
      <c r="J25" s="116">
        <v>23.456790123456791</v>
      </c>
    </row>
    <row r="26" spans="1:15" s="110" customFormat="1" ht="24.95" customHeight="1" x14ac:dyDescent="0.2">
      <c r="A26" s="201">
        <v>782.78300000000002</v>
      </c>
      <c r="B26" s="203" t="s">
        <v>160</v>
      </c>
      <c r="C26" s="113">
        <v>20.398009950248756</v>
      </c>
      <c r="D26" s="115">
        <v>328</v>
      </c>
      <c r="E26" s="114">
        <v>344</v>
      </c>
      <c r="F26" s="114">
        <v>336</v>
      </c>
      <c r="G26" s="114">
        <v>378</v>
      </c>
      <c r="H26" s="140">
        <v>387</v>
      </c>
      <c r="I26" s="115">
        <v>-59</v>
      </c>
      <c r="J26" s="116">
        <v>-15.24547803617571</v>
      </c>
    </row>
    <row r="27" spans="1:15" s="110" customFormat="1" ht="24.95" customHeight="1" x14ac:dyDescent="0.2">
      <c r="A27" s="193" t="s">
        <v>161</v>
      </c>
      <c r="B27" s="199" t="s">
        <v>162</v>
      </c>
      <c r="C27" s="113">
        <v>2.5497512437810945</v>
      </c>
      <c r="D27" s="115">
        <v>41</v>
      </c>
      <c r="E27" s="114">
        <v>33</v>
      </c>
      <c r="F27" s="114">
        <v>55</v>
      </c>
      <c r="G27" s="114">
        <v>36</v>
      </c>
      <c r="H27" s="140">
        <v>46</v>
      </c>
      <c r="I27" s="115">
        <v>-5</v>
      </c>
      <c r="J27" s="116">
        <v>-10.869565217391305</v>
      </c>
    </row>
    <row r="28" spans="1:15" s="110" customFormat="1" ht="24.95" customHeight="1" x14ac:dyDescent="0.2">
      <c r="A28" s="193" t="s">
        <v>163</v>
      </c>
      <c r="B28" s="199" t="s">
        <v>164</v>
      </c>
      <c r="C28" s="113">
        <v>2.1766169154228856</v>
      </c>
      <c r="D28" s="115">
        <v>35</v>
      </c>
      <c r="E28" s="114">
        <v>33</v>
      </c>
      <c r="F28" s="114">
        <v>104</v>
      </c>
      <c r="G28" s="114">
        <v>29</v>
      </c>
      <c r="H28" s="140">
        <v>25</v>
      </c>
      <c r="I28" s="115">
        <v>10</v>
      </c>
      <c r="J28" s="116">
        <v>40</v>
      </c>
    </row>
    <row r="29" spans="1:15" s="110" customFormat="1" ht="24.95" customHeight="1" x14ac:dyDescent="0.2">
      <c r="A29" s="193">
        <v>86</v>
      </c>
      <c r="B29" s="199" t="s">
        <v>165</v>
      </c>
      <c r="C29" s="113">
        <v>10.261194029850746</v>
      </c>
      <c r="D29" s="115">
        <v>165</v>
      </c>
      <c r="E29" s="114">
        <v>150</v>
      </c>
      <c r="F29" s="114">
        <v>156</v>
      </c>
      <c r="G29" s="114">
        <v>130</v>
      </c>
      <c r="H29" s="140">
        <v>133</v>
      </c>
      <c r="I29" s="115">
        <v>32</v>
      </c>
      <c r="J29" s="116">
        <v>24.060150375939848</v>
      </c>
    </row>
    <row r="30" spans="1:15" s="110" customFormat="1" ht="24.95" customHeight="1" x14ac:dyDescent="0.2">
      <c r="A30" s="193">
        <v>87.88</v>
      </c>
      <c r="B30" s="204" t="s">
        <v>166</v>
      </c>
      <c r="C30" s="113">
        <v>7.400497512437811</v>
      </c>
      <c r="D30" s="115">
        <v>119</v>
      </c>
      <c r="E30" s="114">
        <v>77</v>
      </c>
      <c r="F30" s="114">
        <v>195</v>
      </c>
      <c r="G30" s="114">
        <v>75</v>
      </c>
      <c r="H30" s="140">
        <v>99</v>
      </c>
      <c r="I30" s="115">
        <v>20</v>
      </c>
      <c r="J30" s="116">
        <v>20.202020202020201</v>
      </c>
    </row>
    <row r="31" spans="1:15" s="110" customFormat="1" ht="24.95" customHeight="1" x14ac:dyDescent="0.2">
      <c r="A31" s="193" t="s">
        <v>167</v>
      </c>
      <c r="B31" s="199" t="s">
        <v>168</v>
      </c>
      <c r="C31" s="113">
        <v>2.1144278606965172</v>
      </c>
      <c r="D31" s="115">
        <v>34</v>
      </c>
      <c r="E31" s="114">
        <v>30</v>
      </c>
      <c r="F31" s="114">
        <v>42</v>
      </c>
      <c r="G31" s="114">
        <v>53</v>
      </c>
      <c r="H31" s="140">
        <v>55</v>
      </c>
      <c r="I31" s="115">
        <v>-21</v>
      </c>
      <c r="J31" s="116">
        <v>-38.18181818181818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t="s">
        <v>513</v>
      </c>
      <c r="D34" s="115" t="s">
        <v>513</v>
      </c>
      <c r="E34" s="114" t="s">
        <v>513</v>
      </c>
      <c r="F34" s="114" t="s">
        <v>513</v>
      </c>
      <c r="G34" s="114" t="s">
        <v>513</v>
      </c>
      <c r="H34" s="140" t="s">
        <v>513</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t="s">
        <v>513</v>
      </c>
      <c r="I35" s="115" t="s">
        <v>513</v>
      </c>
      <c r="J35" s="116" t="s">
        <v>513</v>
      </c>
    </row>
    <row r="36" spans="1:10" s="110" customFormat="1" ht="24.95" customHeight="1" x14ac:dyDescent="0.2">
      <c r="A36" s="294" t="s">
        <v>173</v>
      </c>
      <c r="B36" s="295" t="s">
        <v>174</v>
      </c>
      <c r="C36" s="125">
        <v>78.420398009950247</v>
      </c>
      <c r="D36" s="143">
        <v>1261</v>
      </c>
      <c r="E36" s="144">
        <v>1102</v>
      </c>
      <c r="F36" s="144">
        <v>1435</v>
      </c>
      <c r="G36" s="144">
        <v>1114</v>
      </c>
      <c r="H36" s="145">
        <v>1365</v>
      </c>
      <c r="I36" s="143">
        <v>-104</v>
      </c>
      <c r="J36" s="146">
        <v>-7.6190476190476186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1608</v>
      </c>
      <c r="F11" s="264">
        <v>1407</v>
      </c>
      <c r="G11" s="264">
        <v>1873</v>
      </c>
      <c r="H11" s="264">
        <v>1379</v>
      </c>
      <c r="I11" s="265">
        <v>1653</v>
      </c>
      <c r="J11" s="263">
        <v>-45</v>
      </c>
      <c r="K11" s="266">
        <v>-2.7223230490018149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26.430348258706466</v>
      </c>
      <c r="E13" s="115">
        <v>425</v>
      </c>
      <c r="F13" s="114">
        <v>444</v>
      </c>
      <c r="G13" s="114">
        <v>537</v>
      </c>
      <c r="H13" s="114">
        <v>444</v>
      </c>
      <c r="I13" s="140">
        <v>486</v>
      </c>
      <c r="J13" s="115">
        <v>-61</v>
      </c>
      <c r="K13" s="116">
        <v>-12.551440329218106</v>
      </c>
    </row>
    <row r="14" spans="1:17" ht="15.95" customHeight="1" x14ac:dyDescent="0.2">
      <c r="A14" s="306" t="s">
        <v>230</v>
      </c>
      <c r="B14" s="307"/>
      <c r="C14" s="308"/>
      <c r="D14" s="113">
        <v>55.348258706467661</v>
      </c>
      <c r="E14" s="115">
        <v>890</v>
      </c>
      <c r="F14" s="114">
        <v>741</v>
      </c>
      <c r="G14" s="114">
        <v>982</v>
      </c>
      <c r="H14" s="114">
        <v>675</v>
      </c>
      <c r="I14" s="140">
        <v>884</v>
      </c>
      <c r="J14" s="115">
        <v>6</v>
      </c>
      <c r="K14" s="116">
        <v>0.67873303167420818</v>
      </c>
    </row>
    <row r="15" spans="1:17" ht="15.95" customHeight="1" x14ac:dyDescent="0.2">
      <c r="A15" s="306" t="s">
        <v>231</v>
      </c>
      <c r="B15" s="307"/>
      <c r="C15" s="308"/>
      <c r="D15" s="113">
        <v>9.2039800995024876</v>
      </c>
      <c r="E15" s="115">
        <v>148</v>
      </c>
      <c r="F15" s="114">
        <v>121</v>
      </c>
      <c r="G15" s="114">
        <v>143</v>
      </c>
      <c r="H15" s="114">
        <v>140</v>
      </c>
      <c r="I15" s="140">
        <v>115</v>
      </c>
      <c r="J15" s="115">
        <v>33</v>
      </c>
      <c r="K15" s="116">
        <v>28.695652173913043</v>
      </c>
    </row>
    <row r="16" spans="1:17" ht="15.95" customHeight="1" x14ac:dyDescent="0.2">
      <c r="A16" s="306" t="s">
        <v>232</v>
      </c>
      <c r="B16" s="307"/>
      <c r="C16" s="308"/>
      <c r="D16" s="113">
        <v>8.1467661691542297</v>
      </c>
      <c r="E16" s="115">
        <v>131</v>
      </c>
      <c r="F16" s="114">
        <v>99</v>
      </c>
      <c r="G16" s="114">
        <v>184</v>
      </c>
      <c r="H16" s="114">
        <v>117</v>
      </c>
      <c r="I16" s="140">
        <v>162</v>
      </c>
      <c r="J16" s="115">
        <v>-31</v>
      </c>
      <c r="K16" s="116">
        <v>-19.135802469135804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0.49751243781094528</v>
      </c>
      <c r="E18" s="115">
        <v>8</v>
      </c>
      <c r="F18" s="114">
        <v>6</v>
      </c>
      <c r="G18" s="114">
        <v>12</v>
      </c>
      <c r="H18" s="114">
        <v>7</v>
      </c>
      <c r="I18" s="140">
        <v>6</v>
      </c>
      <c r="J18" s="115">
        <v>2</v>
      </c>
      <c r="K18" s="116">
        <v>33.333333333333336</v>
      </c>
    </row>
    <row r="19" spans="1:11" ht="14.1" customHeight="1" x14ac:dyDescent="0.2">
      <c r="A19" s="306" t="s">
        <v>235</v>
      </c>
      <c r="B19" s="307" t="s">
        <v>236</v>
      </c>
      <c r="C19" s="308"/>
      <c r="D19" s="113">
        <v>0.31094527363184077</v>
      </c>
      <c r="E19" s="115">
        <v>5</v>
      </c>
      <c r="F19" s="114" t="s">
        <v>513</v>
      </c>
      <c r="G19" s="114">
        <v>8</v>
      </c>
      <c r="H19" s="114" t="s">
        <v>513</v>
      </c>
      <c r="I19" s="140">
        <v>6</v>
      </c>
      <c r="J19" s="115">
        <v>-1</v>
      </c>
      <c r="K19" s="116">
        <v>-16.666666666666668</v>
      </c>
    </row>
    <row r="20" spans="1:11" ht="14.1" customHeight="1" x14ac:dyDescent="0.2">
      <c r="A20" s="306">
        <v>12</v>
      </c>
      <c r="B20" s="307" t="s">
        <v>237</v>
      </c>
      <c r="C20" s="308"/>
      <c r="D20" s="113">
        <v>1.1194029850746268</v>
      </c>
      <c r="E20" s="115">
        <v>18</v>
      </c>
      <c r="F20" s="114">
        <v>13</v>
      </c>
      <c r="G20" s="114">
        <v>8</v>
      </c>
      <c r="H20" s="114">
        <v>4</v>
      </c>
      <c r="I20" s="140">
        <v>16</v>
      </c>
      <c r="J20" s="115">
        <v>2</v>
      </c>
      <c r="K20" s="116">
        <v>12.5</v>
      </c>
    </row>
    <row r="21" spans="1:11" ht="14.1" customHeight="1" x14ac:dyDescent="0.2">
      <c r="A21" s="306">
        <v>21</v>
      </c>
      <c r="B21" s="307" t="s">
        <v>238</v>
      </c>
      <c r="C21" s="308"/>
      <c r="D21" s="113">
        <v>0.31094527363184077</v>
      </c>
      <c r="E21" s="115">
        <v>5</v>
      </c>
      <c r="F21" s="114">
        <v>3</v>
      </c>
      <c r="G21" s="114">
        <v>5</v>
      </c>
      <c r="H21" s="114">
        <v>8</v>
      </c>
      <c r="I21" s="140">
        <v>0</v>
      </c>
      <c r="J21" s="115">
        <v>5</v>
      </c>
      <c r="K21" s="116" t="s">
        <v>514</v>
      </c>
    </row>
    <row r="22" spans="1:11" ht="14.1" customHeight="1" x14ac:dyDescent="0.2">
      <c r="A22" s="306">
        <v>22</v>
      </c>
      <c r="B22" s="307" t="s">
        <v>239</v>
      </c>
      <c r="C22" s="308"/>
      <c r="D22" s="113">
        <v>3.1094527363184081</v>
      </c>
      <c r="E22" s="115">
        <v>50</v>
      </c>
      <c r="F22" s="114">
        <v>33</v>
      </c>
      <c r="G22" s="114">
        <v>53</v>
      </c>
      <c r="H22" s="114">
        <v>45</v>
      </c>
      <c r="I22" s="140">
        <v>70</v>
      </c>
      <c r="J22" s="115">
        <v>-20</v>
      </c>
      <c r="K22" s="116">
        <v>-28.571428571428573</v>
      </c>
    </row>
    <row r="23" spans="1:11" ht="14.1" customHeight="1" x14ac:dyDescent="0.2">
      <c r="A23" s="306">
        <v>23</v>
      </c>
      <c r="B23" s="307" t="s">
        <v>240</v>
      </c>
      <c r="C23" s="308"/>
      <c r="D23" s="113">
        <v>0.55970149253731338</v>
      </c>
      <c r="E23" s="115">
        <v>9</v>
      </c>
      <c r="F23" s="114">
        <v>11</v>
      </c>
      <c r="G23" s="114">
        <v>7</v>
      </c>
      <c r="H23" s="114">
        <v>10</v>
      </c>
      <c r="I23" s="140" t="s">
        <v>513</v>
      </c>
      <c r="J23" s="115" t="s">
        <v>513</v>
      </c>
      <c r="K23" s="116" t="s">
        <v>513</v>
      </c>
    </row>
    <row r="24" spans="1:11" ht="14.1" customHeight="1" x14ac:dyDescent="0.2">
      <c r="A24" s="306">
        <v>24</v>
      </c>
      <c r="B24" s="307" t="s">
        <v>241</v>
      </c>
      <c r="C24" s="308"/>
      <c r="D24" s="113">
        <v>5.5348258706467659</v>
      </c>
      <c r="E24" s="115">
        <v>89</v>
      </c>
      <c r="F24" s="114">
        <v>77</v>
      </c>
      <c r="G24" s="114">
        <v>88</v>
      </c>
      <c r="H24" s="114">
        <v>67</v>
      </c>
      <c r="I24" s="140">
        <v>69</v>
      </c>
      <c r="J24" s="115">
        <v>20</v>
      </c>
      <c r="K24" s="116">
        <v>28.985507246376812</v>
      </c>
    </row>
    <row r="25" spans="1:11" ht="14.1" customHeight="1" x14ac:dyDescent="0.2">
      <c r="A25" s="306">
        <v>25</v>
      </c>
      <c r="B25" s="307" t="s">
        <v>242</v>
      </c>
      <c r="C25" s="308"/>
      <c r="D25" s="113">
        <v>6.0323383084577111</v>
      </c>
      <c r="E25" s="115">
        <v>97</v>
      </c>
      <c r="F25" s="114">
        <v>97</v>
      </c>
      <c r="G25" s="114">
        <v>95</v>
      </c>
      <c r="H25" s="114">
        <v>75</v>
      </c>
      <c r="I25" s="140">
        <v>94</v>
      </c>
      <c r="J25" s="115">
        <v>3</v>
      </c>
      <c r="K25" s="116">
        <v>3.1914893617021276</v>
      </c>
    </row>
    <row r="26" spans="1:11" ht="14.1" customHeight="1" x14ac:dyDescent="0.2">
      <c r="A26" s="306">
        <v>26</v>
      </c>
      <c r="B26" s="307" t="s">
        <v>243</v>
      </c>
      <c r="C26" s="308"/>
      <c r="D26" s="113">
        <v>3.7935323383084576</v>
      </c>
      <c r="E26" s="115">
        <v>61</v>
      </c>
      <c r="F26" s="114">
        <v>31</v>
      </c>
      <c r="G26" s="114">
        <v>119</v>
      </c>
      <c r="H26" s="114">
        <v>27</v>
      </c>
      <c r="I26" s="140">
        <v>40</v>
      </c>
      <c r="J26" s="115">
        <v>21</v>
      </c>
      <c r="K26" s="116">
        <v>52.5</v>
      </c>
    </row>
    <row r="27" spans="1:11" ht="14.1" customHeight="1" x14ac:dyDescent="0.2">
      <c r="A27" s="306">
        <v>27</v>
      </c>
      <c r="B27" s="307" t="s">
        <v>244</v>
      </c>
      <c r="C27" s="308"/>
      <c r="D27" s="113">
        <v>1.7412935323383085</v>
      </c>
      <c r="E27" s="115">
        <v>28</v>
      </c>
      <c r="F27" s="114">
        <v>17</v>
      </c>
      <c r="G27" s="114">
        <v>29</v>
      </c>
      <c r="H27" s="114">
        <v>28</v>
      </c>
      <c r="I27" s="140">
        <v>21</v>
      </c>
      <c r="J27" s="115">
        <v>7</v>
      </c>
      <c r="K27" s="116">
        <v>33.333333333333336</v>
      </c>
    </row>
    <row r="28" spans="1:11" ht="14.1" customHeight="1" x14ac:dyDescent="0.2">
      <c r="A28" s="306">
        <v>28</v>
      </c>
      <c r="B28" s="307" t="s">
        <v>245</v>
      </c>
      <c r="C28" s="308"/>
      <c r="D28" s="113">
        <v>0.18656716417910449</v>
      </c>
      <c r="E28" s="115">
        <v>3</v>
      </c>
      <c r="F28" s="114">
        <v>4</v>
      </c>
      <c r="G28" s="114">
        <v>8</v>
      </c>
      <c r="H28" s="114">
        <v>4</v>
      </c>
      <c r="I28" s="140">
        <v>4</v>
      </c>
      <c r="J28" s="115">
        <v>-1</v>
      </c>
      <c r="K28" s="116">
        <v>-25</v>
      </c>
    </row>
    <row r="29" spans="1:11" ht="14.1" customHeight="1" x14ac:dyDescent="0.2">
      <c r="A29" s="306">
        <v>29</v>
      </c>
      <c r="B29" s="307" t="s">
        <v>246</v>
      </c>
      <c r="C29" s="308"/>
      <c r="D29" s="113">
        <v>4.4776119402985071</v>
      </c>
      <c r="E29" s="115">
        <v>72</v>
      </c>
      <c r="F29" s="114">
        <v>98</v>
      </c>
      <c r="G29" s="114">
        <v>106</v>
      </c>
      <c r="H29" s="114">
        <v>112</v>
      </c>
      <c r="I29" s="140">
        <v>101</v>
      </c>
      <c r="J29" s="115">
        <v>-29</v>
      </c>
      <c r="K29" s="116">
        <v>-28.712871287128714</v>
      </c>
    </row>
    <row r="30" spans="1:11" ht="14.1" customHeight="1" x14ac:dyDescent="0.2">
      <c r="A30" s="306" t="s">
        <v>247</v>
      </c>
      <c r="B30" s="307" t="s">
        <v>248</v>
      </c>
      <c r="C30" s="308"/>
      <c r="D30" s="113">
        <v>2.9228855721393034</v>
      </c>
      <c r="E30" s="115">
        <v>47</v>
      </c>
      <c r="F30" s="114">
        <v>69</v>
      </c>
      <c r="G30" s="114">
        <v>72</v>
      </c>
      <c r="H30" s="114">
        <v>90</v>
      </c>
      <c r="I30" s="140">
        <v>69</v>
      </c>
      <c r="J30" s="115">
        <v>-22</v>
      </c>
      <c r="K30" s="116">
        <v>-31.884057971014492</v>
      </c>
    </row>
    <row r="31" spans="1:11" ht="14.1" customHeight="1" x14ac:dyDescent="0.2">
      <c r="A31" s="306" t="s">
        <v>249</v>
      </c>
      <c r="B31" s="307" t="s">
        <v>250</v>
      </c>
      <c r="C31" s="308"/>
      <c r="D31" s="113" t="s">
        <v>513</v>
      </c>
      <c r="E31" s="115" t="s">
        <v>513</v>
      </c>
      <c r="F31" s="114">
        <v>29</v>
      </c>
      <c r="G31" s="114">
        <v>31</v>
      </c>
      <c r="H31" s="114" t="s">
        <v>513</v>
      </c>
      <c r="I31" s="140" t="s">
        <v>513</v>
      </c>
      <c r="J31" s="115" t="s">
        <v>513</v>
      </c>
      <c r="K31" s="116" t="s">
        <v>513</v>
      </c>
    </row>
    <row r="32" spans="1:11" ht="14.1" customHeight="1" x14ac:dyDescent="0.2">
      <c r="A32" s="306">
        <v>31</v>
      </c>
      <c r="B32" s="307" t="s">
        <v>251</v>
      </c>
      <c r="C32" s="308"/>
      <c r="D32" s="113">
        <v>0.49751243781094528</v>
      </c>
      <c r="E32" s="115">
        <v>8</v>
      </c>
      <c r="F32" s="114">
        <v>6</v>
      </c>
      <c r="G32" s="114">
        <v>4</v>
      </c>
      <c r="H32" s="114">
        <v>5</v>
      </c>
      <c r="I32" s="140">
        <v>7</v>
      </c>
      <c r="J32" s="115">
        <v>1</v>
      </c>
      <c r="K32" s="116">
        <v>14.285714285714286</v>
      </c>
    </row>
    <row r="33" spans="1:11" ht="14.1" customHeight="1" x14ac:dyDescent="0.2">
      <c r="A33" s="306">
        <v>32</v>
      </c>
      <c r="B33" s="307" t="s">
        <v>252</v>
      </c>
      <c r="C33" s="308"/>
      <c r="D33" s="113">
        <v>3.9800995024875623</v>
      </c>
      <c r="E33" s="115">
        <v>64</v>
      </c>
      <c r="F33" s="114">
        <v>93</v>
      </c>
      <c r="G33" s="114">
        <v>63</v>
      </c>
      <c r="H33" s="114">
        <v>55</v>
      </c>
      <c r="I33" s="140">
        <v>43</v>
      </c>
      <c r="J33" s="115">
        <v>21</v>
      </c>
      <c r="K33" s="116">
        <v>48.837209302325583</v>
      </c>
    </row>
    <row r="34" spans="1:11" ht="14.1" customHeight="1" x14ac:dyDescent="0.2">
      <c r="A34" s="306">
        <v>33</v>
      </c>
      <c r="B34" s="307" t="s">
        <v>253</v>
      </c>
      <c r="C34" s="308"/>
      <c r="D34" s="113">
        <v>1.3059701492537314</v>
      </c>
      <c r="E34" s="115">
        <v>21</v>
      </c>
      <c r="F34" s="114">
        <v>30</v>
      </c>
      <c r="G34" s="114">
        <v>21</v>
      </c>
      <c r="H34" s="114">
        <v>13</v>
      </c>
      <c r="I34" s="140">
        <v>12</v>
      </c>
      <c r="J34" s="115">
        <v>9</v>
      </c>
      <c r="K34" s="116">
        <v>75</v>
      </c>
    </row>
    <row r="35" spans="1:11" ht="14.1" customHeight="1" x14ac:dyDescent="0.2">
      <c r="A35" s="306">
        <v>34</v>
      </c>
      <c r="B35" s="307" t="s">
        <v>254</v>
      </c>
      <c r="C35" s="308"/>
      <c r="D35" s="113">
        <v>1.3059701492537314</v>
      </c>
      <c r="E35" s="115">
        <v>21</v>
      </c>
      <c r="F35" s="114">
        <v>25</v>
      </c>
      <c r="G35" s="114">
        <v>20</v>
      </c>
      <c r="H35" s="114">
        <v>19</v>
      </c>
      <c r="I35" s="140">
        <v>34</v>
      </c>
      <c r="J35" s="115">
        <v>-13</v>
      </c>
      <c r="K35" s="116">
        <v>-38.235294117647058</v>
      </c>
    </row>
    <row r="36" spans="1:11" ht="14.1" customHeight="1" x14ac:dyDescent="0.2">
      <c r="A36" s="306">
        <v>41</v>
      </c>
      <c r="B36" s="307" t="s">
        <v>255</v>
      </c>
      <c r="C36" s="308"/>
      <c r="D36" s="113" t="s">
        <v>513</v>
      </c>
      <c r="E36" s="115" t="s">
        <v>513</v>
      </c>
      <c r="F36" s="114" t="s">
        <v>513</v>
      </c>
      <c r="G36" s="114">
        <v>3</v>
      </c>
      <c r="H36" s="114" t="s">
        <v>513</v>
      </c>
      <c r="I36" s="140">
        <v>0</v>
      </c>
      <c r="J36" s="115" t="s">
        <v>513</v>
      </c>
      <c r="K36" s="116" t="s">
        <v>513</v>
      </c>
    </row>
    <row r="37" spans="1:11" ht="14.1" customHeight="1" x14ac:dyDescent="0.2">
      <c r="A37" s="306">
        <v>42</v>
      </c>
      <c r="B37" s="307" t="s">
        <v>256</v>
      </c>
      <c r="C37" s="308"/>
      <c r="D37" s="113" t="s">
        <v>513</v>
      </c>
      <c r="E37" s="115" t="s">
        <v>513</v>
      </c>
      <c r="F37" s="114" t="s">
        <v>513</v>
      </c>
      <c r="G37" s="114">
        <v>0</v>
      </c>
      <c r="H37" s="114">
        <v>0</v>
      </c>
      <c r="I37" s="140" t="s">
        <v>513</v>
      </c>
      <c r="J37" s="115" t="s">
        <v>513</v>
      </c>
      <c r="K37" s="116" t="s">
        <v>513</v>
      </c>
    </row>
    <row r="38" spans="1:11" ht="14.1" customHeight="1" x14ac:dyDescent="0.2">
      <c r="A38" s="306">
        <v>43</v>
      </c>
      <c r="B38" s="307" t="s">
        <v>257</v>
      </c>
      <c r="C38" s="308"/>
      <c r="D38" s="113">
        <v>0.37313432835820898</v>
      </c>
      <c r="E38" s="115">
        <v>6</v>
      </c>
      <c r="F38" s="114">
        <v>4</v>
      </c>
      <c r="G38" s="114">
        <v>20</v>
      </c>
      <c r="H38" s="114">
        <v>4</v>
      </c>
      <c r="I38" s="140">
        <v>5</v>
      </c>
      <c r="J38" s="115">
        <v>1</v>
      </c>
      <c r="K38" s="116">
        <v>20</v>
      </c>
    </row>
    <row r="39" spans="1:11" ht="14.1" customHeight="1" x14ac:dyDescent="0.2">
      <c r="A39" s="306">
        <v>51</v>
      </c>
      <c r="B39" s="307" t="s">
        <v>258</v>
      </c>
      <c r="C39" s="308"/>
      <c r="D39" s="113">
        <v>9.0796019900497509</v>
      </c>
      <c r="E39" s="115">
        <v>146</v>
      </c>
      <c r="F39" s="114">
        <v>137</v>
      </c>
      <c r="G39" s="114">
        <v>122</v>
      </c>
      <c r="H39" s="114">
        <v>142</v>
      </c>
      <c r="I39" s="140">
        <v>166</v>
      </c>
      <c r="J39" s="115">
        <v>-20</v>
      </c>
      <c r="K39" s="116">
        <v>-12.048192771084338</v>
      </c>
    </row>
    <row r="40" spans="1:11" ht="14.1" customHeight="1" x14ac:dyDescent="0.2">
      <c r="A40" s="306" t="s">
        <v>259</v>
      </c>
      <c r="B40" s="307" t="s">
        <v>260</v>
      </c>
      <c r="C40" s="308"/>
      <c r="D40" s="113">
        <v>8.3955223880597014</v>
      </c>
      <c r="E40" s="115">
        <v>135</v>
      </c>
      <c r="F40" s="114">
        <v>122</v>
      </c>
      <c r="G40" s="114">
        <v>108</v>
      </c>
      <c r="H40" s="114">
        <v>118</v>
      </c>
      <c r="I40" s="140">
        <v>144</v>
      </c>
      <c r="J40" s="115">
        <v>-9</v>
      </c>
      <c r="K40" s="116">
        <v>-6.25</v>
      </c>
    </row>
    <row r="41" spans="1:11" ht="14.1" customHeight="1" x14ac:dyDescent="0.2">
      <c r="A41" s="306"/>
      <c r="B41" s="307" t="s">
        <v>261</v>
      </c>
      <c r="C41" s="308"/>
      <c r="D41" s="113">
        <v>7.9601990049751246</v>
      </c>
      <c r="E41" s="115">
        <v>128</v>
      </c>
      <c r="F41" s="114">
        <v>121</v>
      </c>
      <c r="G41" s="114">
        <v>102</v>
      </c>
      <c r="H41" s="114">
        <v>112</v>
      </c>
      <c r="I41" s="140">
        <v>137</v>
      </c>
      <c r="J41" s="115">
        <v>-9</v>
      </c>
      <c r="K41" s="116">
        <v>-6.5693430656934311</v>
      </c>
    </row>
    <row r="42" spans="1:11" ht="14.1" customHeight="1" x14ac:dyDescent="0.2">
      <c r="A42" s="306">
        <v>52</v>
      </c>
      <c r="B42" s="307" t="s">
        <v>262</v>
      </c>
      <c r="C42" s="308"/>
      <c r="D42" s="113">
        <v>3.7935323383084576</v>
      </c>
      <c r="E42" s="115">
        <v>61</v>
      </c>
      <c r="F42" s="114">
        <v>51</v>
      </c>
      <c r="G42" s="114">
        <v>44</v>
      </c>
      <c r="H42" s="114">
        <v>58</v>
      </c>
      <c r="I42" s="140">
        <v>60</v>
      </c>
      <c r="J42" s="115">
        <v>1</v>
      </c>
      <c r="K42" s="116">
        <v>1.6666666666666667</v>
      </c>
    </row>
    <row r="43" spans="1:11" ht="14.1" customHeight="1" x14ac:dyDescent="0.2">
      <c r="A43" s="306" t="s">
        <v>263</v>
      </c>
      <c r="B43" s="307" t="s">
        <v>264</v>
      </c>
      <c r="C43" s="308"/>
      <c r="D43" s="113">
        <v>2.1766169154228856</v>
      </c>
      <c r="E43" s="115">
        <v>35</v>
      </c>
      <c r="F43" s="114">
        <v>27</v>
      </c>
      <c r="G43" s="114">
        <v>26</v>
      </c>
      <c r="H43" s="114">
        <v>36</v>
      </c>
      <c r="I43" s="140">
        <v>38</v>
      </c>
      <c r="J43" s="115">
        <v>-3</v>
      </c>
      <c r="K43" s="116">
        <v>-7.8947368421052628</v>
      </c>
    </row>
    <row r="44" spans="1:11" ht="14.1" customHeight="1" x14ac:dyDescent="0.2">
      <c r="A44" s="306">
        <v>53</v>
      </c>
      <c r="B44" s="307" t="s">
        <v>265</v>
      </c>
      <c r="C44" s="308"/>
      <c r="D44" s="113">
        <v>3.0472636815920398</v>
      </c>
      <c r="E44" s="115">
        <v>49</v>
      </c>
      <c r="F44" s="114">
        <v>42</v>
      </c>
      <c r="G44" s="114">
        <v>33</v>
      </c>
      <c r="H44" s="114">
        <v>15</v>
      </c>
      <c r="I44" s="140">
        <v>24</v>
      </c>
      <c r="J44" s="115">
        <v>25</v>
      </c>
      <c r="K44" s="116">
        <v>104.16666666666667</v>
      </c>
    </row>
    <row r="45" spans="1:11" ht="14.1" customHeight="1" x14ac:dyDescent="0.2">
      <c r="A45" s="306" t="s">
        <v>266</v>
      </c>
      <c r="B45" s="307" t="s">
        <v>267</v>
      </c>
      <c r="C45" s="308"/>
      <c r="D45" s="113">
        <v>3.0472636815920398</v>
      </c>
      <c r="E45" s="115">
        <v>49</v>
      </c>
      <c r="F45" s="114">
        <v>41</v>
      </c>
      <c r="G45" s="114">
        <v>33</v>
      </c>
      <c r="H45" s="114">
        <v>15</v>
      </c>
      <c r="I45" s="140">
        <v>24</v>
      </c>
      <c r="J45" s="115">
        <v>25</v>
      </c>
      <c r="K45" s="116">
        <v>104.16666666666667</v>
      </c>
    </row>
    <row r="46" spans="1:11" ht="14.1" customHeight="1" x14ac:dyDescent="0.2">
      <c r="A46" s="306">
        <v>54</v>
      </c>
      <c r="B46" s="307" t="s">
        <v>268</v>
      </c>
      <c r="C46" s="308"/>
      <c r="D46" s="113">
        <v>1.4925373134328359</v>
      </c>
      <c r="E46" s="115">
        <v>24</v>
      </c>
      <c r="F46" s="114">
        <v>26</v>
      </c>
      <c r="G46" s="114">
        <v>35</v>
      </c>
      <c r="H46" s="114">
        <v>30</v>
      </c>
      <c r="I46" s="140">
        <v>42</v>
      </c>
      <c r="J46" s="115">
        <v>-18</v>
      </c>
      <c r="K46" s="116">
        <v>-42.857142857142854</v>
      </c>
    </row>
    <row r="47" spans="1:11" ht="14.1" customHeight="1" x14ac:dyDescent="0.2">
      <c r="A47" s="306">
        <v>61</v>
      </c>
      <c r="B47" s="307" t="s">
        <v>269</v>
      </c>
      <c r="C47" s="308"/>
      <c r="D47" s="113">
        <v>2.5497512437810945</v>
      </c>
      <c r="E47" s="115">
        <v>41</v>
      </c>
      <c r="F47" s="114">
        <v>19</v>
      </c>
      <c r="G47" s="114">
        <v>37</v>
      </c>
      <c r="H47" s="114">
        <v>44</v>
      </c>
      <c r="I47" s="140">
        <v>45</v>
      </c>
      <c r="J47" s="115">
        <v>-4</v>
      </c>
      <c r="K47" s="116">
        <v>-8.8888888888888893</v>
      </c>
    </row>
    <row r="48" spans="1:11" ht="14.1" customHeight="1" x14ac:dyDescent="0.2">
      <c r="A48" s="306">
        <v>62</v>
      </c>
      <c r="B48" s="307" t="s">
        <v>270</v>
      </c>
      <c r="C48" s="308"/>
      <c r="D48" s="113">
        <v>8.7686567164179099</v>
      </c>
      <c r="E48" s="115">
        <v>141</v>
      </c>
      <c r="F48" s="114">
        <v>122</v>
      </c>
      <c r="G48" s="114">
        <v>162</v>
      </c>
      <c r="H48" s="114">
        <v>109</v>
      </c>
      <c r="I48" s="140">
        <v>217</v>
      </c>
      <c r="J48" s="115">
        <v>-76</v>
      </c>
      <c r="K48" s="116">
        <v>-35.023041474654377</v>
      </c>
    </row>
    <row r="49" spans="1:11" ht="14.1" customHeight="1" x14ac:dyDescent="0.2">
      <c r="A49" s="306">
        <v>63</v>
      </c>
      <c r="B49" s="307" t="s">
        <v>271</v>
      </c>
      <c r="C49" s="308"/>
      <c r="D49" s="113">
        <v>3.7313432835820897</v>
      </c>
      <c r="E49" s="115">
        <v>60</v>
      </c>
      <c r="F49" s="114">
        <v>33</v>
      </c>
      <c r="G49" s="114">
        <v>48</v>
      </c>
      <c r="H49" s="114">
        <v>39</v>
      </c>
      <c r="I49" s="140">
        <v>41</v>
      </c>
      <c r="J49" s="115">
        <v>19</v>
      </c>
      <c r="K49" s="116">
        <v>46.341463414634148</v>
      </c>
    </row>
    <row r="50" spans="1:11" ht="14.1" customHeight="1" x14ac:dyDescent="0.2">
      <c r="A50" s="306" t="s">
        <v>272</v>
      </c>
      <c r="B50" s="307" t="s">
        <v>273</v>
      </c>
      <c r="C50" s="308"/>
      <c r="D50" s="113">
        <v>0.49751243781094528</v>
      </c>
      <c r="E50" s="115">
        <v>8</v>
      </c>
      <c r="F50" s="114" t="s">
        <v>513</v>
      </c>
      <c r="G50" s="114" t="s">
        <v>513</v>
      </c>
      <c r="H50" s="114">
        <v>3</v>
      </c>
      <c r="I50" s="140">
        <v>7</v>
      </c>
      <c r="J50" s="115">
        <v>1</v>
      </c>
      <c r="K50" s="116">
        <v>14.285714285714286</v>
      </c>
    </row>
    <row r="51" spans="1:11" ht="14.1" customHeight="1" x14ac:dyDescent="0.2">
      <c r="A51" s="306" t="s">
        <v>274</v>
      </c>
      <c r="B51" s="307" t="s">
        <v>275</v>
      </c>
      <c r="C51" s="308"/>
      <c r="D51" s="113">
        <v>3.1094527363184081</v>
      </c>
      <c r="E51" s="115">
        <v>50</v>
      </c>
      <c r="F51" s="114">
        <v>31</v>
      </c>
      <c r="G51" s="114">
        <v>43</v>
      </c>
      <c r="H51" s="114">
        <v>33</v>
      </c>
      <c r="I51" s="140">
        <v>32</v>
      </c>
      <c r="J51" s="115">
        <v>18</v>
      </c>
      <c r="K51" s="116">
        <v>56.25</v>
      </c>
    </row>
    <row r="52" spans="1:11" ht="14.1" customHeight="1" x14ac:dyDescent="0.2">
      <c r="A52" s="306">
        <v>71</v>
      </c>
      <c r="B52" s="307" t="s">
        <v>276</v>
      </c>
      <c r="C52" s="308"/>
      <c r="D52" s="113">
        <v>7.5248756218905477</v>
      </c>
      <c r="E52" s="115">
        <v>121</v>
      </c>
      <c r="F52" s="114">
        <v>96</v>
      </c>
      <c r="G52" s="114">
        <v>121</v>
      </c>
      <c r="H52" s="114">
        <v>102</v>
      </c>
      <c r="I52" s="140">
        <v>127</v>
      </c>
      <c r="J52" s="115">
        <v>-6</v>
      </c>
      <c r="K52" s="116">
        <v>-4.7244094488188972</v>
      </c>
    </row>
    <row r="53" spans="1:11" ht="14.1" customHeight="1" x14ac:dyDescent="0.2">
      <c r="A53" s="306" t="s">
        <v>277</v>
      </c>
      <c r="B53" s="307" t="s">
        <v>278</v>
      </c>
      <c r="C53" s="308"/>
      <c r="D53" s="113">
        <v>2.6119402985074629</v>
      </c>
      <c r="E53" s="115">
        <v>42</v>
      </c>
      <c r="F53" s="114">
        <v>24</v>
      </c>
      <c r="G53" s="114">
        <v>33</v>
      </c>
      <c r="H53" s="114">
        <v>32</v>
      </c>
      <c r="I53" s="140">
        <v>42</v>
      </c>
      <c r="J53" s="115">
        <v>0</v>
      </c>
      <c r="K53" s="116">
        <v>0</v>
      </c>
    </row>
    <row r="54" spans="1:11" ht="14.1" customHeight="1" x14ac:dyDescent="0.2">
      <c r="A54" s="306" t="s">
        <v>279</v>
      </c>
      <c r="B54" s="307" t="s">
        <v>280</v>
      </c>
      <c r="C54" s="308"/>
      <c r="D54" s="113">
        <v>4.1044776119402986</v>
      </c>
      <c r="E54" s="115">
        <v>66</v>
      </c>
      <c r="F54" s="114">
        <v>62</v>
      </c>
      <c r="G54" s="114">
        <v>81</v>
      </c>
      <c r="H54" s="114">
        <v>62</v>
      </c>
      <c r="I54" s="140">
        <v>68</v>
      </c>
      <c r="J54" s="115">
        <v>-2</v>
      </c>
      <c r="K54" s="116">
        <v>-2.9411764705882355</v>
      </c>
    </row>
    <row r="55" spans="1:11" ht="14.1" customHeight="1" x14ac:dyDescent="0.2">
      <c r="A55" s="306">
        <v>72</v>
      </c>
      <c r="B55" s="307" t="s">
        <v>281</v>
      </c>
      <c r="C55" s="308"/>
      <c r="D55" s="113">
        <v>2.5497512437810945</v>
      </c>
      <c r="E55" s="115">
        <v>41</v>
      </c>
      <c r="F55" s="114">
        <v>27</v>
      </c>
      <c r="G55" s="114">
        <v>45</v>
      </c>
      <c r="H55" s="114">
        <v>21</v>
      </c>
      <c r="I55" s="140">
        <v>43</v>
      </c>
      <c r="J55" s="115">
        <v>-2</v>
      </c>
      <c r="K55" s="116">
        <v>-4.6511627906976747</v>
      </c>
    </row>
    <row r="56" spans="1:11" ht="14.1" customHeight="1" x14ac:dyDescent="0.2">
      <c r="A56" s="306" t="s">
        <v>282</v>
      </c>
      <c r="B56" s="307" t="s">
        <v>283</v>
      </c>
      <c r="C56" s="308"/>
      <c r="D56" s="113">
        <v>1.4925373134328359</v>
      </c>
      <c r="E56" s="115">
        <v>24</v>
      </c>
      <c r="F56" s="114">
        <v>12</v>
      </c>
      <c r="G56" s="114">
        <v>26</v>
      </c>
      <c r="H56" s="114">
        <v>12</v>
      </c>
      <c r="I56" s="140">
        <v>26</v>
      </c>
      <c r="J56" s="115">
        <v>-2</v>
      </c>
      <c r="K56" s="116">
        <v>-7.6923076923076925</v>
      </c>
    </row>
    <row r="57" spans="1:11" ht="14.1" customHeight="1" x14ac:dyDescent="0.2">
      <c r="A57" s="306" t="s">
        <v>284</v>
      </c>
      <c r="B57" s="307" t="s">
        <v>285</v>
      </c>
      <c r="C57" s="308"/>
      <c r="D57" s="113">
        <v>0.6840796019900498</v>
      </c>
      <c r="E57" s="115">
        <v>11</v>
      </c>
      <c r="F57" s="114">
        <v>6</v>
      </c>
      <c r="G57" s="114">
        <v>12</v>
      </c>
      <c r="H57" s="114">
        <v>5</v>
      </c>
      <c r="I57" s="140">
        <v>11</v>
      </c>
      <c r="J57" s="115">
        <v>0</v>
      </c>
      <c r="K57" s="116">
        <v>0</v>
      </c>
    </row>
    <row r="58" spans="1:11" ht="14.1" customHeight="1" x14ac:dyDescent="0.2">
      <c r="A58" s="306">
        <v>73</v>
      </c>
      <c r="B58" s="307" t="s">
        <v>286</v>
      </c>
      <c r="C58" s="308"/>
      <c r="D58" s="113">
        <v>1.3681592039800996</v>
      </c>
      <c r="E58" s="115">
        <v>22</v>
      </c>
      <c r="F58" s="114">
        <v>11</v>
      </c>
      <c r="G58" s="114">
        <v>29</v>
      </c>
      <c r="H58" s="114">
        <v>16</v>
      </c>
      <c r="I58" s="140">
        <v>17</v>
      </c>
      <c r="J58" s="115">
        <v>5</v>
      </c>
      <c r="K58" s="116">
        <v>29.411764705882351</v>
      </c>
    </row>
    <row r="59" spans="1:11" ht="14.1" customHeight="1" x14ac:dyDescent="0.2">
      <c r="A59" s="306" t="s">
        <v>287</v>
      </c>
      <c r="B59" s="307" t="s">
        <v>288</v>
      </c>
      <c r="C59" s="308"/>
      <c r="D59" s="113">
        <v>0.99502487562189057</v>
      </c>
      <c r="E59" s="115">
        <v>16</v>
      </c>
      <c r="F59" s="114">
        <v>10</v>
      </c>
      <c r="G59" s="114">
        <v>24</v>
      </c>
      <c r="H59" s="114">
        <v>11</v>
      </c>
      <c r="I59" s="140">
        <v>8</v>
      </c>
      <c r="J59" s="115">
        <v>8</v>
      </c>
      <c r="K59" s="116">
        <v>100</v>
      </c>
    </row>
    <row r="60" spans="1:11" ht="14.1" customHeight="1" x14ac:dyDescent="0.2">
      <c r="A60" s="306">
        <v>81</v>
      </c>
      <c r="B60" s="307" t="s">
        <v>289</v>
      </c>
      <c r="C60" s="308"/>
      <c r="D60" s="113">
        <v>9.5149253731343286</v>
      </c>
      <c r="E60" s="115">
        <v>153</v>
      </c>
      <c r="F60" s="114">
        <v>160</v>
      </c>
      <c r="G60" s="114">
        <v>161</v>
      </c>
      <c r="H60" s="114">
        <v>133</v>
      </c>
      <c r="I60" s="140">
        <v>144</v>
      </c>
      <c r="J60" s="115">
        <v>9</v>
      </c>
      <c r="K60" s="116">
        <v>6.25</v>
      </c>
    </row>
    <row r="61" spans="1:11" ht="14.1" customHeight="1" x14ac:dyDescent="0.2">
      <c r="A61" s="306" t="s">
        <v>290</v>
      </c>
      <c r="B61" s="307" t="s">
        <v>291</v>
      </c>
      <c r="C61" s="308"/>
      <c r="D61" s="113">
        <v>2.9850746268656718</v>
      </c>
      <c r="E61" s="115">
        <v>48</v>
      </c>
      <c r="F61" s="114">
        <v>37</v>
      </c>
      <c r="G61" s="114">
        <v>51</v>
      </c>
      <c r="H61" s="114">
        <v>34</v>
      </c>
      <c r="I61" s="140">
        <v>31</v>
      </c>
      <c r="J61" s="115">
        <v>17</v>
      </c>
      <c r="K61" s="116">
        <v>54.838709677419352</v>
      </c>
    </row>
    <row r="62" spans="1:11" ht="14.1" customHeight="1" x14ac:dyDescent="0.2">
      <c r="A62" s="306" t="s">
        <v>292</v>
      </c>
      <c r="B62" s="307" t="s">
        <v>293</v>
      </c>
      <c r="C62" s="308"/>
      <c r="D62" s="113">
        <v>3.544776119402985</v>
      </c>
      <c r="E62" s="115">
        <v>57</v>
      </c>
      <c r="F62" s="114">
        <v>93</v>
      </c>
      <c r="G62" s="114">
        <v>59</v>
      </c>
      <c r="H62" s="114">
        <v>50</v>
      </c>
      <c r="I62" s="140">
        <v>59</v>
      </c>
      <c r="J62" s="115">
        <v>-2</v>
      </c>
      <c r="K62" s="116">
        <v>-3.3898305084745761</v>
      </c>
    </row>
    <row r="63" spans="1:11" ht="14.1" customHeight="1" x14ac:dyDescent="0.2">
      <c r="A63" s="306"/>
      <c r="B63" s="307" t="s">
        <v>294</v>
      </c>
      <c r="C63" s="308"/>
      <c r="D63" s="113">
        <v>3.4825870646766171</v>
      </c>
      <c r="E63" s="115">
        <v>56</v>
      </c>
      <c r="F63" s="114">
        <v>90</v>
      </c>
      <c r="G63" s="114">
        <v>55</v>
      </c>
      <c r="H63" s="114">
        <v>48</v>
      </c>
      <c r="I63" s="140">
        <v>57</v>
      </c>
      <c r="J63" s="115">
        <v>-1</v>
      </c>
      <c r="K63" s="116">
        <v>-1.7543859649122806</v>
      </c>
    </row>
    <row r="64" spans="1:11" ht="14.1" customHeight="1" x14ac:dyDescent="0.2">
      <c r="A64" s="306" t="s">
        <v>295</v>
      </c>
      <c r="B64" s="307" t="s">
        <v>296</v>
      </c>
      <c r="C64" s="308"/>
      <c r="D64" s="113">
        <v>1.2437810945273631</v>
      </c>
      <c r="E64" s="115">
        <v>20</v>
      </c>
      <c r="F64" s="114">
        <v>10</v>
      </c>
      <c r="G64" s="114">
        <v>17</v>
      </c>
      <c r="H64" s="114">
        <v>17</v>
      </c>
      <c r="I64" s="140">
        <v>22</v>
      </c>
      <c r="J64" s="115">
        <v>-2</v>
      </c>
      <c r="K64" s="116">
        <v>-9.0909090909090917</v>
      </c>
    </row>
    <row r="65" spans="1:11" ht="14.1" customHeight="1" x14ac:dyDescent="0.2">
      <c r="A65" s="306" t="s">
        <v>297</v>
      </c>
      <c r="B65" s="307" t="s">
        <v>298</v>
      </c>
      <c r="C65" s="308"/>
      <c r="D65" s="113">
        <v>0.43532338308457713</v>
      </c>
      <c r="E65" s="115">
        <v>7</v>
      </c>
      <c r="F65" s="114">
        <v>3</v>
      </c>
      <c r="G65" s="114">
        <v>8</v>
      </c>
      <c r="H65" s="114">
        <v>6</v>
      </c>
      <c r="I65" s="140">
        <v>8</v>
      </c>
      <c r="J65" s="115">
        <v>-1</v>
      </c>
      <c r="K65" s="116">
        <v>-12.5</v>
      </c>
    </row>
    <row r="66" spans="1:11" ht="14.1" customHeight="1" x14ac:dyDescent="0.2">
      <c r="A66" s="306">
        <v>82</v>
      </c>
      <c r="B66" s="307" t="s">
        <v>299</v>
      </c>
      <c r="C66" s="308"/>
      <c r="D66" s="113">
        <v>2.2388059701492535</v>
      </c>
      <c r="E66" s="115">
        <v>36</v>
      </c>
      <c r="F66" s="114">
        <v>32</v>
      </c>
      <c r="G66" s="114">
        <v>67</v>
      </c>
      <c r="H66" s="114">
        <v>45</v>
      </c>
      <c r="I66" s="140">
        <v>57</v>
      </c>
      <c r="J66" s="115">
        <v>-21</v>
      </c>
      <c r="K66" s="116">
        <v>-36.842105263157897</v>
      </c>
    </row>
    <row r="67" spans="1:11" ht="14.1" customHeight="1" x14ac:dyDescent="0.2">
      <c r="A67" s="306" t="s">
        <v>300</v>
      </c>
      <c r="B67" s="307" t="s">
        <v>301</v>
      </c>
      <c r="C67" s="308"/>
      <c r="D67" s="113">
        <v>1.1194029850746268</v>
      </c>
      <c r="E67" s="115">
        <v>18</v>
      </c>
      <c r="F67" s="114">
        <v>20</v>
      </c>
      <c r="G67" s="114">
        <v>38</v>
      </c>
      <c r="H67" s="114">
        <v>24</v>
      </c>
      <c r="I67" s="140">
        <v>29</v>
      </c>
      <c r="J67" s="115">
        <v>-11</v>
      </c>
      <c r="K67" s="116">
        <v>-37.931034482758619</v>
      </c>
    </row>
    <row r="68" spans="1:11" ht="14.1" customHeight="1" x14ac:dyDescent="0.2">
      <c r="A68" s="306" t="s">
        <v>302</v>
      </c>
      <c r="B68" s="307" t="s">
        <v>303</v>
      </c>
      <c r="C68" s="308"/>
      <c r="D68" s="113">
        <v>0.80845771144278611</v>
      </c>
      <c r="E68" s="115">
        <v>13</v>
      </c>
      <c r="F68" s="114">
        <v>6</v>
      </c>
      <c r="G68" s="114">
        <v>8</v>
      </c>
      <c r="H68" s="114">
        <v>7</v>
      </c>
      <c r="I68" s="140">
        <v>14</v>
      </c>
      <c r="J68" s="115">
        <v>-1</v>
      </c>
      <c r="K68" s="116">
        <v>-7.1428571428571432</v>
      </c>
    </row>
    <row r="69" spans="1:11" ht="14.1" customHeight="1" x14ac:dyDescent="0.2">
      <c r="A69" s="306">
        <v>83</v>
      </c>
      <c r="B69" s="307" t="s">
        <v>304</v>
      </c>
      <c r="C69" s="308"/>
      <c r="D69" s="113">
        <v>6.9029850746268657</v>
      </c>
      <c r="E69" s="115">
        <v>111</v>
      </c>
      <c r="F69" s="114">
        <v>70</v>
      </c>
      <c r="G69" s="114">
        <v>211</v>
      </c>
      <c r="H69" s="114">
        <v>79</v>
      </c>
      <c r="I69" s="140">
        <v>107</v>
      </c>
      <c r="J69" s="115">
        <v>4</v>
      </c>
      <c r="K69" s="116">
        <v>3.7383177570093458</v>
      </c>
    </row>
    <row r="70" spans="1:11" ht="14.1" customHeight="1" x14ac:dyDescent="0.2">
      <c r="A70" s="306" t="s">
        <v>305</v>
      </c>
      <c r="B70" s="307" t="s">
        <v>306</v>
      </c>
      <c r="C70" s="308"/>
      <c r="D70" s="113">
        <v>6.2810945273631837</v>
      </c>
      <c r="E70" s="115">
        <v>101</v>
      </c>
      <c r="F70" s="114">
        <v>66</v>
      </c>
      <c r="G70" s="114">
        <v>201</v>
      </c>
      <c r="H70" s="114">
        <v>73</v>
      </c>
      <c r="I70" s="140">
        <v>104</v>
      </c>
      <c r="J70" s="115">
        <v>-3</v>
      </c>
      <c r="K70" s="116">
        <v>-2.8846153846153846</v>
      </c>
    </row>
    <row r="71" spans="1:11" ht="14.1" customHeight="1" x14ac:dyDescent="0.2">
      <c r="A71" s="306"/>
      <c r="B71" s="307" t="s">
        <v>307</v>
      </c>
      <c r="C71" s="308"/>
      <c r="D71" s="113">
        <v>2.7363184079601992</v>
      </c>
      <c r="E71" s="115">
        <v>44</v>
      </c>
      <c r="F71" s="114">
        <v>22</v>
      </c>
      <c r="G71" s="114">
        <v>66</v>
      </c>
      <c r="H71" s="114">
        <v>22</v>
      </c>
      <c r="I71" s="140">
        <v>24</v>
      </c>
      <c r="J71" s="115">
        <v>20</v>
      </c>
      <c r="K71" s="116">
        <v>83.333333333333329</v>
      </c>
    </row>
    <row r="72" spans="1:11" ht="14.1" customHeight="1" x14ac:dyDescent="0.2">
      <c r="A72" s="306">
        <v>84</v>
      </c>
      <c r="B72" s="307" t="s">
        <v>308</v>
      </c>
      <c r="C72" s="308"/>
      <c r="D72" s="113">
        <v>0.74626865671641796</v>
      </c>
      <c r="E72" s="115">
        <v>12</v>
      </c>
      <c r="F72" s="114">
        <v>13</v>
      </c>
      <c r="G72" s="114">
        <v>56</v>
      </c>
      <c r="H72" s="114">
        <v>12</v>
      </c>
      <c r="I72" s="140">
        <v>19</v>
      </c>
      <c r="J72" s="115">
        <v>-7</v>
      </c>
      <c r="K72" s="116">
        <v>-36.842105263157897</v>
      </c>
    </row>
    <row r="73" spans="1:11" ht="14.1" customHeight="1" x14ac:dyDescent="0.2">
      <c r="A73" s="306" t="s">
        <v>309</v>
      </c>
      <c r="B73" s="307" t="s">
        <v>310</v>
      </c>
      <c r="C73" s="308"/>
      <c r="D73" s="113" t="s">
        <v>513</v>
      </c>
      <c r="E73" s="115" t="s">
        <v>513</v>
      </c>
      <c r="F73" s="114">
        <v>4</v>
      </c>
      <c r="G73" s="114">
        <v>29</v>
      </c>
      <c r="H73" s="114" t="s">
        <v>513</v>
      </c>
      <c r="I73" s="140">
        <v>5</v>
      </c>
      <c r="J73" s="115" t="s">
        <v>513</v>
      </c>
      <c r="K73" s="116" t="s">
        <v>513</v>
      </c>
    </row>
    <row r="74" spans="1:11" ht="14.1" customHeight="1" x14ac:dyDescent="0.2">
      <c r="A74" s="306" t="s">
        <v>311</v>
      </c>
      <c r="B74" s="307" t="s">
        <v>312</v>
      </c>
      <c r="C74" s="308"/>
      <c r="D74" s="113">
        <v>0.31094527363184077</v>
      </c>
      <c r="E74" s="115">
        <v>5</v>
      </c>
      <c r="F74" s="114">
        <v>4</v>
      </c>
      <c r="G74" s="114">
        <v>10</v>
      </c>
      <c r="H74" s="114">
        <v>3</v>
      </c>
      <c r="I74" s="140">
        <v>7</v>
      </c>
      <c r="J74" s="115">
        <v>-2</v>
      </c>
      <c r="K74" s="116">
        <v>-28.571428571428573</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5</v>
      </c>
      <c r="G76" s="114">
        <v>6</v>
      </c>
      <c r="H76" s="114" t="s">
        <v>513</v>
      </c>
      <c r="I76" s="140" t="s">
        <v>513</v>
      </c>
      <c r="J76" s="115" t="s">
        <v>513</v>
      </c>
      <c r="K76" s="116" t="s">
        <v>513</v>
      </c>
    </row>
    <row r="77" spans="1:11" ht="14.1" customHeight="1" x14ac:dyDescent="0.2">
      <c r="A77" s="306">
        <v>92</v>
      </c>
      <c r="B77" s="307" t="s">
        <v>316</v>
      </c>
      <c r="C77" s="308"/>
      <c r="D77" s="113">
        <v>0.55970149253731338</v>
      </c>
      <c r="E77" s="115">
        <v>9</v>
      </c>
      <c r="F77" s="114">
        <v>7</v>
      </c>
      <c r="G77" s="114">
        <v>5</v>
      </c>
      <c r="H77" s="114">
        <v>11</v>
      </c>
      <c r="I77" s="140">
        <v>5</v>
      </c>
      <c r="J77" s="115">
        <v>4</v>
      </c>
      <c r="K77" s="116">
        <v>80</v>
      </c>
    </row>
    <row r="78" spans="1:11" ht="14.1" customHeight="1" x14ac:dyDescent="0.2">
      <c r="A78" s="306">
        <v>93</v>
      </c>
      <c r="B78" s="307" t="s">
        <v>317</v>
      </c>
      <c r="C78" s="308"/>
      <c r="D78" s="113" t="s">
        <v>513</v>
      </c>
      <c r="E78" s="115" t="s">
        <v>513</v>
      </c>
      <c r="F78" s="114" t="s">
        <v>513</v>
      </c>
      <c r="G78" s="114">
        <v>3</v>
      </c>
      <c r="H78" s="114">
        <v>7</v>
      </c>
      <c r="I78" s="140" t="s">
        <v>513</v>
      </c>
      <c r="J78" s="115" t="s">
        <v>513</v>
      </c>
      <c r="K78" s="116" t="s">
        <v>513</v>
      </c>
    </row>
    <row r="79" spans="1:11" ht="14.1" customHeight="1" x14ac:dyDescent="0.2">
      <c r="A79" s="306">
        <v>94</v>
      </c>
      <c r="B79" s="307" t="s">
        <v>318</v>
      </c>
      <c r="C79" s="308"/>
      <c r="D79" s="113" t="s">
        <v>513</v>
      </c>
      <c r="E79" s="115" t="s">
        <v>513</v>
      </c>
      <c r="F79" s="114" t="s">
        <v>513</v>
      </c>
      <c r="G79" s="114">
        <v>0</v>
      </c>
      <c r="H79" s="114">
        <v>27</v>
      </c>
      <c r="I79" s="140">
        <v>5</v>
      </c>
      <c r="J79" s="115" t="s">
        <v>513</v>
      </c>
      <c r="K79" s="116" t="s">
        <v>513</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0.87064676616915426</v>
      </c>
      <c r="E81" s="143">
        <v>14</v>
      </c>
      <c r="F81" s="144" t="s">
        <v>513</v>
      </c>
      <c r="G81" s="144">
        <v>27</v>
      </c>
      <c r="H81" s="144">
        <v>3</v>
      </c>
      <c r="I81" s="145">
        <v>6</v>
      </c>
      <c r="J81" s="143">
        <v>8</v>
      </c>
      <c r="K81" s="146">
        <v>133.33333333333334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15095</v>
      </c>
      <c r="C10" s="114">
        <v>6592</v>
      </c>
      <c r="D10" s="114">
        <v>8503</v>
      </c>
      <c r="E10" s="114">
        <v>10552</v>
      </c>
      <c r="F10" s="114">
        <v>4223</v>
      </c>
      <c r="G10" s="114">
        <v>2548</v>
      </c>
      <c r="H10" s="114">
        <v>3905</v>
      </c>
      <c r="I10" s="115">
        <v>4443</v>
      </c>
      <c r="J10" s="114">
        <v>2941</v>
      </c>
      <c r="K10" s="114">
        <v>1502</v>
      </c>
      <c r="L10" s="423">
        <v>888</v>
      </c>
      <c r="M10" s="424">
        <v>891</v>
      </c>
    </row>
    <row r="11" spans="1:13" ht="11.1" customHeight="1" x14ac:dyDescent="0.2">
      <c r="A11" s="422" t="s">
        <v>387</v>
      </c>
      <c r="B11" s="115">
        <v>15221</v>
      </c>
      <c r="C11" s="114">
        <v>6711</v>
      </c>
      <c r="D11" s="114">
        <v>8510</v>
      </c>
      <c r="E11" s="114">
        <v>10666</v>
      </c>
      <c r="F11" s="114">
        <v>4236</v>
      </c>
      <c r="G11" s="114">
        <v>2477</v>
      </c>
      <c r="H11" s="114">
        <v>3984</v>
      </c>
      <c r="I11" s="115">
        <v>4470</v>
      </c>
      <c r="J11" s="114">
        <v>2943</v>
      </c>
      <c r="K11" s="114">
        <v>1527</v>
      </c>
      <c r="L11" s="423">
        <v>773</v>
      </c>
      <c r="M11" s="424">
        <v>687</v>
      </c>
    </row>
    <row r="12" spans="1:13" ht="11.1" customHeight="1" x14ac:dyDescent="0.2">
      <c r="A12" s="422" t="s">
        <v>388</v>
      </c>
      <c r="B12" s="115">
        <v>15558</v>
      </c>
      <c r="C12" s="114">
        <v>6864</v>
      </c>
      <c r="D12" s="114">
        <v>8694</v>
      </c>
      <c r="E12" s="114">
        <v>10956</v>
      </c>
      <c r="F12" s="114">
        <v>4269</v>
      </c>
      <c r="G12" s="114">
        <v>2711</v>
      </c>
      <c r="H12" s="114">
        <v>4050</v>
      </c>
      <c r="I12" s="115">
        <v>4569</v>
      </c>
      <c r="J12" s="114">
        <v>2937</v>
      </c>
      <c r="K12" s="114">
        <v>1632</v>
      </c>
      <c r="L12" s="423">
        <v>1557</v>
      </c>
      <c r="M12" s="424">
        <v>1270</v>
      </c>
    </row>
    <row r="13" spans="1:13" s="110" customFormat="1" ht="11.1" customHeight="1" x14ac:dyDescent="0.2">
      <c r="A13" s="422" t="s">
        <v>389</v>
      </c>
      <c r="B13" s="115">
        <v>15522</v>
      </c>
      <c r="C13" s="114">
        <v>6779</v>
      </c>
      <c r="D13" s="114">
        <v>8743</v>
      </c>
      <c r="E13" s="114">
        <v>10852</v>
      </c>
      <c r="F13" s="114">
        <v>4338</v>
      </c>
      <c r="G13" s="114">
        <v>2663</v>
      </c>
      <c r="H13" s="114">
        <v>4134</v>
      </c>
      <c r="I13" s="115">
        <v>4599</v>
      </c>
      <c r="J13" s="114">
        <v>2989</v>
      </c>
      <c r="K13" s="114">
        <v>1610</v>
      </c>
      <c r="L13" s="423">
        <v>792</v>
      </c>
      <c r="M13" s="424">
        <v>872</v>
      </c>
    </row>
    <row r="14" spans="1:13" ht="15" customHeight="1" x14ac:dyDescent="0.2">
      <c r="A14" s="422" t="s">
        <v>390</v>
      </c>
      <c r="B14" s="115">
        <v>15674</v>
      </c>
      <c r="C14" s="114">
        <v>6910</v>
      </c>
      <c r="D14" s="114">
        <v>8764</v>
      </c>
      <c r="E14" s="114">
        <v>10663</v>
      </c>
      <c r="F14" s="114">
        <v>4704</v>
      </c>
      <c r="G14" s="114">
        <v>2616</v>
      </c>
      <c r="H14" s="114">
        <v>4240</v>
      </c>
      <c r="I14" s="115">
        <v>4547</v>
      </c>
      <c r="J14" s="114">
        <v>2960</v>
      </c>
      <c r="K14" s="114">
        <v>1587</v>
      </c>
      <c r="L14" s="423">
        <v>1138</v>
      </c>
      <c r="M14" s="424">
        <v>1033</v>
      </c>
    </row>
    <row r="15" spans="1:13" ht="11.1" customHeight="1" x14ac:dyDescent="0.2">
      <c r="A15" s="422" t="s">
        <v>387</v>
      </c>
      <c r="B15" s="115">
        <v>15831</v>
      </c>
      <c r="C15" s="114">
        <v>7021</v>
      </c>
      <c r="D15" s="114">
        <v>8810</v>
      </c>
      <c r="E15" s="114">
        <v>10698</v>
      </c>
      <c r="F15" s="114">
        <v>4824</v>
      </c>
      <c r="G15" s="114">
        <v>2559</v>
      </c>
      <c r="H15" s="114">
        <v>4324</v>
      </c>
      <c r="I15" s="115">
        <v>4602</v>
      </c>
      <c r="J15" s="114">
        <v>2961</v>
      </c>
      <c r="K15" s="114">
        <v>1641</v>
      </c>
      <c r="L15" s="423">
        <v>957</v>
      </c>
      <c r="M15" s="424">
        <v>848</v>
      </c>
    </row>
    <row r="16" spans="1:13" ht="11.1" customHeight="1" x14ac:dyDescent="0.2">
      <c r="A16" s="422" t="s">
        <v>388</v>
      </c>
      <c r="B16" s="115">
        <v>16206</v>
      </c>
      <c r="C16" s="114">
        <v>7234</v>
      </c>
      <c r="D16" s="114">
        <v>8972</v>
      </c>
      <c r="E16" s="114">
        <v>11307</v>
      </c>
      <c r="F16" s="114">
        <v>4886</v>
      </c>
      <c r="G16" s="114">
        <v>2817</v>
      </c>
      <c r="H16" s="114">
        <v>4406</v>
      </c>
      <c r="I16" s="115">
        <v>4551</v>
      </c>
      <c r="J16" s="114">
        <v>2894</v>
      </c>
      <c r="K16" s="114">
        <v>1657</v>
      </c>
      <c r="L16" s="423">
        <v>1801</v>
      </c>
      <c r="M16" s="424">
        <v>1466</v>
      </c>
    </row>
    <row r="17" spans="1:13" s="110" customFormat="1" ht="11.1" customHeight="1" x14ac:dyDescent="0.2">
      <c r="A17" s="422" t="s">
        <v>389</v>
      </c>
      <c r="B17" s="115">
        <v>16115</v>
      </c>
      <c r="C17" s="114">
        <v>7084</v>
      </c>
      <c r="D17" s="114">
        <v>9031</v>
      </c>
      <c r="E17" s="114">
        <v>11214</v>
      </c>
      <c r="F17" s="114">
        <v>4894</v>
      </c>
      <c r="G17" s="114">
        <v>2749</v>
      </c>
      <c r="H17" s="114">
        <v>4464</v>
      </c>
      <c r="I17" s="115">
        <v>4596</v>
      </c>
      <c r="J17" s="114">
        <v>2931</v>
      </c>
      <c r="K17" s="114">
        <v>1665</v>
      </c>
      <c r="L17" s="423">
        <v>902</v>
      </c>
      <c r="M17" s="424">
        <v>1039</v>
      </c>
    </row>
    <row r="18" spans="1:13" ht="15" customHeight="1" x14ac:dyDescent="0.2">
      <c r="A18" s="422" t="s">
        <v>391</v>
      </c>
      <c r="B18" s="115">
        <v>16231</v>
      </c>
      <c r="C18" s="114">
        <v>7157</v>
      </c>
      <c r="D18" s="114">
        <v>9074</v>
      </c>
      <c r="E18" s="114">
        <v>11172</v>
      </c>
      <c r="F18" s="114">
        <v>5018</v>
      </c>
      <c r="G18" s="114">
        <v>2655</v>
      </c>
      <c r="H18" s="114">
        <v>4533</v>
      </c>
      <c r="I18" s="115">
        <v>4445</v>
      </c>
      <c r="J18" s="114">
        <v>2843</v>
      </c>
      <c r="K18" s="114">
        <v>1602</v>
      </c>
      <c r="L18" s="423">
        <v>1299</v>
      </c>
      <c r="M18" s="424">
        <v>1195</v>
      </c>
    </row>
    <row r="19" spans="1:13" ht="11.1" customHeight="1" x14ac:dyDescent="0.2">
      <c r="A19" s="422" t="s">
        <v>387</v>
      </c>
      <c r="B19" s="115">
        <v>16290</v>
      </c>
      <c r="C19" s="114">
        <v>7186</v>
      </c>
      <c r="D19" s="114">
        <v>9104</v>
      </c>
      <c r="E19" s="114">
        <v>11180</v>
      </c>
      <c r="F19" s="114">
        <v>5067</v>
      </c>
      <c r="G19" s="114">
        <v>2580</v>
      </c>
      <c r="H19" s="114">
        <v>4658</v>
      </c>
      <c r="I19" s="115">
        <v>4492</v>
      </c>
      <c r="J19" s="114">
        <v>2863</v>
      </c>
      <c r="K19" s="114">
        <v>1629</v>
      </c>
      <c r="L19" s="423">
        <v>1052</v>
      </c>
      <c r="M19" s="424">
        <v>1023</v>
      </c>
    </row>
    <row r="20" spans="1:13" ht="11.1" customHeight="1" x14ac:dyDescent="0.2">
      <c r="A20" s="422" t="s">
        <v>388</v>
      </c>
      <c r="B20" s="115">
        <v>16636</v>
      </c>
      <c r="C20" s="114">
        <v>7381</v>
      </c>
      <c r="D20" s="114">
        <v>9255</v>
      </c>
      <c r="E20" s="114">
        <v>11520</v>
      </c>
      <c r="F20" s="114">
        <v>5110</v>
      </c>
      <c r="G20" s="114">
        <v>2805</v>
      </c>
      <c r="H20" s="114">
        <v>4731</v>
      </c>
      <c r="I20" s="115">
        <v>4533</v>
      </c>
      <c r="J20" s="114">
        <v>2830</v>
      </c>
      <c r="K20" s="114">
        <v>1703</v>
      </c>
      <c r="L20" s="423">
        <v>1679</v>
      </c>
      <c r="M20" s="424">
        <v>1410</v>
      </c>
    </row>
    <row r="21" spans="1:13" s="110" customFormat="1" ht="11.1" customHeight="1" x14ac:dyDescent="0.2">
      <c r="A21" s="422" t="s">
        <v>389</v>
      </c>
      <c r="B21" s="115">
        <v>16461</v>
      </c>
      <c r="C21" s="114">
        <v>7182</v>
      </c>
      <c r="D21" s="114">
        <v>9279</v>
      </c>
      <c r="E21" s="114">
        <v>11382</v>
      </c>
      <c r="F21" s="114">
        <v>5075</v>
      </c>
      <c r="G21" s="114">
        <v>2719</v>
      </c>
      <c r="H21" s="114">
        <v>4765</v>
      </c>
      <c r="I21" s="115">
        <v>4562</v>
      </c>
      <c r="J21" s="114">
        <v>2832</v>
      </c>
      <c r="K21" s="114">
        <v>1730</v>
      </c>
      <c r="L21" s="423">
        <v>736</v>
      </c>
      <c r="M21" s="424">
        <v>980</v>
      </c>
    </row>
    <row r="22" spans="1:13" ht="15" customHeight="1" x14ac:dyDescent="0.2">
      <c r="A22" s="422" t="s">
        <v>392</v>
      </c>
      <c r="B22" s="115">
        <v>16485</v>
      </c>
      <c r="C22" s="114">
        <v>7207</v>
      </c>
      <c r="D22" s="114">
        <v>9278</v>
      </c>
      <c r="E22" s="114">
        <v>11352</v>
      </c>
      <c r="F22" s="114">
        <v>5064</v>
      </c>
      <c r="G22" s="114">
        <v>2654</v>
      </c>
      <c r="H22" s="114">
        <v>4837</v>
      </c>
      <c r="I22" s="115">
        <v>4473</v>
      </c>
      <c r="J22" s="114">
        <v>2811</v>
      </c>
      <c r="K22" s="114">
        <v>1662</v>
      </c>
      <c r="L22" s="423">
        <v>1080</v>
      </c>
      <c r="M22" s="424">
        <v>1135</v>
      </c>
    </row>
    <row r="23" spans="1:13" ht="11.1" customHeight="1" x14ac:dyDescent="0.2">
      <c r="A23" s="422" t="s">
        <v>387</v>
      </c>
      <c r="B23" s="115">
        <v>16541</v>
      </c>
      <c r="C23" s="114">
        <v>7275</v>
      </c>
      <c r="D23" s="114">
        <v>9266</v>
      </c>
      <c r="E23" s="114">
        <v>11369</v>
      </c>
      <c r="F23" s="114">
        <v>5092</v>
      </c>
      <c r="G23" s="114">
        <v>2576</v>
      </c>
      <c r="H23" s="114">
        <v>4927</v>
      </c>
      <c r="I23" s="115">
        <v>4517</v>
      </c>
      <c r="J23" s="114">
        <v>2818</v>
      </c>
      <c r="K23" s="114">
        <v>1699</v>
      </c>
      <c r="L23" s="423">
        <v>984</v>
      </c>
      <c r="M23" s="424">
        <v>965</v>
      </c>
    </row>
    <row r="24" spans="1:13" ht="11.1" customHeight="1" x14ac:dyDescent="0.2">
      <c r="A24" s="422" t="s">
        <v>388</v>
      </c>
      <c r="B24" s="115">
        <v>16915</v>
      </c>
      <c r="C24" s="114">
        <v>7460</v>
      </c>
      <c r="D24" s="114">
        <v>9455</v>
      </c>
      <c r="E24" s="114">
        <v>11354</v>
      </c>
      <c r="F24" s="114">
        <v>5173</v>
      </c>
      <c r="G24" s="114">
        <v>2765</v>
      </c>
      <c r="H24" s="114">
        <v>5022</v>
      </c>
      <c r="I24" s="115">
        <v>4449</v>
      </c>
      <c r="J24" s="114">
        <v>2723</v>
      </c>
      <c r="K24" s="114">
        <v>1726</v>
      </c>
      <c r="L24" s="423">
        <v>1792</v>
      </c>
      <c r="M24" s="424">
        <v>1461</v>
      </c>
    </row>
    <row r="25" spans="1:13" s="110" customFormat="1" ht="11.1" customHeight="1" x14ac:dyDescent="0.2">
      <c r="A25" s="422" t="s">
        <v>389</v>
      </c>
      <c r="B25" s="115">
        <v>16787</v>
      </c>
      <c r="C25" s="114">
        <v>7340</v>
      </c>
      <c r="D25" s="114">
        <v>9447</v>
      </c>
      <c r="E25" s="114">
        <v>11190</v>
      </c>
      <c r="F25" s="114">
        <v>5206</v>
      </c>
      <c r="G25" s="114">
        <v>2702</v>
      </c>
      <c r="H25" s="114">
        <v>5048</v>
      </c>
      <c r="I25" s="115">
        <v>4527</v>
      </c>
      <c r="J25" s="114">
        <v>2764</v>
      </c>
      <c r="K25" s="114">
        <v>1763</v>
      </c>
      <c r="L25" s="423">
        <v>909</v>
      </c>
      <c r="M25" s="424">
        <v>1039</v>
      </c>
    </row>
    <row r="26" spans="1:13" ht="15" customHeight="1" x14ac:dyDescent="0.2">
      <c r="A26" s="422" t="s">
        <v>393</v>
      </c>
      <c r="B26" s="115">
        <v>16840</v>
      </c>
      <c r="C26" s="114">
        <v>7459</v>
      </c>
      <c r="D26" s="114">
        <v>9381</v>
      </c>
      <c r="E26" s="114">
        <v>11249</v>
      </c>
      <c r="F26" s="114">
        <v>5202</v>
      </c>
      <c r="G26" s="114">
        <v>2677</v>
      </c>
      <c r="H26" s="114">
        <v>5093</v>
      </c>
      <c r="I26" s="115">
        <v>4438</v>
      </c>
      <c r="J26" s="114">
        <v>2696</v>
      </c>
      <c r="K26" s="114">
        <v>1742</v>
      </c>
      <c r="L26" s="423">
        <v>1233</v>
      </c>
      <c r="M26" s="424">
        <v>1187</v>
      </c>
    </row>
    <row r="27" spans="1:13" ht="11.1" customHeight="1" x14ac:dyDescent="0.2">
      <c r="A27" s="422" t="s">
        <v>387</v>
      </c>
      <c r="B27" s="115">
        <v>16978</v>
      </c>
      <c r="C27" s="114">
        <v>7566</v>
      </c>
      <c r="D27" s="114">
        <v>9412</v>
      </c>
      <c r="E27" s="114">
        <v>11369</v>
      </c>
      <c r="F27" s="114">
        <v>5226</v>
      </c>
      <c r="G27" s="114">
        <v>2656</v>
      </c>
      <c r="H27" s="114">
        <v>5164</v>
      </c>
      <c r="I27" s="115">
        <v>4500</v>
      </c>
      <c r="J27" s="114">
        <v>2744</v>
      </c>
      <c r="K27" s="114">
        <v>1756</v>
      </c>
      <c r="L27" s="423">
        <v>1176</v>
      </c>
      <c r="M27" s="424">
        <v>1054</v>
      </c>
    </row>
    <row r="28" spans="1:13" ht="11.1" customHeight="1" x14ac:dyDescent="0.2">
      <c r="A28" s="422" t="s">
        <v>388</v>
      </c>
      <c r="B28" s="115">
        <v>17186</v>
      </c>
      <c r="C28" s="114">
        <v>7657</v>
      </c>
      <c r="D28" s="114">
        <v>9529</v>
      </c>
      <c r="E28" s="114">
        <v>11922</v>
      </c>
      <c r="F28" s="114">
        <v>5234</v>
      </c>
      <c r="G28" s="114">
        <v>2843</v>
      </c>
      <c r="H28" s="114">
        <v>5156</v>
      </c>
      <c r="I28" s="115">
        <v>4387</v>
      </c>
      <c r="J28" s="114">
        <v>2657</v>
      </c>
      <c r="K28" s="114">
        <v>1730</v>
      </c>
      <c r="L28" s="423">
        <v>1820</v>
      </c>
      <c r="M28" s="424">
        <v>1564</v>
      </c>
    </row>
    <row r="29" spans="1:13" s="110" customFormat="1" ht="11.1" customHeight="1" x14ac:dyDescent="0.2">
      <c r="A29" s="422" t="s">
        <v>389</v>
      </c>
      <c r="B29" s="115">
        <v>17041</v>
      </c>
      <c r="C29" s="114">
        <v>7499</v>
      </c>
      <c r="D29" s="114">
        <v>9542</v>
      </c>
      <c r="E29" s="114">
        <v>11763</v>
      </c>
      <c r="F29" s="114">
        <v>5269</v>
      </c>
      <c r="G29" s="114">
        <v>2756</v>
      </c>
      <c r="H29" s="114">
        <v>5208</v>
      </c>
      <c r="I29" s="115">
        <v>4421</v>
      </c>
      <c r="J29" s="114">
        <v>2709</v>
      </c>
      <c r="K29" s="114">
        <v>1712</v>
      </c>
      <c r="L29" s="423">
        <v>855</v>
      </c>
      <c r="M29" s="424">
        <v>999</v>
      </c>
    </row>
    <row r="30" spans="1:13" ht="15" customHeight="1" x14ac:dyDescent="0.2">
      <c r="A30" s="422" t="s">
        <v>394</v>
      </c>
      <c r="B30" s="115">
        <v>17061</v>
      </c>
      <c r="C30" s="114">
        <v>7518</v>
      </c>
      <c r="D30" s="114">
        <v>9543</v>
      </c>
      <c r="E30" s="114">
        <v>11673</v>
      </c>
      <c r="F30" s="114">
        <v>5380</v>
      </c>
      <c r="G30" s="114">
        <v>2667</v>
      </c>
      <c r="H30" s="114">
        <v>5285</v>
      </c>
      <c r="I30" s="115">
        <v>4272</v>
      </c>
      <c r="J30" s="114">
        <v>2588</v>
      </c>
      <c r="K30" s="114">
        <v>1684</v>
      </c>
      <c r="L30" s="423">
        <v>1299</v>
      </c>
      <c r="M30" s="424">
        <v>1285</v>
      </c>
    </row>
    <row r="31" spans="1:13" ht="11.1" customHeight="1" x14ac:dyDescent="0.2">
      <c r="A31" s="422" t="s">
        <v>387</v>
      </c>
      <c r="B31" s="115">
        <v>17178</v>
      </c>
      <c r="C31" s="114">
        <v>7676</v>
      </c>
      <c r="D31" s="114">
        <v>9502</v>
      </c>
      <c r="E31" s="114">
        <v>11751</v>
      </c>
      <c r="F31" s="114">
        <v>5420</v>
      </c>
      <c r="G31" s="114">
        <v>2585</v>
      </c>
      <c r="H31" s="114">
        <v>5386</v>
      </c>
      <c r="I31" s="115">
        <v>4303</v>
      </c>
      <c r="J31" s="114">
        <v>2620</v>
      </c>
      <c r="K31" s="114">
        <v>1683</v>
      </c>
      <c r="L31" s="423">
        <v>1137</v>
      </c>
      <c r="M31" s="424">
        <v>1007</v>
      </c>
    </row>
    <row r="32" spans="1:13" ht="11.1" customHeight="1" x14ac:dyDescent="0.2">
      <c r="A32" s="422" t="s">
        <v>388</v>
      </c>
      <c r="B32" s="115">
        <v>17545</v>
      </c>
      <c r="C32" s="114">
        <v>7916</v>
      </c>
      <c r="D32" s="114">
        <v>9629</v>
      </c>
      <c r="E32" s="114">
        <v>12123</v>
      </c>
      <c r="F32" s="114">
        <v>5417</v>
      </c>
      <c r="G32" s="114">
        <v>2846</v>
      </c>
      <c r="H32" s="114">
        <v>5458</v>
      </c>
      <c r="I32" s="115">
        <v>4271</v>
      </c>
      <c r="J32" s="114">
        <v>2572</v>
      </c>
      <c r="K32" s="114">
        <v>1699</v>
      </c>
      <c r="L32" s="423">
        <v>1863</v>
      </c>
      <c r="M32" s="424">
        <v>1501</v>
      </c>
    </row>
    <row r="33" spans="1:13" s="110" customFormat="1" ht="11.1" customHeight="1" x14ac:dyDescent="0.2">
      <c r="A33" s="422" t="s">
        <v>389</v>
      </c>
      <c r="B33" s="115">
        <v>17536</v>
      </c>
      <c r="C33" s="114">
        <v>7857</v>
      </c>
      <c r="D33" s="114">
        <v>9679</v>
      </c>
      <c r="E33" s="114">
        <v>12035</v>
      </c>
      <c r="F33" s="114">
        <v>5498</v>
      </c>
      <c r="G33" s="114">
        <v>2778</v>
      </c>
      <c r="H33" s="114">
        <v>5495</v>
      </c>
      <c r="I33" s="115">
        <v>4296</v>
      </c>
      <c r="J33" s="114">
        <v>2613</v>
      </c>
      <c r="K33" s="114">
        <v>1683</v>
      </c>
      <c r="L33" s="423">
        <v>1123</v>
      </c>
      <c r="M33" s="424">
        <v>1184</v>
      </c>
    </row>
    <row r="34" spans="1:13" ht="15" customHeight="1" x14ac:dyDescent="0.2">
      <c r="A34" s="422" t="s">
        <v>395</v>
      </c>
      <c r="B34" s="115">
        <v>17587</v>
      </c>
      <c r="C34" s="114">
        <v>7832</v>
      </c>
      <c r="D34" s="114">
        <v>9755</v>
      </c>
      <c r="E34" s="114">
        <v>11986</v>
      </c>
      <c r="F34" s="114">
        <v>5599</v>
      </c>
      <c r="G34" s="114">
        <v>2694</v>
      </c>
      <c r="H34" s="114">
        <v>5560</v>
      </c>
      <c r="I34" s="115">
        <v>4295</v>
      </c>
      <c r="J34" s="114">
        <v>2616</v>
      </c>
      <c r="K34" s="114">
        <v>1679</v>
      </c>
      <c r="L34" s="423">
        <v>1269</v>
      </c>
      <c r="M34" s="424">
        <v>1320</v>
      </c>
    </row>
    <row r="35" spans="1:13" ht="11.1" customHeight="1" x14ac:dyDescent="0.2">
      <c r="A35" s="422" t="s">
        <v>387</v>
      </c>
      <c r="B35" s="115">
        <v>17689</v>
      </c>
      <c r="C35" s="114">
        <v>7947</v>
      </c>
      <c r="D35" s="114">
        <v>9742</v>
      </c>
      <c r="E35" s="114">
        <v>12050</v>
      </c>
      <c r="F35" s="114">
        <v>5637</v>
      </c>
      <c r="G35" s="114">
        <v>2650</v>
      </c>
      <c r="H35" s="114">
        <v>5667</v>
      </c>
      <c r="I35" s="115">
        <v>4309</v>
      </c>
      <c r="J35" s="114">
        <v>2600</v>
      </c>
      <c r="K35" s="114">
        <v>1709</v>
      </c>
      <c r="L35" s="423">
        <v>1180</v>
      </c>
      <c r="M35" s="424">
        <v>1106</v>
      </c>
    </row>
    <row r="36" spans="1:13" ht="11.1" customHeight="1" x14ac:dyDescent="0.2">
      <c r="A36" s="422" t="s">
        <v>388</v>
      </c>
      <c r="B36" s="115">
        <v>18138</v>
      </c>
      <c r="C36" s="114">
        <v>8209</v>
      </c>
      <c r="D36" s="114">
        <v>9929</v>
      </c>
      <c r="E36" s="114">
        <v>12438</v>
      </c>
      <c r="F36" s="114">
        <v>5699</v>
      </c>
      <c r="G36" s="114">
        <v>2851</v>
      </c>
      <c r="H36" s="114">
        <v>5755</v>
      </c>
      <c r="I36" s="115">
        <v>4305</v>
      </c>
      <c r="J36" s="114">
        <v>2532</v>
      </c>
      <c r="K36" s="114">
        <v>1773</v>
      </c>
      <c r="L36" s="423">
        <v>1924</v>
      </c>
      <c r="M36" s="424">
        <v>1590</v>
      </c>
    </row>
    <row r="37" spans="1:13" s="110" customFormat="1" ht="11.1" customHeight="1" x14ac:dyDescent="0.2">
      <c r="A37" s="422" t="s">
        <v>389</v>
      </c>
      <c r="B37" s="115">
        <v>18020</v>
      </c>
      <c r="C37" s="114">
        <v>8025</v>
      </c>
      <c r="D37" s="114">
        <v>9995</v>
      </c>
      <c r="E37" s="114">
        <v>12306</v>
      </c>
      <c r="F37" s="114">
        <v>5714</v>
      </c>
      <c r="G37" s="114">
        <v>2797</v>
      </c>
      <c r="H37" s="114">
        <v>5765</v>
      </c>
      <c r="I37" s="115">
        <v>4346</v>
      </c>
      <c r="J37" s="114">
        <v>2569</v>
      </c>
      <c r="K37" s="114">
        <v>1777</v>
      </c>
      <c r="L37" s="423">
        <v>1024</v>
      </c>
      <c r="M37" s="424">
        <v>1162</v>
      </c>
    </row>
    <row r="38" spans="1:13" ht="15" customHeight="1" x14ac:dyDescent="0.2">
      <c r="A38" s="425" t="s">
        <v>396</v>
      </c>
      <c r="B38" s="115">
        <v>18038</v>
      </c>
      <c r="C38" s="114">
        <v>8058</v>
      </c>
      <c r="D38" s="114">
        <v>9980</v>
      </c>
      <c r="E38" s="114">
        <v>12297</v>
      </c>
      <c r="F38" s="114">
        <v>5741</v>
      </c>
      <c r="G38" s="114">
        <v>2686</v>
      </c>
      <c r="H38" s="114">
        <v>5849</v>
      </c>
      <c r="I38" s="115">
        <v>4353</v>
      </c>
      <c r="J38" s="114">
        <v>2559</v>
      </c>
      <c r="K38" s="114">
        <v>1794</v>
      </c>
      <c r="L38" s="423">
        <v>1435</v>
      </c>
      <c r="M38" s="424">
        <v>1451</v>
      </c>
    </row>
    <row r="39" spans="1:13" ht="11.1" customHeight="1" x14ac:dyDescent="0.2">
      <c r="A39" s="422" t="s">
        <v>387</v>
      </c>
      <c r="B39" s="115">
        <v>18129</v>
      </c>
      <c r="C39" s="114">
        <v>8176</v>
      </c>
      <c r="D39" s="114">
        <v>9953</v>
      </c>
      <c r="E39" s="114">
        <v>12296</v>
      </c>
      <c r="F39" s="114">
        <v>5833</v>
      </c>
      <c r="G39" s="114">
        <v>2630</v>
      </c>
      <c r="H39" s="114">
        <v>5911</v>
      </c>
      <c r="I39" s="115">
        <v>4367</v>
      </c>
      <c r="J39" s="114">
        <v>2557</v>
      </c>
      <c r="K39" s="114">
        <v>1810</v>
      </c>
      <c r="L39" s="423">
        <v>1282</v>
      </c>
      <c r="M39" s="424">
        <v>1172</v>
      </c>
    </row>
    <row r="40" spans="1:13" ht="11.1" customHeight="1" x14ac:dyDescent="0.2">
      <c r="A40" s="425" t="s">
        <v>388</v>
      </c>
      <c r="B40" s="115">
        <v>18716</v>
      </c>
      <c r="C40" s="114">
        <v>8561</v>
      </c>
      <c r="D40" s="114">
        <v>10155</v>
      </c>
      <c r="E40" s="114">
        <v>12748</v>
      </c>
      <c r="F40" s="114">
        <v>5968</v>
      </c>
      <c r="G40" s="114">
        <v>2928</v>
      </c>
      <c r="H40" s="114">
        <v>6040</v>
      </c>
      <c r="I40" s="115">
        <v>4415</v>
      </c>
      <c r="J40" s="114">
        <v>2531</v>
      </c>
      <c r="K40" s="114">
        <v>1884</v>
      </c>
      <c r="L40" s="423">
        <v>2160</v>
      </c>
      <c r="M40" s="424">
        <v>1749</v>
      </c>
    </row>
    <row r="41" spans="1:13" s="110" customFormat="1" ht="11.1" customHeight="1" x14ac:dyDescent="0.2">
      <c r="A41" s="422" t="s">
        <v>389</v>
      </c>
      <c r="B41" s="115">
        <v>18676</v>
      </c>
      <c r="C41" s="114">
        <v>8485</v>
      </c>
      <c r="D41" s="114">
        <v>10191</v>
      </c>
      <c r="E41" s="114">
        <v>12669</v>
      </c>
      <c r="F41" s="114">
        <v>6007</v>
      </c>
      <c r="G41" s="114">
        <v>2911</v>
      </c>
      <c r="H41" s="114">
        <v>6078</v>
      </c>
      <c r="I41" s="115">
        <v>4432</v>
      </c>
      <c r="J41" s="114">
        <v>2555</v>
      </c>
      <c r="K41" s="114">
        <v>1877</v>
      </c>
      <c r="L41" s="423">
        <v>1249</v>
      </c>
      <c r="M41" s="424">
        <v>1296</v>
      </c>
    </row>
    <row r="42" spans="1:13" ht="15" customHeight="1" x14ac:dyDescent="0.2">
      <c r="A42" s="422" t="s">
        <v>397</v>
      </c>
      <c r="B42" s="115">
        <v>18647</v>
      </c>
      <c r="C42" s="114">
        <v>8479</v>
      </c>
      <c r="D42" s="114">
        <v>10168</v>
      </c>
      <c r="E42" s="114">
        <v>12579</v>
      </c>
      <c r="F42" s="114">
        <v>6068</v>
      </c>
      <c r="G42" s="114">
        <v>2819</v>
      </c>
      <c r="H42" s="114">
        <v>6108</v>
      </c>
      <c r="I42" s="115">
        <v>4464</v>
      </c>
      <c r="J42" s="114">
        <v>2581</v>
      </c>
      <c r="K42" s="114">
        <v>1883</v>
      </c>
      <c r="L42" s="423">
        <v>1421</v>
      </c>
      <c r="M42" s="424">
        <v>1438</v>
      </c>
    </row>
    <row r="43" spans="1:13" ht="11.1" customHeight="1" x14ac:dyDescent="0.2">
      <c r="A43" s="422" t="s">
        <v>387</v>
      </c>
      <c r="B43" s="115">
        <v>18910</v>
      </c>
      <c r="C43" s="114">
        <v>8689</v>
      </c>
      <c r="D43" s="114">
        <v>10221</v>
      </c>
      <c r="E43" s="114">
        <v>12797</v>
      </c>
      <c r="F43" s="114">
        <v>6113</v>
      </c>
      <c r="G43" s="114">
        <v>2778</v>
      </c>
      <c r="H43" s="114">
        <v>6221</v>
      </c>
      <c r="I43" s="115">
        <v>4484</v>
      </c>
      <c r="J43" s="114">
        <v>2625</v>
      </c>
      <c r="K43" s="114">
        <v>1859</v>
      </c>
      <c r="L43" s="423">
        <v>1681</v>
      </c>
      <c r="M43" s="424">
        <v>1440</v>
      </c>
    </row>
    <row r="44" spans="1:13" ht="11.1" customHeight="1" x14ac:dyDescent="0.2">
      <c r="A44" s="422" t="s">
        <v>388</v>
      </c>
      <c r="B44" s="115">
        <v>19317</v>
      </c>
      <c r="C44" s="114">
        <v>8890</v>
      </c>
      <c r="D44" s="114">
        <v>10427</v>
      </c>
      <c r="E44" s="114">
        <v>13133</v>
      </c>
      <c r="F44" s="114">
        <v>6184</v>
      </c>
      <c r="G44" s="114">
        <v>3023</v>
      </c>
      <c r="H44" s="114">
        <v>6277</v>
      </c>
      <c r="I44" s="115">
        <v>4540</v>
      </c>
      <c r="J44" s="114">
        <v>2579</v>
      </c>
      <c r="K44" s="114">
        <v>1961</v>
      </c>
      <c r="L44" s="423">
        <v>2147</v>
      </c>
      <c r="M44" s="424">
        <v>1831</v>
      </c>
    </row>
    <row r="45" spans="1:13" s="110" customFormat="1" ht="11.1" customHeight="1" x14ac:dyDescent="0.2">
      <c r="A45" s="422" t="s">
        <v>389</v>
      </c>
      <c r="B45" s="115">
        <v>19260</v>
      </c>
      <c r="C45" s="114">
        <v>8794</v>
      </c>
      <c r="D45" s="114">
        <v>10466</v>
      </c>
      <c r="E45" s="114">
        <v>13020</v>
      </c>
      <c r="F45" s="114">
        <v>6240</v>
      </c>
      <c r="G45" s="114">
        <v>2975</v>
      </c>
      <c r="H45" s="114">
        <v>6310</v>
      </c>
      <c r="I45" s="115">
        <v>4589</v>
      </c>
      <c r="J45" s="114">
        <v>2613</v>
      </c>
      <c r="K45" s="114">
        <v>1976</v>
      </c>
      <c r="L45" s="423">
        <v>1250</v>
      </c>
      <c r="M45" s="424">
        <v>1348</v>
      </c>
    </row>
    <row r="46" spans="1:13" ht="15" customHeight="1" x14ac:dyDescent="0.2">
      <c r="A46" s="422" t="s">
        <v>398</v>
      </c>
      <c r="B46" s="115">
        <v>19204</v>
      </c>
      <c r="C46" s="114">
        <v>8769</v>
      </c>
      <c r="D46" s="114">
        <v>10435</v>
      </c>
      <c r="E46" s="114">
        <v>13000</v>
      </c>
      <c r="F46" s="114">
        <v>6204</v>
      </c>
      <c r="G46" s="114">
        <v>2896</v>
      </c>
      <c r="H46" s="114">
        <v>6253</v>
      </c>
      <c r="I46" s="115">
        <v>4562</v>
      </c>
      <c r="J46" s="114">
        <v>2584</v>
      </c>
      <c r="K46" s="114">
        <v>1978</v>
      </c>
      <c r="L46" s="423">
        <v>1580</v>
      </c>
      <c r="M46" s="424">
        <v>1653</v>
      </c>
    </row>
    <row r="47" spans="1:13" ht="11.1" customHeight="1" x14ac:dyDescent="0.2">
      <c r="A47" s="422" t="s">
        <v>387</v>
      </c>
      <c r="B47" s="115">
        <v>19124</v>
      </c>
      <c r="C47" s="114">
        <v>8755</v>
      </c>
      <c r="D47" s="114">
        <v>10369</v>
      </c>
      <c r="E47" s="114">
        <v>12910</v>
      </c>
      <c r="F47" s="114">
        <v>6214</v>
      </c>
      <c r="G47" s="114">
        <v>2764</v>
      </c>
      <c r="H47" s="114">
        <v>6298</v>
      </c>
      <c r="I47" s="115">
        <v>4532</v>
      </c>
      <c r="J47" s="114">
        <v>2590</v>
      </c>
      <c r="K47" s="114">
        <v>1942</v>
      </c>
      <c r="L47" s="423">
        <v>1287</v>
      </c>
      <c r="M47" s="424">
        <v>1379</v>
      </c>
    </row>
    <row r="48" spans="1:13" ht="11.1" customHeight="1" x14ac:dyDescent="0.2">
      <c r="A48" s="422" t="s">
        <v>388</v>
      </c>
      <c r="B48" s="115">
        <v>19521</v>
      </c>
      <c r="C48" s="114">
        <v>8948</v>
      </c>
      <c r="D48" s="114">
        <v>10573</v>
      </c>
      <c r="E48" s="114">
        <v>13165</v>
      </c>
      <c r="F48" s="114">
        <v>6356</v>
      </c>
      <c r="G48" s="114">
        <v>3022</v>
      </c>
      <c r="H48" s="114">
        <v>6374</v>
      </c>
      <c r="I48" s="115">
        <v>4627</v>
      </c>
      <c r="J48" s="114">
        <v>2583</v>
      </c>
      <c r="K48" s="114">
        <v>2044</v>
      </c>
      <c r="L48" s="423">
        <v>2170</v>
      </c>
      <c r="M48" s="424">
        <v>1873</v>
      </c>
    </row>
    <row r="49" spans="1:17" s="110" customFormat="1" ht="11.1" customHeight="1" x14ac:dyDescent="0.2">
      <c r="A49" s="422" t="s">
        <v>389</v>
      </c>
      <c r="B49" s="115">
        <v>19433</v>
      </c>
      <c r="C49" s="114">
        <v>8849</v>
      </c>
      <c r="D49" s="114">
        <v>10584</v>
      </c>
      <c r="E49" s="114">
        <v>13051</v>
      </c>
      <c r="F49" s="114">
        <v>6382</v>
      </c>
      <c r="G49" s="114">
        <v>2999</v>
      </c>
      <c r="H49" s="114">
        <v>6358</v>
      </c>
      <c r="I49" s="115">
        <v>4568</v>
      </c>
      <c r="J49" s="114">
        <v>2566</v>
      </c>
      <c r="K49" s="114">
        <v>2002</v>
      </c>
      <c r="L49" s="423">
        <v>1274</v>
      </c>
      <c r="M49" s="424">
        <v>1407</v>
      </c>
    </row>
    <row r="50" spans="1:17" ht="15" customHeight="1" x14ac:dyDescent="0.2">
      <c r="A50" s="422" t="s">
        <v>399</v>
      </c>
      <c r="B50" s="143">
        <v>19441</v>
      </c>
      <c r="C50" s="144">
        <v>8839</v>
      </c>
      <c r="D50" s="144">
        <v>10602</v>
      </c>
      <c r="E50" s="144">
        <v>13025</v>
      </c>
      <c r="F50" s="144">
        <v>6416</v>
      </c>
      <c r="G50" s="144">
        <v>2893</v>
      </c>
      <c r="H50" s="144">
        <v>6374</v>
      </c>
      <c r="I50" s="143">
        <v>4444</v>
      </c>
      <c r="J50" s="144">
        <v>2523</v>
      </c>
      <c r="K50" s="144">
        <v>1921</v>
      </c>
      <c r="L50" s="426">
        <v>1564</v>
      </c>
      <c r="M50" s="427">
        <v>1608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1.2341178921058114</v>
      </c>
      <c r="C6" s="480">
        <f>'Tabelle 3.3'!J11</f>
        <v>-2.5865848312143798</v>
      </c>
      <c r="D6" s="481">
        <f t="shared" ref="D6:E9" si="0">IF(OR(AND(B6&gt;=-50,B6&lt;=50),ISNUMBER(B6)=FALSE),B6,"")</f>
        <v>1.2341178921058114</v>
      </c>
      <c r="E6" s="481">
        <f t="shared" si="0"/>
        <v>-2.5865848312143798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1.2341178921058114</v>
      </c>
      <c r="C14" s="480">
        <f>'Tabelle 3.3'!J11</f>
        <v>-2.5865848312143798</v>
      </c>
      <c r="D14" s="481">
        <f>IF(OR(AND(B14&gt;=-50,B14&lt;=50),ISNUMBER(B14)=FALSE),B14,"")</f>
        <v>1.2341178921058114</v>
      </c>
      <c r="E14" s="481">
        <f>IF(OR(AND(C14&gt;=-50,C14&lt;=50),ISNUMBER(C14)=FALSE),C14,"")</f>
        <v>-2.5865848312143798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t="str">
        <f>'Tabelle 2.3'!J12</f>
        <v>*</v>
      </c>
      <c r="C15" s="480" t="str">
        <f>'Tabelle 3.3'!J12</f>
        <v>*</v>
      </c>
      <c r="D15" s="481" t="str">
        <f t="shared" ref="D15:E45" si="3">IF(OR(AND(B15&gt;=-50,B15&lt;=50),ISNUMBER(B15)=FALSE),B15,"")</f>
        <v>*</v>
      </c>
      <c r="E15" s="481" t="str">
        <f t="shared" si="3"/>
        <v>*</v>
      </c>
      <c r="F15" s="476" t="str">
        <f t="shared" ref="F15:G45" si="4">IF(ISNUMBER(B15)=FALSE,"",IF(B15&lt;-50,"&lt; -50",IF(B15&gt;50,"&gt; 50","")))</f>
        <v/>
      </c>
      <c r="G15" s="476" t="str">
        <f t="shared" si="4"/>
        <v/>
      </c>
      <c r="H15" s="482">
        <f t="shared" ref="H15:I45" si="5">IF(B15&lt;-50,0.75,IF(B15&gt;50,-0.75,""))</f>
        <v>-0.75</v>
      </c>
      <c r="I15" s="482">
        <f t="shared" si="5"/>
        <v>-0.75</v>
      </c>
      <c r="J15" s="476">
        <f t="shared" ref="J15:J45" si="6">IF(OR(B15&lt;-50,B15&gt;50),N15,#N/A)</f>
        <v>15</v>
      </c>
      <c r="K15" s="476">
        <f t="shared" ref="K15:K45" si="7">IF(B15&lt;-50,-45,IF(B15&gt;50,45,#N/A))</f>
        <v>45</v>
      </c>
      <c r="L15" s="476">
        <f t="shared" ref="L15:L45" si="8">IF(OR(C15&lt;-50,C15&gt;50),N15,#N/A)</f>
        <v>15</v>
      </c>
      <c r="M15" s="476">
        <f t="shared" ref="M15:M45" si="9">IF(C15&lt;-50,-45,IF(C15&gt;50,45,#N/A))</f>
        <v>45</v>
      </c>
      <c r="N15" s="476">
        <v>15</v>
      </c>
    </row>
    <row r="16" spans="1:14" s="475" customFormat="1" ht="15" customHeight="1" x14ac:dyDescent="0.2">
      <c r="A16" s="475">
        <v>3</v>
      </c>
      <c r="B16" s="479" t="str">
        <f>'Tabelle 2.3'!J13</f>
        <v>*</v>
      </c>
      <c r="C16" s="480" t="str">
        <f>'Tabelle 3.3'!J13</f>
        <v>*</v>
      </c>
      <c r="D16" s="481" t="str">
        <f t="shared" si="3"/>
        <v>*</v>
      </c>
      <c r="E16" s="481" t="str">
        <f t="shared" si="3"/>
        <v>*</v>
      </c>
      <c r="F16" s="476" t="str">
        <f t="shared" si="4"/>
        <v/>
      </c>
      <c r="G16" s="476" t="str">
        <f t="shared" si="4"/>
        <v/>
      </c>
      <c r="H16" s="482">
        <f t="shared" si="5"/>
        <v>-0.75</v>
      </c>
      <c r="I16" s="482">
        <f t="shared" si="5"/>
        <v>-0.75</v>
      </c>
      <c r="J16" s="476">
        <f t="shared" si="6"/>
        <v>25</v>
      </c>
      <c r="K16" s="476">
        <f t="shared" si="7"/>
        <v>45</v>
      </c>
      <c r="L16" s="476">
        <f t="shared" si="8"/>
        <v>25</v>
      </c>
      <c r="M16" s="476">
        <f t="shared" si="9"/>
        <v>45</v>
      </c>
      <c r="N16" s="476">
        <v>25</v>
      </c>
    </row>
    <row r="17" spans="1:14" s="475" customFormat="1" ht="15" customHeight="1" x14ac:dyDescent="0.2">
      <c r="A17" s="475">
        <v>4</v>
      </c>
      <c r="B17" s="479">
        <f>'Tabelle 2.3'!J14</f>
        <v>0.5264616237184816</v>
      </c>
      <c r="C17" s="480">
        <f>'Tabelle 3.3'!J14</f>
        <v>-5.3488372093023253</v>
      </c>
      <c r="D17" s="481">
        <f t="shared" si="3"/>
        <v>0.5264616237184816</v>
      </c>
      <c r="E17" s="481">
        <f t="shared" si="3"/>
        <v>-5.3488372093023253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0.5376344086021505</v>
      </c>
      <c r="C18" s="480">
        <f>'Tabelle 3.3'!J15</f>
        <v>-11.111111111111111</v>
      </c>
      <c r="D18" s="481">
        <f t="shared" si="3"/>
        <v>0.5376344086021505</v>
      </c>
      <c r="E18" s="481">
        <f t="shared" si="3"/>
        <v>-11.111111111111111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1.1268629589240275</v>
      </c>
      <c r="C19" s="480">
        <f>'Tabelle 3.3'!J16</f>
        <v>-3.0405405405405403</v>
      </c>
      <c r="D19" s="481">
        <f t="shared" si="3"/>
        <v>1.1268629589240275</v>
      </c>
      <c r="E19" s="481">
        <f t="shared" si="3"/>
        <v>-3.0405405405405403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-1.9345238095238095</v>
      </c>
      <c r="C20" s="480">
        <f>'Tabelle 3.3'!J17</f>
        <v>-10</v>
      </c>
      <c r="D20" s="481">
        <f t="shared" si="3"/>
        <v>-1.9345238095238095</v>
      </c>
      <c r="E20" s="481">
        <f t="shared" si="3"/>
        <v>-10</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t="str">
        <f>'Tabelle 2.3'!J18</f>
        <v>*</v>
      </c>
      <c r="C21" s="480" t="str">
        <f>'Tabelle 3.3'!J18</f>
        <v>*</v>
      </c>
      <c r="D21" s="481" t="str">
        <f t="shared" si="3"/>
        <v>*</v>
      </c>
      <c r="E21" s="481" t="str">
        <f t="shared" si="3"/>
        <v>*</v>
      </c>
      <c r="F21" s="476" t="str">
        <f t="shared" si="4"/>
        <v/>
      </c>
      <c r="G21" s="476" t="str">
        <f t="shared" si="4"/>
        <v/>
      </c>
      <c r="H21" s="482">
        <f t="shared" si="5"/>
        <v>-0.75</v>
      </c>
      <c r="I21" s="482">
        <f t="shared" si="5"/>
        <v>-0.75</v>
      </c>
      <c r="J21" s="476">
        <f t="shared" si="6"/>
        <v>77</v>
      </c>
      <c r="K21" s="476">
        <f t="shared" si="7"/>
        <v>45</v>
      </c>
      <c r="L21" s="476">
        <f t="shared" si="8"/>
        <v>77</v>
      </c>
      <c r="M21" s="476">
        <f t="shared" si="9"/>
        <v>45</v>
      </c>
      <c r="N21" s="476">
        <v>77</v>
      </c>
    </row>
    <row r="22" spans="1:14" s="475" customFormat="1" ht="15" customHeight="1" x14ac:dyDescent="0.2">
      <c r="A22" s="475">
        <v>9</v>
      </c>
      <c r="B22" s="479">
        <f>'Tabelle 2.3'!J19</f>
        <v>-0.76698319941563187</v>
      </c>
      <c r="C22" s="480">
        <f>'Tabelle 3.3'!J19</f>
        <v>-2.9411764705882355</v>
      </c>
      <c r="D22" s="481">
        <f t="shared" si="3"/>
        <v>-0.76698319941563187</v>
      </c>
      <c r="E22" s="481">
        <f t="shared" si="3"/>
        <v>-2.9411764705882355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-0.88495575221238942</v>
      </c>
      <c r="C23" s="480">
        <f>'Tabelle 3.3'!J20</f>
        <v>15.765765765765765</v>
      </c>
      <c r="D23" s="481">
        <f t="shared" si="3"/>
        <v>-0.88495575221238942</v>
      </c>
      <c r="E23" s="481">
        <f t="shared" si="3"/>
        <v>15.765765765765765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4.3378995433789953</v>
      </c>
      <c r="C24" s="480">
        <f>'Tabelle 3.3'!J21</f>
        <v>-13.278008298755188</v>
      </c>
      <c r="D24" s="481">
        <f t="shared" si="3"/>
        <v>4.3378995433789953</v>
      </c>
      <c r="E24" s="481">
        <f t="shared" si="3"/>
        <v>-13.278008298755188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72.602739726027394</v>
      </c>
      <c r="C25" s="480">
        <f>'Tabelle 3.3'!J22</f>
        <v>-3.3333333333333335</v>
      </c>
      <c r="D25" s="481" t="str">
        <f t="shared" si="3"/>
        <v/>
      </c>
      <c r="E25" s="481">
        <f t="shared" si="3"/>
        <v>-3.3333333333333335</v>
      </c>
      <c r="F25" s="476" t="str">
        <f t="shared" si="4"/>
        <v>&gt; 50</v>
      </c>
      <c r="G25" s="476" t="str">
        <f t="shared" si="4"/>
        <v/>
      </c>
      <c r="H25" s="482">
        <f t="shared" si="5"/>
        <v>-0.75</v>
      </c>
      <c r="I25" s="482" t="str">
        <f t="shared" si="5"/>
        <v/>
      </c>
      <c r="J25" s="476">
        <f t="shared" si="6"/>
        <v>118</v>
      </c>
      <c r="K25" s="476">
        <f t="shared" si="7"/>
        <v>45</v>
      </c>
      <c r="L25" s="476" t="e">
        <f t="shared" si="8"/>
        <v>#N/A</v>
      </c>
      <c r="M25" s="476" t="e">
        <f t="shared" si="9"/>
        <v>#N/A</v>
      </c>
      <c r="N25" s="476">
        <v>118</v>
      </c>
    </row>
    <row r="26" spans="1:14" s="475" customFormat="1" ht="15" customHeight="1" x14ac:dyDescent="0.2">
      <c r="A26" s="475">
        <v>13</v>
      </c>
      <c r="B26" s="479">
        <f>'Tabelle 2.3'!J23</f>
        <v>-2.2172949002217295</v>
      </c>
      <c r="C26" s="480">
        <f>'Tabelle 3.3'!J23</f>
        <v>-2.4390243902439024</v>
      </c>
      <c r="D26" s="481">
        <f t="shared" si="3"/>
        <v>-2.2172949002217295</v>
      </c>
      <c r="E26" s="481">
        <f t="shared" si="3"/>
        <v>-2.4390243902439024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0.33936651583710409</v>
      </c>
      <c r="C27" s="480">
        <f>'Tabelle 3.3'!J24</f>
        <v>-1.6548463356973995</v>
      </c>
      <c r="D27" s="481">
        <f t="shared" si="3"/>
        <v>0.33936651583710409</v>
      </c>
      <c r="E27" s="481">
        <f t="shared" si="3"/>
        <v>-1.6548463356973995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4.5801526717557248</v>
      </c>
      <c r="C28" s="480">
        <f>'Tabelle 3.3'!J25</f>
        <v>0.30769230769230771</v>
      </c>
      <c r="D28" s="481">
        <f t="shared" si="3"/>
        <v>4.5801526717557248</v>
      </c>
      <c r="E28" s="481">
        <f t="shared" si="3"/>
        <v>0.30769230769230771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-18.895599654874893</v>
      </c>
      <c r="C29" s="480">
        <f>'Tabelle 3.3'!J26</f>
        <v>-12.903225806451612</v>
      </c>
      <c r="D29" s="481">
        <f t="shared" si="3"/>
        <v>-18.895599654874893</v>
      </c>
      <c r="E29" s="481">
        <f t="shared" si="3"/>
        <v>-12.903225806451612</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18.029556650246306</v>
      </c>
      <c r="C30" s="480">
        <f>'Tabelle 3.3'!J27</f>
        <v>105.26315789473684</v>
      </c>
      <c r="D30" s="481">
        <f t="shared" si="3"/>
        <v>18.029556650246306</v>
      </c>
      <c r="E30" s="481" t="str">
        <f t="shared" si="3"/>
        <v/>
      </c>
      <c r="F30" s="476" t="str">
        <f t="shared" si="4"/>
        <v/>
      </c>
      <c r="G30" s="476" t="str">
        <f t="shared" si="4"/>
        <v>&gt; 50</v>
      </c>
      <c r="H30" s="482" t="str">
        <f t="shared" si="5"/>
        <v/>
      </c>
      <c r="I30" s="482">
        <f t="shared" si="5"/>
        <v>-0.75</v>
      </c>
      <c r="J30" s="476" t="e">
        <f t="shared" si="6"/>
        <v>#N/A</v>
      </c>
      <c r="K30" s="476" t="e">
        <f t="shared" si="7"/>
        <v>#N/A</v>
      </c>
      <c r="L30" s="476">
        <f t="shared" si="8"/>
        <v>170</v>
      </c>
      <c r="M30" s="476">
        <f t="shared" si="9"/>
        <v>45</v>
      </c>
      <c r="N30" s="476">
        <v>170</v>
      </c>
    </row>
    <row r="31" spans="1:14" s="475" customFormat="1" ht="15" customHeight="1" x14ac:dyDescent="0.2">
      <c r="A31" s="475">
        <v>18</v>
      </c>
      <c r="B31" s="479">
        <f>'Tabelle 2.3'!J28</f>
        <v>-17.96565389696169</v>
      </c>
      <c r="C31" s="480">
        <f>'Tabelle 3.3'!J28</f>
        <v>-20.588235294117649</v>
      </c>
      <c r="D31" s="481">
        <f t="shared" si="3"/>
        <v>-17.96565389696169</v>
      </c>
      <c r="E31" s="481">
        <f t="shared" si="3"/>
        <v>-20.588235294117649</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3.9745627980922098</v>
      </c>
      <c r="C32" s="480">
        <f>'Tabelle 3.3'!J29</f>
        <v>-2.8248587570621471</v>
      </c>
      <c r="D32" s="481">
        <f t="shared" si="3"/>
        <v>3.9745627980922098</v>
      </c>
      <c r="E32" s="481">
        <f t="shared" si="3"/>
        <v>-2.8248587570621471</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3.4036433365292424</v>
      </c>
      <c r="C33" s="480">
        <f>'Tabelle 3.3'!J30</f>
        <v>3.6585365853658538</v>
      </c>
      <c r="D33" s="481">
        <f t="shared" si="3"/>
        <v>3.4036433365292424</v>
      </c>
      <c r="E33" s="481">
        <f t="shared" si="3"/>
        <v>3.6585365853658538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-5.2141527001862196</v>
      </c>
      <c r="C34" s="480">
        <f>'Tabelle 3.3'!J31</f>
        <v>-2.0242914979757085</v>
      </c>
      <c r="D34" s="481">
        <f t="shared" si="3"/>
        <v>-5.2141527001862196</v>
      </c>
      <c r="E34" s="481">
        <f t="shared" si="3"/>
        <v>-2.0242914979757085</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t="str">
        <f>'Tabelle 2.3'!J34</f>
        <v>*</v>
      </c>
      <c r="C37" s="480" t="str">
        <f>'Tabelle 3.3'!J34</f>
        <v>*</v>
      </c>
      <c r="D37" s="481" t="str">
        <f t="shared" si="3"/>
        <v>*</v>
      </c>
      <c r="E37" s="481" t="str">
        <f t="shared" si="3"/>
        <v>*</v>
      </c>
      <c r="F37" s="476" t="str">
        <f t="shared" si="4"/>
        <v/>
      </c>
      <c r="G37" s="476" t="str">
        <f t="shared" si="4"/>
        <v/>
      </c>
      <c r="H37" s="482">
        <f t="shared" si="5"/>
        <v>-0.75</v>
      </c>
      <c r="I37" s="482">
        <f t="shared" si="5"/>
        <v>-0.75</v>
      </c>
      <c r="J37" s="476">
        <f t="shared" si="6"/>
        <v>242</v>
      </c>
      <c r="K37" s="476">
        <f t="shared" si="7"/>
        <v>45</v>
      </c>
      <c r="L37" s="476">
        <f t="shared" si="8"/>
        <v>242</v>
      </c>
      <c r="M37" s="476">
        <f t="shared" si="9"/>
        <v>45</v>
      </c>
      <c r="N37" s="476">
        <v>242</v>
      </c>
    </row>
    <row r="38" spans="1:14" s="475" customFormat="1" ht="15" customHeight="1" x14ac:dyDescent="0.2">
      <c r="A38" s="475">
        <v>25</v>
      </c>
      <c r="B38" s="479" t="str">
        <f>'Tabelle 2.3'!J35</f>
        <v>*</v>
      </c>
      <c r="C38" s="480" t="str">
        <f>'Tabelle 3.3'!J35</f>
        <v>*</v>
      </c>
      <c r="D38" s="481" t="str">
        <f t="shared" si="3"/>
        <v>*</v>
      </c>
      <c r="E38" s="481" t="str">
        <f t="shared" si="3"/>
        <v>*</v>
      </c>
      <c r="F38" s="476" t="str">
        <f t="shared" si="4"/>
        <v/>
      </c>
      <c r="G38" s="476" t="str">
        <f t="shared" si="4"/>
        <v/>
      </c>
      <c r="H38" s="482">
        <f t="shared" si="5"/>
        <v>-0.75</v>
      </c>
      <c r="I38" s="482">
        <f t="shared" si="5"/>
        <v>-0.75</v>
      </c>
      <c r="J38" s="476">
        <f t="shared" si="6"/>
        <v>253</v>
      </c>
      <c r="K38" s="476">
        <f t="shared" si="7"/>
        <v>45</v>
      </c>
      <c r="L38" s="476">
        <f t="shared" si="8"/>
        <v>253</v>
      </c>
      <c r="M38" s="476">
        <f t="shared" si="9"/>
        <v>45</v>
      </c>
      <c r="N38" s="476">
        <v>253</v>
      </c>
    </row>
    <row r="39" spans="1:14" s="475" customFormat="1" ht="15" customHeight="1" x14ac:dyDescent="0.2">
      <c r="A39" s="475">
        <v>26</v>
      </c>
      <c r="B39" s="479">
        <f>'Tabelle 2.3'!J36</f>
        <v>0.4207868714496108</v>
      </c>
      <c r="C39" s="480">
        <f>'Tabelle 3.3'!J36</f>
        <v>-2.7033855482566951</v>
      </c>
      <c r="D39" s="481">
        <f t="shared" si="3"/>
        <v>0.4207868714496108</v>
      </c>
      <c r="E39" s="481">
        <f t="shared" si="3"/>
        <v>-2.7033855482566951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0.4207868714496108</v>
      </c>
      <c r="C45" s="480">
        <f>'Tabelle 3.3'!J36</f>
        <v>-2.7033855482566951</v>
      </c>
      <c r="D45" s="481">
        <f t="shared" si="3"/>
        <v>0.4207868714496108</v>
      </c>
      <c r="E45" s="481">
        <f t="shared" si="3"/>
        <v>-2.7033855482566951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16840</v>
      </c>
      <c r="C51" s="487">
        <v>2696</v>
      </c>
      <c r="D51" s="487">
        <v>1742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16978</v>
      </c>
      <c r="C52" s="487">
        <v>2744</v>
      </c>
      <c r="D52" s="487">
        <v>1756</v>
      </c>
      <c r="E52" s="488">
        <f t="shared" ref="E52:G70" si="11">IF($A$51=37802,IF(COUNTBLANK(B$51:B$70)&gt;0,#N/A,B52/B$51*100),IF(COUNTBLANK(B$51:B$75)&gt;0,#N/A,B52/B$51*100))</f>
        <v>100.81947743467934</v>
      </c>
      <c r="F52" s="488">
        <f t="shared" si="11"/>
        <v>101.78041543026706</v>
      </c>
      <c r="G52" s="488">
        <f t="shared" si="11"/>
        <v>100.80367393800229</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17186</v>
      </c>
      <c r="C53" s="487">
        <v>2657</v>
      </c>
      <c r="D53" s="487">
        <v>1730</v>
      </c>
      <c r="E53" s="488">
        <f t="shared" si="11"/>
        <v>102.05463182897863</v>
      </c>
      <c r="F53" s="488">
        <f t="shared" si="11"/>
        <v>98.553412462908014</v>
      </c>
      <c r="G53" s="488">
        <f t="shared" si="11"/>
        <v>99.311136624569457</v>
      </c>
      <c r="H53" s="489">
        <f>IF(ISERROR(L53)=TRUE,IF(MONTH(A53)=MONTH(MAX(A$51:A$75)),A53,""),"")</f>
        <v>41883</v>
      </c>
      <c r="I53" s="488">
        <f t="shared" si="12"/>
        <v>102.05463182897863</v>
      </c>
      <c r="J53" s="488">
        <f t="shared" si="10"/>
        <v>98.553412462908014</v>
      </c>
      <c r="K53" s="488">
        <f t="shared" si="10"/>
        <v>99.311136624569457</v>
      </c>
      <c r="L53" s="488" t="e">
        <f t="shared" si="13"/>
        <v>#N/A</v>
      </c>
    </row>
    <row r="54" spans="1:14" ht="15" customHeight="1" x14ac:dyDescent="0.2">
      <c r="A54" s="490" t="s">
        <v>462</v>
      </c>
      <c r="B54" s="487">
        <v>17041</v>
      </c>
      <c r="C54" s="487">
        <v>2709</v>
      </c>
      <c r="D54" s="487">
        <v>1712</v>
      </c>
      <c r="E54" s="488">
        <f t="shared" si="11"/>
        <v>101.19358669833728</v>
      </c>
      <c r="F54" s="488">
        <f t="shared" si="11"/>
        <v>100.48219584569733</v>
      </c>
      <c r="G54" s="488">
        <f t="shared" si="11"/>
        <v>98.277841561423656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17061</v>
      </c>
      <c r="C55" s="487">
        <v>2588</v>
      </c>
      <c r="D55" s="487">
        <v>1684</v>
      </c>
      <c r="E55" s="488">
        <f t="shared" si="11"/>
        <v>101.31235154394301</v>
      </c>
      <c r="F55" s="488">
        <f t="shared" si="11"/>
        <v>95.994065281899111</v>
      </c>
      <c r="G55" s="488">
        <f t="shared" si="11"/>
        <v>96.670493685419061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17178</v>
      </c>
      <c r="C56" s="487">
        <v>2620</v>
      </c>
      <c r="D56" s="487">
        <v>1683</v>
      </c>
      <c r="E56" s="488">
        <f t="shared" si="11"/>
        <v>102.00712589073635</v>
      </c>
      <c r="F56" s="488">
        <f t="shared" si="11"/>
        <v>97.181008902077153</v>
      </c>
      <c r="G56" s="488">
        <f t="shared" si="11"/>
        <v>96.61308840413318</v>
      </c>
      <c r="H56" s="489" t="str">
        <f t="shared" si="14"/>
        <v/>
      </c>
      <c r="I56" s="488" t="str">
        <f t="shared" si="12"/>
        <v/>
      </c>
      <c r="J56" s="488" t="str">
        <f t="shared" si="10"/>
        <v/>
      </c>
      <c r="K56" s="488" t="str">
        <f t="shared" si="10"/>
        <v/>
      </c>
      <c r="L56" s="488" t="e">
        <f t="shared" si="13"/>
        <v>#N/A</v>
      </c>
    </row>
    <row r="57" spans="1:14" ht="15" customHeight="1" x14ac:dyDescent="0.2">
      <c r="A57" s="490">
        <v>42248</v>
      </c>
      <c r="B57" s="487">
        <v>17545</v>
      </c>
      <c r="C57" s="487">
        <v>2572</v>
      </c>
      <c r="D57" s="487">
        <v>1699</v>
      </c>
      <c r="E57" s="488">
        <f t="shared" si="11"/>
        <v>104.18646080760095</v>
      </c>
      <c r="F57" s="488">
        <f t="shared" si="11"/>
        <v>95.400593471810097</v>
      </c>
      <c r="G57" s="488">
        <f t="shared" si="11"/>
        <v>97.531572904707232</v>
      </c>
      <c r="H57" s="489">
        <f t="shared" si="14"/>
        <v>42248</v>
      </c>
      <c r="I57" s="488">
        <f t="shared" si="12"/>
        <v>104.18646080760095</v>
      </c>
      <c r="J57" s="488">
        <f t="shared" si="10"/>
        <v>95.400593471810097</v>
      </c>
      <c r="K57" s="488">
        <f t="shared" si="10"/>
        <v>97.531572904707232</v>
      </c>
      <c r="L57" s="488" t="e">
        <f t="shared" si="13"/>
        <v>#N/A</v>
      </c>
    </row>
    <row r="58" spans="1:14" ht="15" customHeight="1" x14ac:dyDescent="0.2">
      <c r="A58" s="490" t="s">
        <v>465</v>
      </c>
      <c r="B58" s="487">
        <v>17536</v>
      </c>
      <c r="C58" s="487">
        <v>2613</v>
      </c>
      <c r="D58" s="487">
        <v>1683</v>
      </c>
      <c r="E58" s="488">
        <f t="shared" si="11"/>
        <v>104.13301662707839</v>
      </c>
      <c r="F58" s="488">
        <f t="shared" si="11"/>
        <v>96.921364985163208</v>
      </c>
      <c r="G58" s="488">
        <f t="shared" si="11"/>
        <v>96.61308840413318</v>
      </c>
      <c r="H58" s="489" t="str">
        <f t="shared" si="14"/>
        <v/>
      </c>
      <c r="I58" s="488" t="str">
        <f t="shared" si="12"/>
        <v/>
      </c>
      <c r="J58" s="488" t="str">
        <f t="shared" si="10"/>
        <v/>
      </c>
      <c r="K58" s="488" t="str">
        <f t="shared" si="10"/>
        <v/>
      </c>
      <c r="L58" s="488" t="e">
        <f t="shared" si="13"/>
        <v>#N/A</v>
      </c>
    </row>
    <row r="59" spans="1:14" ht="15" customHeight="1" x14ac:dyDescent="0.2">
      <c r="A59" s="490" t="s">
        <v>466</v>
      </c>
      <c r="B59" s="487">
        <v>17587</v>
      </c>
      <c r="C59" s="487">
        <v>2616</v>
      </c>
      <c r="D59" s="487">
        <v>1679</v>
      </c>
      <c r="E59" s="488">
        <f t="shared" si="11"/>
        <v>104.43586698337293</v>
      </c>
      <c r="F59" s="488">
        <f t="shared" si="11"/>
        <v>97.032640949554889</v>
      </c>
      <c r="G59" s="488">
        <f t="shared" si="11"/>
        <v>96.38346727898967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17689</v>
      </c>
      <c r="C60" s="487">
        <v>2600</v>
      </c>
      <c r="D60" s="487">
        <v>1709</v>
      </c>
      <c r="E60" s="488">
        <f t="shared" si="11"/>
        <v>105.041567695962</v>
      </c>
      <c r="F60" s="488">
        <f t="shared" si="11"/>
        <v>96.439169139465875</v>
      </c>
      <c r="G60" s="488">
        <f t="shared" si="11"/>
        <v>98.105625717566014</v>
      </c>
      <c r="H60" s="489" t="str">
        <f t="shared" si="14"/>
        <v/>
      </c>
      <c r="I60" s="488" t="str">
        <f t="shared" si="12"/>
        <v/>
      </c>
      <c r="J60" s="488" t="str">
        <f t="shared" si="10"/>
        <v/>
      </c>
      <c r="K60" s="488" t="str">
        <f t="shared" si="10"/>
        <v/>
      </c>
      <c r="L60" s="488" t="e">
        <f t="shared" si="13"/>
        <v>#N/A</v>
      </c>
    </row>
    <row r="61" spans="1:14" ht="15" customHeight="1" x14ac:dyDescent="0.2">
      <c r="A61" s="490">
        <v>42614</v>
      </c>
      <c r="B61" s="487">
        <v>18138</v>
      </c>
      <c r="C61" s="487">
        <v>2532</v>
      </c>
      <c r="D61" s="487">
        <v>1773</v>
      </c>
      <c r="E61" s="488">
        <f t="shared" si="11"/>
        <v>107.70783847980998</v>
      </c>
      <c r="F61" s="488">
        <f t="shared" si="11"/>
        <v>93.916913946587528</v>
      </c>
      <c r="G61" s="488">
        <f t="shared" si="11"/>
        <v>101.77956371986224</v>
      </c>
      <c r="H61" s="489">
        <f t="shared" si="14"/>
        <v>42614</v>
      </c>
      <c r="I61" s="488">
        <f t="shared" si="12"/>
        <v>107.70783847980998</v>
      </c>
      <c r="J61" s="488">
        <f t="shared" si="10"/>
        <v>93.916913946587528</v>
      </c>
      <c r="K61" s="488">
        <f t="shared" si="10"/>
        <v>101.77956371986224</v>
      </c>
      <c r="L61" s="488" t="e">
        <f t="shared" si="13"/>
        <v>#N/A</v>
      </c>
    </row>
    <row r="62" spans="1:14" ht="15" customHeight="1" x14ac:dyDescent="0.2">
      <c r="A62" s="490" t="s">
        <v>468</v>
      </c>
      <c r="B62" s="487">
        <v>18020</v>
      </c>
      <c r="C62" s="487">
        <v>2569</v>
      </c>
      <c r="D62" s="487">
        <v>1777</v>
      </c>
      <c r="E62" s="488">
        <f t="shared" si="11"/>
        <v>107.00712589073633</v>
      </c>
      <c r="F62" s="488">
        <f t="shared" si="11"/>
        <v>95.289317507418403</v>
      </c>
      <c r="G62" s="488">
        <f t="shared" si="11"/>
        <v>102.00918484500573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18038</v>
      </c>
      <c r="C63" s="487">
        <v>2559</v>
      </c>
      <c r="D63" s="487">
        <v>1794</v>
      </c>
      <c r="E63" s="488">
        <f t="shared" si="11"/>
        <v>107.11401425178147</v>
      </c>
      <c r="F63" s="488">
        <f t="shared" si="11"/>
        <v>94.918397626112764</v>
      </c>
      <c r="G63" s="488">
        <f t="shared" si="11"/>
        <v>102.98507462686568</v>
      </c>
      <c r="H63" s="489" t="str">
        <f t="shared" si="14"/>
        <v/>
      </c>
      <c r="I63" s="488" t="str">
        <f t="shared" si="12"/>
        <v/>
      </c>
      <c r="J63" s="488" t="str">
        <f t="shared" si="10"/>
        <v/>
      </c>
      <c r="K63" s="488" t="str">
        <f t="shared" si="10"/>
        <v/>
      </c>
      <c r="L63" s="488" t="e">
        <f t="shared" si="13"/>
        <v>#N/A</v>
      </c>
    </row>
    <row r="64" spans="1:14" ht="15" customHeight="1" x14ac:dyDescent="0.2">
      <c r="A64" s="490" t="s">
        <v>470</v>
      </c>
      <c r="B64" s="487">
        <v>18129</v>
      </c>
      <c r="C64" s="487">
        <v>2557</v>
      </c>
      <c r="D64" s="487">
        <v>1810</v>
      </c>
      <c r="E64" s="488">
        <f t="shared" si="11"/>
        <v>107.6543942992874</v>
      </c>
      <c r="F64" s="488">
        <f t="shared" si="11"/>
        <v>94.844213649851625</v>
      </c>
      <c r="G64" s="488">
        <f t="shared" si="11"/>
        <v>103.90355912743972</v>
      </c>
      <c r="H64" s="489" t="str">
        <f t="shared" si="14"/>
        <v/>
      </c>
      <c r="I64" s="488" t="str">
        <f t="shared" si="12"/>
        <v/>
      </c>
      <c r="J64" s="488" t="str">
        <f t="shared" si="10"/>
        <v/>
      </c>
      <c r="K64" s="488" t="str">
        <f t="shared" si="10"/>
        <v/>
      </c>
      <c r="L64" s="488" t="e">
        <f t="shared" si="13"/>
        <v>#N/A</v>
      </c>
    </row>
    <row r="65" spans="1:12" ht="15" customHeight="1" x14ac:dyDescent="0.2">
      <c r="A65" s="490">
        <v>42979</v>
      </c>
      <c r="B65" s="487">
        <v>18716</v>
      </c>
      <c r="C65" s="487">
        <v>2531</v>
      </c>
      <c r="D65" s="487">
        <v>1884</v>
      </c>
      <c r="E65" s="488">
        <f t="shared" si="11"/>
        <v>111.14014251781472</v>
      </c>
      <c r="F65" s="488">
        <f t="shared" si="11"/>
        <v>93.879821958456972</v>
      </c>
      <c r="G65" s="488">
        <f t="shared" si="11"/>
        <v>108.15154994259473</v>
      </c>
      <c r="H65" s="489">
        <f t="shared" si="14"/>
        <v>42979</v>
      </c>
      <c r="I65" s="488">
        <f t="shared" si="12"/>
        <v>111.14014251781472</v>
      </c>
      <c r="J65" s="488">
        <f t="shared" si="10"/>
        <v>93.879821958456972</v>
      </c>
      <c r="K65" s="488">
        <f t="shared" si="10"/>
        <v>108.15154994259473</v>
      </c>
      <c r="L65" s="488" t="e">
        <f t="shared" si="13"/>
        <v>#N/A</v>
      </c>
    </row>
    <row r="66" spans="1:12" ht="15" customHeight="1" x14ac:dyDescent="0.2">
      <c r="A66" s="490" t="s">
        <v>471</v>
      </c>
      <c r="B66" s="487">
        <v>18676</v>
      </c>
      <c r="C66" s="487">
        <v>2555</v>
      </c>
      <c r="D66" s="487">
        <v>1877</v>
      </c>
      <c r="E66" s="488">
        <f t="shared" si="11"/>
        <v>110.90261282660332</v>
      </c>
      <c r="F66" s="488">
        <f t="shared" si="11"/>
        <v>94.7700296735905</v>
      </c>
      <c r="G66" s="488">
        <f t="shared" si="11"/>
        <v>107.74971297359357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18647</v>
      </c>
      <c r="C67" s="487">
        <v>2581</v>
      </c>
      <c r="D67" s="487">
        <v>1883</v>
      </c>
      <c r="E67" s="488">
        <f t="shared" si="11"/>
        <v>110.73040380047505</v>
      </c>
      <c r="F67" s="488">
        <f t="shared" si="11"/>
        <v>95.734421364985167</v>
      </c>
      <c r="G67" s="488">
        <f t="shared" si="11"/>
        <v>108.09414466130885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18910</v>
      </c>
      <c r="C68" s="487">
        <v>2625</v>
      </c>
      <c r="D68" s="487">
        <v>1859</v>
      </c>
      <c r="E68" s="488">
        <f t="shared" si="11"/>
        <v>112.29216152019002</v>
      </c>
      <c r="F68" s="488">
        <f t="shared" si="11"/>
        <v>97.366468842729972</v>
      </c>
      <c r="G68" s="488">
        <f t="shared" si="11"/>
        <v>106.71641791044777</v>
      </c>
      <c r="H68" s="489" t="str">
        <f t="shared" si="14"/>
        <v/>
      </c>
      <c r="I68" s="488" t="str">
        <f t="shared" si="12"/>
        <v/>
      </c>
      <c r="J68" s="488" t="str">
        <f t="shared" si="12"/>
        <v/>
      </c>
      <c r="K68" s="488" t="str">
        <f t="shared" si="12"/>
        <v/>
      </c>
      <c r="L68" s="488" t="e">
        <f t="shared" si="13"/>
        <v>#N/A</v>
      </c>
    </row>
    <row r="69" spans="1:12" ht="15" customHeight="1" x14ac:dyDescent="0.2">
      <c r="A69" s="490">
        <v>43344</v>
      </c>
      <c r="B69" s="487">
        <v>19317</v>
      </c>
      <c r="C69" s="487">
        <v>2579</v>
      </c>
      <c r="D69" s="487">
        <v>1961</v>
      </c>
      <c r="E69" s="488">
        <f t="shared" si="11"/>
        <v>114.70902612826603</v>
      </c>
      <c r="F69" s="488">
        <f t="shared" si="11"/>
        <v>95.660237388724028</v>
      </c>
      <c r="G69" s="488">
        <f t="shared" si="11"/>
        <v>112.57175660160735</v>
      </c>
      <c r="H69" s="489">
        <f t="shared" si="14"/>
        <v>43344</v>
      </c>
      <c r="I69" s="488">
        <f t="shared" si="12"/>
        <v>114.70902612826603</v>
      </c>
      <c r="J69" s="488">
        <f t="shared" si="12"/>
        <v>95.660237388724028</v>
      </c>
      <c r="K69" s="488">
        <f t="shared" si="12"/>
        <v>112.57175660160735</v>
      </c>
      <c r="L69" s="488" t="e">
        <f t="shared" si="13"/>
        <v>#N/A</v>
      </c>
    </row>
    <row r="70" spans="1:12" ht="15" customHeight="1" x14ac:dyDescent="0.2">
      <c r="A70" s="490" t="s">
        <v>474</v>
      </c>
      <c r="B70" s="487">
        <v>19260</v>
      </c>
      <c r="C70" s="487">
        <v>2613</v>
      </c>
      <c r="D70" s="487">
        <v>1976</v>
      </c>
      <c r="E70" s="488">
        <f t="shared" si="11"/>
        <v>114.37054631828978</v>
      </c>
      <c r="F70" s="488">
        <f t="shared" si="11"/>
        <v>96.921364985163208</v>
      </c>
      <c r="G70" s="488">
        <f t="shared" si="11"/>
        <v>113.43283582089552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19204</v>
      </c>
      <c r="C71" s="487">
        <v>2584</v>
      </c>
      <c r="D71" s="487">
        <v>1978</v>
      </c>
      <c r="E71" s="491">
        <f t="shared" ref="E71:G75" si="15">IF($A$51=37802,IF(COUNTBLANK(B$51:B$70)&gt;0,#N/A,IF(ISBLANK(B71)=FALSE,B71/B$51*100,#N/A)),IF(COUNTBLANK(B$51:B$75)&gt;0,#N/A,B71/B$51*100))</f>
        <v>114.03800475059383</v>
      </c>
      <c r="F71" s="491">
        <f t="shared" si="15"/>
        <v>95.845697329376861</v>
      </c>
      <c r="G71" s="491">
        <f t="shared" si="15"/>
        <v>113.54764638346728</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19124</v>
      </c>
      <c r="C72" s="487">
        <v>2590</v>
      </c>
      <c r="D72" s="487">
        <v>1942</v>
      </c>
      <c r="E72" s="491">
        <f t="shared" si="15"/>
        <v>113.56294536817101</v>
      </c>
      <c r="F72" s="491">
        <f t="shared" si="15"/>
        <v>96.068249258160236</v>
      </c>
      <c r="G72" s="491">
        <f t="shared" si="15"/>
        <v>111.48105625717565</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19521</v>
      </c>
      <c r="C73" s="487">
        <v>2583</v>
      </c>
      <c r="D73" s="487">
        <v>2044</v>
      </c>
      <c r="E73" s="491">
        <f t="shared" si="15"/>
        <v>115.92042755344418</v>
      </c>
      <c r="F73" s="491">
        <f t="shared" si="15"/>
        <v>95.808605341246292</v>
      </c>
      <c r="G73" s="491">
        <f t="shared" si="15"/>
        <v>117.33639494833525</v>
      </c>
      <c r="H73" s="492">
        <f>IF(A$51=37802,IF(ISERROR(L73)=TRUE,IF(ISBLANK(A73)=FALSE,IF(MONTH(A73)=MONTH(MAX(A$51:A$75)),A73,""),""),""),IF(ISERROR(L73)=TRUE,IF(MONTH(A73)=MONTH(MAX(A$51:A$75)),A73,""),""))</f>
        <v>43709</v>
      </c>
      <c r="I73" s="488">
        <f t="shared" si="12"/>
        <v>115.92042755344418</v>
      </c>
      <c r="J73" s="488">
        <f t="shared" si="12"/>
        <v>95.808605341246292</v>
      </c>
      <c r="K73" s="488">
        <f t="shared" si="12"/>
        <v>117.33639494833525</v>
      </c>
      <c r="L73" s="488" t="e">
        <f t="shared" si="13"/>
        <v>#N/A</v>
      </c>
    </row>
    <row r="74" spans="1:12" ht="15" customHeight="1" x14ac:dyDescent="0.2">
      <c r="A74" s="490" t="s">
        <v>477</v>
      </c>
      <c r="B74" s="487">
        <v>19433</v>
      </c>
      <c r="C74" s="487">
        <v>2566</v>
      </c>
      <c r="D74" s="487">
        <v>2002</v>
      </c>
      <c r="E74" s="491">
        <f t="shared" si="15"/>
        <v>115.3978622327791</v>
      </c>
      <c r="F74" s="491">
        <f t="shared" si="15"/>
        <v>95.178041543026708</v>
      </c>
      <c r="G74" s="491">
        <f t="shared" si="15"/>
        <v>114.92537313432835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19441</v>
      </c>
      <c r="C75" s="493">
        <v>2523</v>
      </c>
      <c r="D75" s="493">
        <v>1921</v>
      </c>
      <c r="E75" s="491">
        <f t="shared" si="15"/>
        <v>115.44536817102139</v>
      </c>
      <c r="F75" s="491">
        <f t="shared" si="15"/>
        <v>93.583086053412472</v>
      </c>
      <c r="G75" s="491">
        <f t="shared" si="15"/>
        <v>110.27554535017221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115.92042755344418</v>
      </c>
      <c r="J77" s="488">
        <f>IF(J75&lt;&gt;"",J75,IF(J74&lt;&gt;"",J74,IF(J73&lt;&gt;"",J73,IF(J72&lt;&gt;"",J72,IF(J71&lt;&gt;"",J71,IF(J70&lt;&gt;"",J70,""))))))</f>
        <v>95.808605341246292</v>
      </c>
      <c r="K77" s="488">
        <f>IF(K75&lt;&gt;"",K75,IF(K74&lt;&gt;"",K74,IF(K73&lt;&gt;"",K73,IF(K72&lt;&gt;"",K72,IF(K71&lt;&gt;"",K71,IF(K70&lt;&gt;"",K70,""))))))</f>
        <v>117.33639494833525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+15,9%</v>
      </c>
      <c r="J79" s="488" t="str">
        <f>"GeB - ausschließlich: "&amp;IF(J77&gt;100,"+","")&amp;TEXT(J77-100,"0,0")&amp;"%"</f>
        <v>GeB - ausschließlich: -4,2%</v>
      </c>
      <c r="K79" s="488" t="str">
        <f>"GeB - im Nebenjob: "&amp;IF(K77&gt;100,"+","")&amp;TEXT(K77-100,"0,0")&amp;"%"</f>
        <v>GeB - im Nebenjob: +17,3%</v>
      </c>
    </row>
    <row r="81" spans="9:9" ht="15" customHeight="1" x14ac:dyDescent="0.2">
      <c r="I81" s="488" t="str">
        <f>IF(ISERROR(HLOOKUP(1,I$78:K$79,2,FALSE)),"",HLOOKUP(1,I$78:K$79,2,FALSE))</f>
        <v>GeB - im Nebenjob: +17,3%</v>
      </c>
    </row>
    <row r="82" spans="9:9" ht="15" customHeight="1" x14ac:dyDescent="0.2">
      <c r="I82" s="488" t="str">
        <f>IF(ISERROR(HLOOKUP(2,I$78:K$79,2,FALSE)),"",HLOOKUP(2,I$78:K$79,2,FALSE))</f>
        <v>SvB: +15,9%</v>
      </c>
    </row>
    <row r="83" spans="9:9" ht="15" customHeight="1" x14ac:dyDescent="0.2">
      <c r="I83" s="488" t="str">
        <f>IF(ISERROR(HLOOKUP(3,I$78:K$79,2,FALSE)),"",HLOOKUP(3,I$78:K$79,2,FALSE))</f>
        <v>GeB - ausschließlich: -4,2%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19441</v>
      </c>
      <c r="E12" s="114">
        <v>19433</v>
      </c>
      <c r="F12" s="114">
        <v>19521</v>
      </c>
      <c r="G12" s="114">
        <v>19124</v>
      </c>
      <c r="H12" s="114">
        <v>19204</v>
      </c>
      <c r="I12" s="115">
        <v>237</v>
      </c>
      <c r="J12" s="116">
        <v>1.2341178921058114</v>
      </c>
      <c r="N12" s="117"/>
    </row>
    <row r="13" spans="1:15" s="110" customFormat="1" ht="13.5" customHeight="1" x14ac:dyDescent="0.2">
      <c r="A13" s="118" t="s">
        <v>105</v>
      </c>
      <c r="B13" s="119" t="s">
        <v>106</v>
      </c>
      <c r="C13" s="113">
        <v>45.465768221799287</v>
      </c>
      <c r="D13" s="114">
        <v>8839</v>
      </c>
      <c r="E13" s="114">
        <v>8849</v>
      </c>
      <c r="F13" s="114">
        <v>8948</v>
      </c>
      <c r="G13" s="114">
        <v>8755</v>
      </c>
      <c r="H13" s="114">
        <v>8769</v>
      </c>
      <c r="I13" s="115">
        <v>70</v>
      </c>
      <c r="J13" s="116">
        <v>0.7982666210514312</v>
      </c>
    </row>
    <row r="14" spans="1:15" s="110" customFormat="1" ht="13.5" customHeight="1" x14ac:dyDescent="0.2">
      <c r="A14" s="120"/>
      <c r="B14" s="119" t="s">
        <v>107</v>
      </c>
      <c r="C14" s="113">
        <v>54.534231778200713</v>
      </c>
      <c r="D14" s="114">
        <v>10602</v>
      </c>
      <c r="E14" s="114">
        <v>10584</v>
      </c>
      <c r="F14" s="114">
        <v>10573</v>
      </c>
      <c r="G14" s="114">
        <v>10369</v>
      </c>
      <c r="H14" s="114">
        <v>10435</v>
      </c>
      <c r="I14" s="115">
        <v>167</v>
      </c>
      <c r="J14" s="116">
        <v>1.6003833253473887</v>
      </c>
    </row>
    <row r="15" spans="1:15" s="110" customFormat="1" ht="13.5" customHeight="1" x14ac:dyDescent="0.2">
      <c r="A15" s="118" t="s">
        <v>105</v>
      </c>
      <c r="B15" s="121" t="s">
        <v>108</v>
      </c>
      <c r="C15" s="113">
        <v>14.880921763283782</v>
      </c>
      <c r="D15" s="114">
        <v>2893</v>
      </c>
      <c r="E15" s="114">
        <v>2999</v>
      </c>
      <c r="F15" s="114">
        <v>3022</v>
      </c>
      <c r="G15" s="114">
        <v>2764</v>
      </c>
      <c r="H15" s="114">
        <v>2896</v>
      </c>
      <c r="I15" s="115">
        <v>-3</v>
      </c>
      <c r="J15" s="116">
        <v>-0.10359116022099447</v>
      </c>
    </row>
    <row r="16" spans="1:15" s="110" customFormat="1" ht="13.5" customHeight="1" x14ac:dyDescent="0.2">
      <c r="A16" s="118"/>
      <c r="B16" s="121" t="s">
        <v>109</v>
      </c>
      <c r="C16" s="113">
        <v>63.895890129108587</v>
      </c>
      <c r="D16" s="114">
        <v>12422</v>
      </c>
      <c r="E16" s="114">
        <v>12345</v>
      </c>
      <c r="F16" s="114">
        <v>12425</v>
      </c>
      <c r="G16" s="114">
        <v>12351</v>
      </c>
      <c r="H16" s="114">
        <v>12367</v>
      </c>
      <c r="I16" s="115">
        <v>55</v>
      </c>
      <c r="J16" s="116">
        <v>0.4447319479259319</v>
      </c>
    </row>
    <row r="17" spans="1:10" s="110" customFormat="1" ht="13.5" customHeight="1" x14ac:dyDescent="0.2">
      <c r="A17" s="118"/>
      <c r="B17" s="121" t="s">
        <v>110</v>
      </c>
      <c r="C17" s="113">
        <v>20.132709222776604</v>
      </c>
      <c r="D17" s="114">
        <v>3914</v>
      </c>
      <c r="E17" s="114">
        <v>3881</v>
      </c>
      <c r="F17" s="114">
        <v>3869</v>
      </c>
      <c r="G17" s="114">
        <v>3818</v>
      </c>
      <c r="H17" s="114">
        <v>3749</v>
      </c>
      <c r="I17" s="115">
        <v>165</v>
      </c>
      <c r="J17" s="116">
        <v>4.4011736463056819</v>
      </c>
    </row>
    <row r="18" spans="1:10" s="110" customFormat="1" ht="13.5" customHeight="1" x14ac:dyDescent="0.2">
      <c r="A18" s="120"/>
      <c r="B18" s="121" t="s">
        <v>111</v>
      </c>
      <c r="C18" s="113">
        <v>1.0904788848310272</v>
      </c>
      <c r="D18" s="114">
        <v>212</v>
      </c>
      <c r="E18" s="114">
        <v>208</v>
      </c>
      <c r="F18" s="114">
        <v>205</v>
      </c>
      <c r="G18" s="114">
        <v>191</v>
      </c>
      <c r="H18" s="114">
        <v>192</v>
      </c>
      <c r="I18" s="115">
        <v>20</v>
      </c>
      <c r="J18" s="116">
        <v>10.416666666666666</v>
      </c>
    </row>
    <row r="19" spans="1:10" s="110" customFormat="1" ht="13.5" customHeight="1" x14ac:dyDescent="0.2">
      <c r="A19" s="120"/>
      <c r="B19" s="121" t="s">
        <v>112</v>
      </c>
      <c r="C19" s="113">
        <v>0.32920117277917804</v>
      </c>
      <c r="D19" s="114">
        <v>64</v>
      </c>
      <c r="E19" s="114">
        <v>55</v>
      </c>
      <c r="F19" s="114">
        <v>65</v>
      </c>
      <c r="G19" s="114">
        <v>50</v>
      </c>
      <c r="H19" s="114">
        <v>52</v>
      </c>
      <c r="I19" s="115">
        <v>12</v>
      </c>
      <c r="J19" s="116">
        <v>23.076923076923077</v>
      </c>
    </row>
    <row r="20" spans="1:10" s="110" customFormat="1" ht="13.5" customHeight="1" x14ac:dyDescent="0.2">
      <c r="A20" s="118" t="s">
        <v>113</v>
      </c>
      <c r="B20" s="122" t="s">
        <v>114</v>
      </c>
      <c r="C20" s="113">
        <v>66.997582428887398</v>
      </c>
      <c r="D20" s="114">
        <v>13025</v>
      </c>
      <c r="E20" s="114">
        <v>13051</v>
      </c>
      <c r="F20" s="114">
        <v>13165</v>
      </c>
      <c r="G20" s="114">
        <v>12910</v>
      </c>
      <c r="H20" s="114">
        <v>13000</v>
      </c>
      <c r="I20" s="115">
        <v>25</v>
      </c>
      <c r="J20" s="116">
        <v>0.19230769230769232</v>
      </c>
    </row>
    <row r="21" spans="1:10" s="110" customFormat="1" ht="13.5" customHeight="1" x14ac:dyDescent="0.2">
      <c r="A21" s="120"/>
      <c r="B21" s="122" t="s">
        <v>115</v>
      </c>
      <c r="C21" s="113">
        <v>33.002417571112595</v>
      </c>
      <c r="D21" s="114">
        <v>6416</v>
      </c>
      <c r="E21" s="114">
        <v>6382</v>
      </c>
      <c r="F21" s="114">
        <v>6356</v>
      </c>
      <c r="G21" s="114">
        <v>6214</v>
      </c>
      <c r="H21" s="114">
        <v>6204</v>
      </c>
      <c r="I21" s="115">
        <v>212</v>
      </c>
      <c r="J21" s="116">
        <v>3.4171502256608641</v>
      </c>
    </row>
    <row r="22" spans="1:10" s="110" customFormat="1" ht="13.5" customHeight="1" x14ac:dyDescent="0.2">
      <c r="A22" s="118" t="s">
        <v>113</v>
      </c>
      <c r="B22" s="122" t="s">
        <v>116</v>
      </c>
      <c r="C22" s="113">
        <v>85.808343192222623</v>
      </c>
      <c r="D22" s="114">
        <v>16682</v>
      </c>
      <c r="E22" s="114">
        <v>16740</v>
      </c>
      <c r="F22" s="114">
        <v>16808</v>
      </c>
      <c r="G22" s="114">
        <v>16519</v>
      </c>
      <c r="H22" s="114">
        <v>16628</v>
      </c>
      <c r="I22" s="115">
        <v>54</v>
      </c>
      <c r="J22" s="116">
        <v>0.32475342795285062</v>
      </c>
    </row>
    <row r="23" spans="1:10" s="110" customFormat="1" ht="13.5" customHeight="1" x14ac:dyDescent="0.2">
      <c r="A23" s="123"/>
      <c r="B23" s="124" t="s">
        <v>117</v>
      </c>
      <c r="C23" s="125">
        <v>14.129931587881282</v>
      </c>
      <c r="D23" s="114">
        <v>2747</v>
      </c>
      <c r="E23" s="114">
        <v>2680</v>
      </c>
      <c r="F23" s="114">
        <v>2701</v>
      </c>
      <c r="G23" s="114">
        <v>2595</v>
      </c>
      <c r="H23" s="114">
        <v>2568</v>
      </c>
      <c r="I23" s="115">
        <v>179</v>
      </c>
      <c r="J23" s="116">
        <v>6.9704049844236762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4444</v>
      </c>
      <c r="E26" s="114">
        <v>4568</v>
      </c>
      <c r="F26" s="114">
        <v>4627</v>
      </c>
      <c r="G26" s="114">
        <v>4532</v>
      </c>
      <c r="H26" s="140">
        <v>4562</v>
      </c>
      <c r="I26" s="115">
        <v>-118</v>
      </c>
      <c r="J26" s="116">
        <v>-2.5865848312143798</v>
      </c>
    </row>
    <row r="27" spans="1:10" s="110" customFormat="1" ht="13.5" customHeight="1" x14ac:dyDescent="0.2">
      <c r="A27" s="118" t="s">
        <v>105</v>
      </c>
      <c r="B27" s="119" t="s">
        <v>106</v>
      </c>
      <c r="C27" s="113">
        <v>36.678667866786675</v>
      </c>
      <c r="D27" s="115">
        <v>1630</v>
      </c>
      <c r="E27" s="114">
        <v>1666</v>
      </c>
      <c r="F27" s="114">
        <v>1686</v>
      </c>
      <c r="G27" s="114">
        <v>1642</v>
      </c>
      <c r="H27" s="140">
        <v>1653</v>
      </c>
      <c r="I27" s="115">
        <v>-23</v>
      </c>
      <c r="J27" s="116">
        <v>-1.3914095583787054</v>
      </c>
    </row>
    <row r="28" spans="1:10" s="110" customFormat="1" ht="13.5" customHeight="1" x14ac:dyDescent="0.2">
      <c r="A28" s="120"/>
      <c r="B28" s="119" t="s">
        <v>107</v>
      </c>
      <c r="C28" s="113">
        <v>63.321332133213325</v>
      </c>
      <c r="D28" s="115">
        <v>2814</v>
      </c>
      <c r="E28" s="114">
        <v>2902</v>
      </c>
      <c r="F28" s="114">
        <v>2941</v>
      </c>
      <c r="G28" s="114">
        <v>2890</v>
      </c>
      <c r="H28" s="140">
        <v>2909</v>
      </c>
      <c r="I28" s="115">
        <v>-95</v>
      </c>
      <c r="J28" s="116">
        <v>-3.2657270539704366</v>
      </c>
    </row>
    <row r="29" spans="1:10" s="110" customFormat="1" ht="13.5" customHeight="1" x14ac:dyDescent="0.2">
      <c r="A29" s="118" t="s">
        <v>105</v>
      </c>
      <c r="B29" s="121" t="s">
        <v>108</v>
      </c>
      <c r="C29" s="113">
        <v>13.051305130513052</v>
      </c>
      <c r="D29" s="115">
        <v>580</v>
      </c>
      <c r="E29" s="114">
        <v>626</v>
      </c>
      <c r="F29" s="114">
        <v>646</v>
      </c>
      <c r="G29" s="114">
        <v>647</v>
      </c>
      <c r="H29" s="140">
        <v>648</v>
      </c>
      <c r="I29" s="115">
        <v>-68</v>
      </c>
      <c r="J29" s="116">
        <v>-10.493827160493828</v>
      </c>
    </row>
    <row r="30" spans="1:10" s="110" customFormat="1" ht="13.5" customHeight="1" x14ac:dyDescent="0.2">
      <c r="A30" s="118"/>
      <c r="B30" s="121" t="s">
        <v>109</v>
      </c>
      <c r="C30" s="113">
        <v>51.800180018001804</v>
      </c>
      <c r="D30" s="115">
        <v>2302</v>
      </c>
      <c r="E30" s="114">
        <v>2397</v>
      </c>
      <c r="F30" s="114">
        <v>2418</v>
      </c>
      <c r="G30" s="114">
        <v>2336</v>
      </c>
      <c r="H30" s="140">
        <v>2392</v>
      </c>
      <c r="I30" s="115">
        <v>-90</v>
      </c>
      <c r="J30" s="116">
        <v>-3.7625418060200668</v>
      </c>
    </row>
    <row r="31" spans="1:10" s="110" customFormat="1" ht="13.5" customHeight="1" x14ac:dyDescent="0.2">
      <c r="A31" s="118"/>
      <c r="B31" s="121" t="s">
        <v>110</v>
      </c>
      <c r="C31" s="113">
        <v>18.271827182718273</v>
      </c>
      <c r="D31" s="115">
        <v>812</v>
      </c>
      <c r="E31" s="114">
        <v>805</v>
      </c>
      <c r="F31" s="114">
        <v>811</v>
      </c>
      <c r="G31" s="114">
        <v>805</v>
      </c>
      <c r="H31" s="140">
        <v>807</v>
      </c>
      <c r="I31" s="115">
        <v>5</v>
      </c>
      <c r="J31" s="116">
        <v>0.61957868649318459</v>
      </c>
    </row>
    <row r="32" spans="1:10" s="110" customFormat="1" ht="13.5" customHeight="1" x14ac:dyDescent="0.2">
      <c r="A32" s="120"/>
      <c r="B32" s="121" t="s">
        <v>111</v>
      </c>
      <c r="C32" s="113">
        <v>16.876687668766877</v>
      </c>
      <c r="D32" s="115">
        <v>750</v>
      </c>
      <c r="E32" s="114">
        <v>740</v>
      </c>
      <c r="F32" s="114">
        <v>752</v>
      </c>
      <c r="G32" s="114">
        <v>744</v>
      </c>
      <c r="H32" s="140">
        <v>715</v>
      </c>
      <c r="I32" s="115">
        <v>35</v>
      </c>
      <c r="J32" s="116">
        <v>4.895104895104895</v>
      </c>
    </row>
    <row r="33" spans="1:10" s="110" customFormat="1" ht="13.5" customHeight="1" x14ac:dyDescent="0.2">
      <c r="A33" s="120"/>
      <c r="B33" s="121" t="s">
        <v>112</v>
      </c>
      <c r="C33" s="113">
        <v>1.7326732673267327</v>
      </c>
      <c r="D33" s="115">
        <v>77</v>
      </c>
      <c r="E33" s="114">
        <v>63</v>
      </c>
      <c r="F33" s="114">
        <v>69</v>
      </c>
      <c r="G33" s="114">
        <v>53</v>
      </c>
      <c r="H33" s="140">
        <v>53</v>
      </c>
      <c r="I33" s="115">
        <v>24</v>
      </c>
      <c r="J33" s="116">
        <v>45.283018867924525</v>
      </c>
    </row>
    <row r="34" spans="1:10" s="110" customFormat="1" ht="13.5" customHeight="1" x14ac:dyDescent="0.2">
      <c r="A34" s="118" t="s">
        <v>113</v>
      </c>
      <c r="B34" s="122" t="s">
        <v>116</v>
      </c>
      <c r="C34" s="113">
        <v>88.141314131413139</v>
      </c>
      <c r="D34" s="115">
        <v>3917</v>
      </c>
      <c r="E34" s="114">
        <v>4024</v>
      </c>
      <c r="F34" s="114">
        <v>4085</v>
      </c>
      <c r="G34" s="114">
        <v>4010</v>
      </c>
      <c r="H34" s="140">
        <v>4043</v>
      </c>
      <c r="I34" s="115">
        <v>-126</v>
      </c>
      <c r="J34" s="116">
        <v>-3.1164976502597082</v>
      </c>
    </row>
    <row r="35" spans="1:10" s="110" customFormat="1" ht="13.5" customHeight="1" x14ac:dyDescent="0.2">
      <c r="A35" s="118"/>
      <c r="B35" s="119" t="s">
        <v>117</v>
      </c>
      <c r="C35" s="113">
        <v>11.746174617461746</v>
      </c>
      <c r="D35" s="115">
        <v>522</v>
      </c>
      <c r="E35" s="114">
        <v>539</v>
      </c>
      <c r="F35" s="114">
        <v>538</v>
      </c>
      <c r="G35" s="114">
        <v>516</v>
      </c>
      <c r="H35" s="140">
        <v>512</v>
      </c>
      <c r="I35" s="115">
        <v>10</v>
      </c>
      <c r="J35" s="116">
        <v>1.953125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2523</v>
      </c>
      <c r="E37" s="114">
        <v>2566</v>
      </c>
      <c r="F37" s="114">
        <v>2583</v>
      </c>
      <c r="G37" s="114">
        <v>2590</v>
      </c>
      <c r="H37" s="140">
        <v>2584</v>
      </c>
      <c r="I37" s="115">
        <v>-61</v>
      </c>
      <c r="J37" s="116">
        <v>-2.3606811145510838</v>
      </c>
    </row>
    <row r="38" spans="1:10" s="110" customFormat="1" ht="13.5" customHeight="1" x14ac:dyDescent="0.2">
      <c r="A38" s="118" t="s">
        <v>105</v>
      </c>
      <c r="B38" s="119" t="s">
        <v>106</v>
      </c>
      <c r="C38" s="113">
        <v>34.046769718588983</v>
      </c>
      <c r="D38" s="115">
        <v>859</v>
      </c>
      <c r="E38" s="114">
        <v>856</v>
      </c>
      <c r="F38" s="114">
        <v>864</v>
      </c>
      <c r="G38" s="114">
        <v>878</v>
      </c>
      <c r="H38" s="140">
        <v>877</v>
      </c>
      <c r="I38" s="115">
        <v>-18</v>
      </c>
      <c r="J38" s="116">
        <v>-2.0524515393386547</v>
      </c>
    </row>
    <row r="39" spans="1:10" s="110" customFormat="1" ht="13.5" customHeight="1" x14ac:dyDescent="0.2">
      <c r="A39" s="120"/>
      <c r="B39" s="119" t="s">
        <v>107</v>
      </c>
      <c r="C39" s="113">
        <v>65.953230281411024</v>
      </c>
      <c r="D39" s="115">
        <v>1664</v>
      </c>
      <c r="E39" s="114">
        <v>1710</v>
      </c>
      <c r="F39" s="114">
        <v>1719</v>
      </c>
      <c r="G39" s="114">
        <v>1712</v>
      </c>
      <c r="H39" s="140">
        <v>1707</v>
      </c>
      <c r="I39" s="115">
        <v>-43</v>
      </c>
      <c r="J39" s="116">
        <v>-2.5190392501464558</v>
      </c>
    </row>
    <row r="40" spans="1:10" s="110" customFormat="1" ht="13.5" customHeight="1" x14ac:dyDescent="0.2">
      <c r="A40" s="118" t="s">
        <v>105</v>
      </c>
      <c r="B40" s="121" t="s">
        <v>108</v>
      </c>
      <c r="C40" s="113">
        <v>15.061434799841459</v>
      </c>
      <c r="D40" s="115">
        <v>380</v>
      </c>
      <c r="E40" s="114">
        <v>391</v>
      </c>
      <c r="F40" s="114">
        <v>397</v>
      </c>
      <c r="G40" s="114">
        <v>413</v>
      </c>
      <c r="H40" s="140">
        <v>401</v>
      </c>
      <c r="I40" s="115">
        <v>-21</v>
      </c>
      <c r="J40" s="116">
        <v>-5.2369077306733169</v>
      </c>
    </row>
    <row r="41" spans="1:10" s="110" customFormat="1" ht="13.5" customHeight="1" x14ac:dyDescent="0.2">
      <c r="A41" s="118"/>
      <c r="B41" s="121" t="s">
        <v>109</v>
      </c>
      <c r="C41" s="113">
        <v>37.455410225921518</v>
      </c>
      <c r="D41" s="115">
        <v>945</v>
      </c>
      <c r="E41" s="114">
        <v>976</v>
      </c>
      <c r="F41" s="114">
        <v>971</v>
      </c>
      <c r="G41" s="114">
        <v>961</v>
      </c>
      <c r="H41" s="140">
        <v>985</v>
      </c>
      <c r="I41" s="115">
        <v>-40</v>
      </c>
      <c r="J41" s="116">
        <v>-4.0609137055837561</v>
      </c>
    </row>
    <row r="42" spans="1:10" s="110" customFormat="1" ht="13.5" customHeight="1" x14ac:dyDescent="0.2">
      <c r="A42" s="118"/>
      <c r="B42" s="121" t="s">
        <v>110</v>
      </c>
      <c r="C42" s="113">
        <v>19.064605628220374</v>
      </c>
      <c r="D42" s="115">
        <v>481</v>
      </c>
      <c r="E42" s="114">
        <v>488</v>
      </c>
      <c r="F42" s="114">
        <v>492</v>
      </c>
      <c r="G42" s="114">
        <v>496</v>
      </c>
      <c r="H42" s="140">
        <v>506</v>
      </c>
      <c r="I42" s="115">
        <v>-25</v>
      </c>
      <c r="J42" s="116">
        <v>-4.9407114624505928</v>
      </c>
    </row>
    <row r="43" spans="1:10" s="110" customFormat="1" ht="13.5" customHeight="1" x14ac:dyDescent="0.2">
      <c r="A43" s="120"/>
      <c r="B43" s="121" t="s">
        <v>111</v>
      </c>
      <c r="C43" s="113">
        <v>28.418549346016647</v>
      </c>
      <c r="D43" s="115">
        <v>717</v>
      </c>
      <c r="E43" s="114">
        <v>711</v>
      </c>
      <c r="F43" s="114">
        <v>723</v>
      </c>
      <c r="G43" s="114">
        <v>720</v>
      </c>
      <c r="H43" s="140">
        <v>692</v>
      </c>
      <c r="I43" s="115">
        <v>25</v>
      </c>
      <c r="J43" s="116">
        <v>3.6127167630057802</v>
      </c>
    </row>
    <row r="44" spans="1:10" s="110" customFormat="1" ht="13.5" customHeight="1" x14ac:dyDescent="0.2">
      <c r="A44" s="120"/>
      <c r="B44" s="121" t="s">
        <v>112</v>
      </c>
      <c r="C44" s="113">
        <v>2.7348394768133173</v>
      </c>
      <c r="D44" s="115">
        <v>69</v>
      </c>
      <c r="E44" s="114">
        <v>58</v>
      </c>
      <c r="F44" s="114">
        <v>60</v>
      </c>
      <c r="G44" s="114">
        <v>48</v>
      </c>
      <c r="H44" s="140">
        <v>47</v>
      </c>
      <c r="I44" s="115">
        <v>22</v>
      </c>
      <c r="J44" s="116">
        <v>46.808510638297875</v>
      </c>
    </row>
    <row r="45" spans="1:10" s="110" customFormat="1" ht="13.5" customHeight="1" x14ac:dyDescent="0.2">
      <c r="A45" s="118" t="s">
        <v>113</v>
      </c>
      <c r="B45" s="122" t="s">
        <v>116</v>
      </c>
      <c r="C45" s="113">
        <v>87.79231074118114</v>
      </c>
      <c r="D45" s="115">
        <v>2215</v>
      </c>
      <c r="E45" s="114">
        <v>2258</v>
      </c>
      <c r="F45" s="114">
        <v>2288</v>
      </c>
      <c r="G45" s="114">
        <v>2290</v>
      </c>
      <c r="H45" s="140">
        <v>2284</v>
      </c>
      <c r="I45" s="115">
        <v>-69</v>
      </c>
      <c r="J45" s="116">
        <v>-3.0210157618213662</v>
      </c>
    </row>
    <row r="46" spans="1:10" s="110" customFormat="1" ht="13.5" customHeight="1" x14ac:dyDescent="0.2">
      <c r="A46" s="118"/>
      <c r="B46" s="119" t="s">
        <v>117</v>
      </c>
      <c r="C46" s="113">
        <v>12.009512485136742</v>
      </c>
      <c r="D46" s="115">
        <v>303</v>
      </c>
      <c r="E46" s="114">
        <v>303</v>
      </c>
      <c r="F46" s="114">
        <v>291</v>
      </c>
      <c r="G46" s="114">
        <v>294</v>
      </c>
      <c r="H46" s="140">
        <v>293</v>
      </c>
      <c r="I46" s="115">
        <v>10</v>
      </c>
      <c r="J46" s="116">
        <v>3.4129692832764507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1921</v>
      </c>
      <c r="E48" s="114">
        <v>2002</v>
      </c>
      <c r="F48" s="114">
        <v>2044</v>
      </c>
      <c r="G48" s="114">
        <v>1942</v>
      </c>
      <c r="H48" s="140">
        <v>1978</v>
      </c>
      <c r="I48" s="115">
        <v>-57</v>
      </c>
      <c r="J48" s="116">
        <v>-2.8816986855409503</v>
      </c>
    </row>
    <row r="49" spans="1:12" s="110" customFormat="1" ht="13.5" customHeight="1" x14ac:dyDescent="0.2">
      <c r="A49" s="118" t="s">
        <v>105</v>
      </c>
      <c r="B49" s="119" t="s">
        <v>106</v>
      </c>
      <c r="C49" s="113">
        <v>40.135346173867774</v>
      </c>
      <c r="D49" s="115">
        <v>771</v>
      </c>
      <c r="E49" s="114">
        <v>810</v>
      </c>
      <c r="F49" s="114">
        <v>822</v>
      </c>
      <c r="G49" s="114">
        <v>764</v>
      </c>
      <c r="H49" s="140">
        <v>776</v>
      </c>
      <c r="I49" s="115">
        <v>-5</v>
      </c>
      <c r="J49" s="116">
        <v>-0.64432989690721654</v>
      </c>
    </row>
    <row r="50" spans="1:12" s="110" customFormat="1" ht="13.5" customHeight="1" x14ac:dyDescent="0.2">
      <c r="A50" s="120"/>
      <c r="B50" s="119" t="s">
        <v>107</v>
      </c>
      <c r="C50" s="113">
        <v>59.864653826132226</v>
      </c>
      <c r="D50" s="115">
        <v>1150</v>
      </c>
      <c r="E50" s="114">
        <v>1192</v>
      </c>
      <c r="F50" s="114">
        <v>1222</v>
      </c>
      <c r="G50" s="114">
        <v>1178</v>
      </c>
      <c r="H50" s="140">
        <v>1202</v>
      </c>
      <c r="I50" s="115">
        <v>-52</v>
      </c>
      <c r="J50" s="116">
        <v>-4.3261231281198</v>
      </c>
    </row>
    <row r="51" spans="1:12" s="110" customFormat="1" ht="13.5" customHeight="1" x14ac:dyDescent="0.2">
      <c r="A51" s="118" t="s">
        <v>105</v>
      </c>
      <c r="B51" s="121" t="s">
        <v>108</v>
      </c>
      <c r="C51" s="113">
        <v>10.411244143675169</v>
      </c>
      <c r="D51" s="115">
        <v>200</v>
      </c>
      <c r="E51" s="114">
        <v>235</v>
      </c>
      <c r="F51" s="114">
        <v>249</v>
      </c>
      <c r="G51" s="114">
        <v>234</v>
      </c>
      <c r="H51" s="140">
        <v>247</v>
      </c>
      <c r="I51" s="115">
        <v>-47</v>
      </c>
      <c r="J51" s="116">
        <v>-19.02834008097166</v>
      </c>
    </row>
    <row r="52" spans="1:12" s="110" customFormat="1" ht="13.5" customHeight="1" x14ac:dyDescent="0.2">
      <c r="A52" s="118"/>
      <c r="B52" s="121" t="s">
        <v>109</v>
      </c>
      <c r="C52" s="113">
        <v>70.640291514836022</v>
      </c>
      <c r="D52" s="115">
        <v>1357</v>
      </c>
      <c r="E52" s="114">
        <v>1421</v>
      </c>
      <c r="F52" s="114">
        <v>1447</v>
      </c>
      <c r="G52" s="114">
        <v>1375</v>
      </c>
      <c r="H52" s="140">
        <v>1407</v>
      </c>
      <c r="I52" s="115">
        <v>-50</v>
      </c>
      <c r="J52" s="116">
        <v>-3.5536602700781805</v>
      </c>
    </row>
    <row r="53" spans="1:12" s="110" customFormat="1" ht="13.5" customHeight="1" x14ac:dyDescent="0.2">
      <c r="A53" s="118"/>
      <c r="B53" s="121" t="s">
        <v>110</v>
      </c>
      <c r="C53" s="113">
        <v>17.230609057782406</v>
      </c>
      <c r="D53" s="115">
        <v>331</v>
      </c>
      <c r="E53" s="114">
        <v>317</v>
      </c>
      <c r="F53" s="114">
        <v>319</v>
      </c>
      <c r="G53" s="114">
        <v>309</v>
      </c>
      <c r="H53" s="140">
        <v>301</v>
      </c>
      <c r="I53" s="115">
        <v>30</v>
      </c>
      <c r="J53" s="116">
        <v>9.9667774086378742</v>
      </c>
    </row>
    <row r="54" spans="1:12" s="110" customFormat="1" ht="13.5" customHeight="1" x14ac:dyDescent="0.2">
      <c r="A54" s="120"/>
      <c r="B54" s="121" t="s">
        <v>111</v>
      </c>
      <c r="C54" s="113">
        <v>1.7178552837064029</v>
      </c>
      <c r="D54" s="115">
        <v>33</v>
      </c>
      <c r="E54" s="114">
        <v>29</v>
      </c>
      <c r="F54" s="114">
        <v>29</v>
      </c>
      <c r="G54" s="114">
        <v>24</v>
      </c>
      <c r="H54" s="140">
        <v>23</v>
      </c>
      <c r="I54" s="115">
        <v>10</v>
      </c>
      <c r="J54" s="116">
        <v>43.478260869565219</v>
      </c>
    </row>
    <row r="55" spans="1:12" s="110" customFormat="1" ht="13.5" customHeight="1" x14ac:dyDescent="0.2">
      <c r="A55" s="120"/>
      <c r="B55" s="121" t="s">
        <v>112</v>
      </c>
      <c r="C55" s="113">
        <v>0.41644976574700676</v>
      </c>
      <c r="D55" s="115">
        <v>8</v>
      </c>
      <c r="E55" s="114">
        <v>5</v>
      </c>
      <c r="F55" s="114">
        <v>9</v>
      </c>
      <c r="G55" s="114">
        <v>5</v>
      </c>
      <c r="H55" s="140">
        <v>6</v>
      </c>
      <c r="I55" s="115">
        <v>2</v>
      </c>
      <c r="J55" s="116">
        <v>33.333333333333336</v>
      </c>
    </row>
    <row r="56" spans="1:12" s="110" customFormat="1" ht="13.5" customHeight="1" x14ac:dyDescent="0.2">
      <c r="A56" s="118" t="s">
        <v>113</v>
      </c>
      <c r="B56" s="122" t="s">
        <v>116</v>
      </c>
      <c r="C56" s="113">
        <v>88.599687662675692</v>
      </c>
      <c r="D56" s="115">
        <v>1702</v>
      </c>
      <c r="E56" s="114">
        <v>1766</v>
      </c>
      <c r="F56" s="114">
        <v>1797</v>
      </c>
      <c r="G56" s="114">
        <v>1720</v>
      </c>
      <c r="H56" s="140">
        <v>1759</v>
      </c>
      <c r="I56" s="115">
        <v>-57</v>
      </c>
      <c r="J56" s="116">
        <v>-3.2404775440591247</v>
      </c>
    </row>
    <row r="57" spans="1:12" s="110" customFormat="1" ht="13.5" customHeight="1" x14ac:dyDescent="0.2">
      <c r="A57" s="142"/>
      <c r="B57" s="124" t="s">
        <v>117</v>
      </c>
      <c r="C57" s="125">
        <v>11.40031233732431</v>
      </c>
      <c r="D57" s="143">
        <v>219</v>
      </c>
      <c r="E57" s="144">
        <v>236</v>
      </c>
      <c r="F57" s="144">
        <v>247</v>
      </c>
      <c r="G57" s="144">
        <v>222</v>
      </c>
      <c r="H57" s="145">
        <v>219</v>
      </c>
      <c r="I57" s="143">
        <v>0</v>
      </c>
      <c r="J57" s="146">
        <v>0</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19441</v>
      </c>
      <c r="E12" s="236">
        <v>19433</v>
      </c>
      <c r="F12" s="114">
        <v>19521</v>
      </c>
      <c r="G12" s="114">
        <v>19124</v>
      </c>
      <c r="H12" s="140">
        <v>19204</v>
      </c>
      <c r="I12" s="115">
        <v>237</v>
      </c>
      <c r="J12" s="116">
        <v>1.2341178921058114</v>
      </c>
    </row>
    <row r="13" spans="1:15" s="110" customFormat="1" ht="12" customHeight="1" x14ac:dyDescent="0.2">
      <c r="A13" s="118" t="s">
        <v>105</v>
      </c>
      <c r="B13" s="119" t="s">
        <v>106</v>
      </c>
      <c r="C13" s="113">
        <v>45.465768221799287</v>
      </c>
      <c r="D13" s="115">
        <v>8839</v>
      </c>
      <c r="E13" s="114">
        <v>8849</v>
      </c>
      <c r="F13" s="114">
        <v>8948</v>
      </c>
      <c r="G13" s="114">
        <v>8755</v>
      </c>
      <c r="H13" s="140">
        <v>8769</v>
      </c>
      <c r="I13" s="115">
        <v>70</v>
      </c>
      <c r="J13" s="116">
        <v>0.7982666210514312</v>
      </c>
    </row>
    <row r="14" spans="1:15" s="110" customFormat="1" ht="12" customHeight="1" x14ac:dyDescent="0.2">
      <c r="A14" s="118"/>
      <c r="B14" s="119" t="s">
        <v>107</v>
      </c>
      <c r="C14" s="113">
        <v>54.534231778200713</v>
      </c>
      <c r="D14" s="115">
        <v>10602</v>
      </c>
      <c r="E14" s="114">
        <v>10584</v>
      </c>
      <c r="F14" s="114">
        <v>10573</v>
      </c>
      <c r="G14" s="114">
        <v>10369</v>
      </c>
      <c r="H14" s="140">
        <v>10435</v>
      </c>
      <c r="I14" s="115">
        <v>167</v>
      </c>
      <c r="J14" s="116">
        <v>1.6003833253473887</v>
      </c>
    </row>
    <row r="15" spans="1:15" s="110" customFormat="1" ht="12" customHeight="1" x14ac:dyDescent="0.2">
      <c r="A15" s="118" t="s">
        <v>105</v>
      </c>
      <c r="B15" s="121" t="s">
        <v>108</v>
      </c>
      <c r="C15" s="113">
        <v>14.880921763283782</v>
      </c>
      <c r="D15" s="115">
        <v>2893</v>
      </c>
      <c r="E15" s="114">
        <v>2999</v>
      </c>
      <c r="F15" s="114">
        <v>3022</v>
      </c>
      <c r="G15" s="114">
        <v>2764</v>
      </c>
      <c r="H15" s="140">
        <v>2896</v>
      </c>
      <c r="I15" s="115">
        <v>-3</v>
      </c>
      <c r="J15" s="116">
        <v>-0.10359116022099447</v>
      </c>
    </row>
    <row r="16" spans="1:15" s="110" customFormat="1" ht="12" customHeight="1" x14ac:dyDescent="0.2">
      <c r="A16" s="118"/>
      <c r="B16" s="121" t="s">
        <v>109</v>
      </c>
      <c r="C16" s="113">
        <v>63.895890129108587</v>
      </c>
      <c r="D16" s="115">
        <v>12422</v>
      </c>
      <c r="E16" s="114">
        <v>12345</v>
      </c>
      <c r="F16" s="114">
        <v>12425</v>
      </c>
      <c r="G16" s="114">
        <v>12351</v>
      </c>
      <c r="H16" s="140">
        <v>12367</v>
      </c>
      <c r="I16" s="115">
        <v>55</v>
      </c>
      <c r="J16" s="116">
        <v>0.4447319479259319</v>
      </c>
    </row>
    <row r="17" spans="1:10" s="110" customFormat="1" ht="12" customHeight="1" x14ac:dyDescent="0.2">
      <c r="A17" s="118"/>
      <c r="B17" s="121" t="s">
        <v>110</v>
      </c>
      <c r="C17" s="113">
        <v>20.132709222776604</v>
      </c>
      <c r="D17" s="115">
        <v>3914</v>
      </c>
      <c r="E17" s="114">
        <v>3881</v>
      </c>
      <c r="F17" s="114">
        <v>3869</v>
      </c>
      <c r="G17" s="114">
        <v>3818</v>
      </c>
      <c r="H17" s="140">
        <v>3749</v>
      </c>
      <c r="I17" s="115">
        <v>165</v>
      </c>
      <c r="J17" s="116">
        <v>4.4011736463056819</v>
      </c>
    </row>
    <row r="18" spans="1:10" s="110" customFormat="1" ht="12" customHeight="1" x14ac:dyDescent="0.2">
      <c r="A18" s="120"/>
      <c r="B18" s="121" t="s">
        <v>111</v>
      </c>
      <c r="C18" s="113">
        <v>1.0904788848310272</v>
      </c>
      <c r="D18" s="115">
        <v>212</v>
      </c>
      <c r="E18" s="114">
        <v>208</v>
      </c>
      <c r="F18" s="114">
        <v>205</v>
      </c>
      <c r="G18" s="114">
        <v>191</v>
      </c>
      <c r="H18" s="140">
        <v>192</v>
      </c>
      <c r="I18" s="115">
        <v>20</v>
      </c>
      <c r="J18" s="116">
        <v>10.416666666666666</v>
      </c>
    </row>
    <row r="19" spans="1:10" s="110" customFormat="1" ht="12" customHeight="1" x14ac:dyDescent="0.2">
      <c r="A19" s="120"/>
      <c r="B19" s="121" t="s">
        <v>112</v>
      </c>
      <c r="C19" s="113">
        <v>0.32920117277917804</v>
      </c>
      <c r="D19" s="115">
        <v>64</v>
      </c>
      <c r="E19" s="114">
        <v>55</v>
      </c>
      <c r="F19" s="114">
        <v>65</v>
      </c>
      <c r="G19" s="114">
        <v>50</v>
      </c>
      <c r="H19" s="140">
        <v>52</v>
      </c>
      <c r="I19" s="115">
        <v>12</v>
      </c>
      <c r="J19" s="116">
        <v>23.076923076923077</v>
      </c>
    </row>
    <row r="20" spans="1:10" s="110" customFormat="1" ht="12" customHeight="1" x14ac:dyDescent="0.2">
      <c r="A20" s="118" t="s">
        <v>113</v>
      </c>
      <c r="B20" s="119" t="s">
        <v>181</v>
      </c>
      <c r="C20" s="113">
        <v>66.997582428887398</v>
      </c>
      <c r="D20" s="115">
        <v>13025</v>
      </c>
      <c r="E20" s="114">
        <v>13051</v>
      </c>
      <c r="F20" s="114">
        <v>13165</v>
      </c>
      <c r="G20" s="114">
        <v>12910</v>
      </c>
      <c r="H20" s="140">
        <v>13000</v>
      </c>
      <c r="I20" s="115">
        <v>25</v>
      </c>
      <c r="J20" s="116">
        <v>0.19230769230769232</v>
      </c>
    </row>
    <row r="21" spans="1:10" s="110" customFormat="1" ht="12" customHeight="1" x14ac:dyDescent="0.2">
      <c r="A21" s="118"/>
      <c r="B21" s="119" t="s">
        <v>182</v>
      </c>
      <c r="C21" s="113">
        <v>33.002417571112595</v>
      </c>
      <c r="D21" s="115">
        <v>6416</v>
      </c>
      <c r="E21" s="114">
        <v>6382</v>
      </c>
      <c r="F21" s="114">
        <v>6356</v>
      </c>
      <c r="G21" s="114">
        <v>6214</v>
      </c>
      <c r="H21" s="140">
        <v>6204</v>
      </c>
      <c r="I21" s="115">
        <v>212</v>
      </c>
      <c r="J21" s="116">
        <v>3.4171502256608641</v>
      </c>
    </row>
    <row r="22" spans="1:10" s="110" customFormat="1" ht="12" customHeight="1" x14ac:dyDescent="0.2">
      <c r="A22" s="118" t="s">
        <v>113</v>
      </c>
      <c r="B22" s="119" t="s">
        <v>116</v>
      </c>
      <c r="C22" s="113">
        <v>85.808343192222623</v>
      </c>
      <c r="D22" s="115">
        <v>16682</v>
      </c>
      <c r="E22" s="114">
        <v>16740</v>
      </c>
      <c r="F22" s="114">
        <v>16808</v>
      </c>
      <c r="G22" s="114">
        <v>16519</v>
      </c>
      <c r="H22" s="140">
        <v>16628</v>
      </c>
      <c r="I22" s="115">
        <v>54</v>
      </c>
      <c r="J22" s="116">
        <v>0.32475342795285062</v>
      </c>
    </row>
    <row r="23" spans="1:10" s="110" customFormat="1" ht="12" customHeight="1" x14ac:dyDescent="0.2">
      <c r="A23" s="118"/>
      <c r="B23" s="119" t="s">
        <v>117</v>
      </c>
      <c r="C23" s="113">
        <v>14.129931587881282</v>
      </c>
      <c r="D23" s="115">
        <v>2747</v>
      </c>
      <c r="E23" s="114">
        <v>2680</v>
      </c>
      <c r="F23" s="114">
        <v>2701</v>
      </c>
      <c r="G23" s="114">
        <v>2595</v>
      </c>
      <c r="H23" s="140">
        <v>2568</v>
      </c>
      <c r="I23" s="115">
        <v>179</v>
      </c>
      <c r="J23" s="116">
        <v>6.9704049844236762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18406</v>
      </c>
      <c r="E64" s="236">
        <v>18425</v>
      </c>
      <c r="F64" s="236">
        <v>18510</v>
      </c>
      <c r="G64" s="236">
        <v>18121</v>
      </c>
      <c r="H64" s="140">
        <v>18013</v>
      </c>
      <c r="I64" s="115">
        <v>393</v>
      </c>
      <c r="J64" s="116">
        <v>2.1817576194970298</v>
      </c>
    </row>
    <row r="65" spans="1:12" s="110" customFormat="1" ht="12" customHeight="1" x14ac:dyDescent="0.2">
      <c r="A65" s="118" t="s">
        <v>105</v>
      </c>
      <c r="B65" s="119" t="s">
        <v>106</v>
      </c>
      <c r="C65" s="113">
        <v>54.558296207758339</v>
      </c>
      <c r="D65" s="235">
        <v>10042</v>
      </c>
      <c r="E65" s="236">
        <v>10018</v>
      </c>
      <c r="F65" s="236">
        <v>10153</v>
      </c>
      <c r="G65" s="236">
        <v>9952</v>
      </c>
      <c r="H65" s="140">
        <v>9842</v>
      </c>
      <c r="I65" s="115">
        <v>200</v>
      </c>
      <c r="J65" s="116">
        <v>2.03210729526519</v>
      </c>
    </row>
    <row r="66" spans="1:12" s="110" customFormat="1" ht="12" customHeight="1" x14ac:dyDescent="0.2">
      <c r="A66" s="118"/>
      <c r="B66" s="119" t="s">
        <v>107</v>
      </c>
      <c r="C66" s="113">
        <v>45.441703792241661</v>
      </c>
      <c r="D66" s="235">
        <v>8364</v>
      </c>
      <c r="E66" s="236">
        <v>8407</v>
      </c>
      <c r="F66" s="236">
        <v>8357</v>
      </c>
      <c r="G66" s="236">
        <v>8169</v>
      </c>
      <c r="H66" s="140">
        <v>8171</v>
      </c>
      <c r="I66" s="115">
        <v>193</v>
      </c>
      <c r="J66" s="116">
        <v>2.3620119936360298</v>
      </c>
    </row>
    <row r="67" spans="1:12" s="110" customFormat="1" ht="12" customHeight="1" x14ac:dyDescent="0.2">
      <c r="A67" s="118" t="s">
        <v>105</v>
      </c>
      <c r="B67" s="121" t="s">
        <v>108</v>
      </c>
      <c r="C67" s="113">
        <v>12.588286428338586</v>
      </c>
      <c r="D67" s="235">
        <v>2317</v>
      </c>
      <c r="E67" s="236">
        <v>2411</v>
      </c>
      <c r="F67" s="236">
        <v>2446</v>
      </c>
      <c r="G67" s="236">
        <v>2201</v>
      </c>
      <c r="H67" s="140">
        <v>2253</v>
      </c>
      <c r="I67" s="115">
        <v>64</v>
      </c>
      <c r="J67" s="116">
        <v>2.8406569019085666</v>
      </c>
    </row>
    <row r="68" spans="1:12" s="110" customFormat="1" ht="12" customHeight="1" x14ac:dyDescent="0.2">
      <c r="A68" s="118"/>
      <c r="B68" s="121" t="s">
        <v>109</v>
      </c>
      <c r="C68" s="113">
        <v>65.777463870477021</v>
      </c>
      <c r="D68" s="235">
        <v>12107</v>
      </c>
      <c r="E68" s="236">
        <v>12079</v>
      </c>
      <c r="F68" s="236">
        <v>12129</v>
      </c>
      <c r="G68" s="236">
        <v>12075</v>
      </c>
      <c r="H68" s="140">
        <v>11995</v>
      </c>
      <c r="I68" s="115">
        <v>112</v>
      </c>
      <c r="J68" s="116">
        <v>0.93372238432680288</v>
      </c>
    </row>
    <row r="69" spans="1:12" s="110" customFormat="1" ht="12" customHeight="1" x14ac:dyDescent="0.2">
      <c r="A69" s="118"/>
      <c r="B69" s="121" t="s">
        <v>110</v>
      </c>
      <c r="C69" s="113">
        <v>20.346626100184722</v>
      </c>
      <c r="D69" s="235">
        <v>3745</v>
      </c>
      <c r="E69" s="236">
        <v>3697</v>
      </c>
      <c r="F69" s="236">
        <v>3702</v>
      </c>
      <c r="G69" s="236">
        <v>3619</v>
      </c>
      <c r="H69" s="140">
        <v>3546</v>
      </c>
      <c r="I69" s="115">
        <v>199</v>
      </c>
      <c r="J69" s="116">
        <v>5.6119571347997743</v>
      </c>
    </row>
    <row r="70" spans="1:12" s="110" customFormat="1" ht="12" customHeight="1" x14ac:dyDescent="0.2">
      <c r="A70" s="120"/>
      <c r="B70" s="121" t="s">
        <v>111</v>
      </c>
      <c r="C70" s="113">
        <v>1.287623600999674</v>
      </c>
      <c r="D70" s="235">
        <v>237</v>
      </c>
      <c r="E70" s="236">
        <v>238</v>
      </c>
      <c r="F70" s="236">
        <v>233</v>
      </c>
      <c r="G70" s="236">
        <v>226</v>
      </c>
      <c r="H70" s="140">
        <v>219</v>
      </c>
      <c r="I70" s="115">
        <v>18</v>
      </c>
      <c r="J70" s="116">
        <v>8.2191780821917817</v>
      </c>
    </row>
    <row r="71" spans="1:12" s="110" customFormat="1" ht="12" customHeight="1" x14ac:dyDescent="0.2">
      <c r="A71" s="120"/>
      <c r="B71" s="121" t="s">
        <v>112</v>
      </c>
      <c r="C71" s="113">
        <v>0.33684668043029448</v>
      </c>
      <c r="D71" s="235">
        <v>62</v>
      </c>
      <c r="E71" s="236">
        <v>61</v>
      </c>
      <c r="F71" s="236">
        <v>67</v>
      </c>
      <c r="G71" s="236">
        <v>55</v>
      </c>
      <c r="H71" s="140">
        <v>52</v>
      </c>
      <c r="I71" s="115">
        <v>10</v>
      </c>
      <c r="J71" s="116">
        <v>19.23076923076923</v>
      </c>
    </row>
    <row r="72" spans="1:12" s="110" customFormat="1" ht="12" customHeight="1" x14ac:dyDescent="0.2">
      <c r="A72" s="118" t="s">
        <v>113</v>
      </c>
      <c r="B72" s="119" t="s">
        <v>181</v>
      </c>
      <c r="C72" s="113">
        <v>72.324242094969037</v>
      </c>
      <c r="D72" s="235">
        <v>13312</v>
      </c>
      <c r="E72" s="236">
        <v>13368</v>
      </c>
      <c r="F72" s="236">
        <v>13512</v>
      </c>
      <c r="G72" s="236">
        <v>13173</v>
      </c>
      <c r="H72" s="140">
        <v>13128</v>
      </c>
      <c r="I72" s="115">
        <v>184</v>
      </c>
      <c r="J72" s="116">
        <v>1.4015843997562463</v>
      </c>
    </row>
    <row r="73" spans="1:12" s="110" customFormat="1" ht="12" customHeight="1" x14ac:dyDescent="0.2">
      <c r="A73" s="118"/>
      <c r="B73" s="119" t="s">
        <v>182</v>
      </c>
      <c r="C73" s="113">
        <v>27.675757905030967</v>
      </c>
      <c r="D73" s="115">
        <v>5094</v>
      </c>
      <c r="E73" s="114">
        <v>5057</v>
      </c>
      <c r="F73" s="114">
        <v>4998</v>
      </c>
      <c r="G73" s="114">
        <v>4948</v>
      </c>
      <c r="H73" s="140">
        <v>4885</v>
      </c>
      <c r="I73" s="115">
        <v>209</v>
      </c>
      <c r="J73" s="116">
        <v>4.2784032753326509</v>
      </c>
    </row>
    <row r="74" spans="1:12" s="110" customFormat="1" ht="12" customHeight="1" x14ac:dyDescent="0.2">
      <c r="A74" s="118" t="s">
        <v>113</v>
      </c>
      <c r="B74" s="119" t="s">
        <v>116</v>
      </c>
      <c r="C74" s="113">
        <v>81.924372487232418</v>
      </c>
      <c r="D74" s="115">
        <v>15079</v>
      </c>
      <c r="E74" s="114">
        <v>15182</v>
      </c>
      <c r="F74" s="114">
        <v>15233</v>
      </c>
      <c r="G74" s="114">
        <v>14980</v>
      </c>
      <c r="H74" s="140">
        <v>14959</v>
      </c>
      <c r="I74" s="115">
        <v>120</v>
      </c>
      <c r="J74" s="116">
        <v>0.8021926599371616</v>
      </c>
    </row>
    <row r="75" spans="1:12" s="110" customFormat="1" ht="12" customHeight="1" x14ac:dyDescent="0.2">
      <c r="A75" s="142"/>
      <c r="B75" s="124" t="s">
        <v>117</v>
      </c>
      <c r="C75" s="125">
        <v>18.043029446919483</v>
      </c>
      <c r="D75" s="143">
        <v>3321</v>
      </c>
      <c r="E75" s="144">
        <v>3236</v>
      </c>
      <c r="F75" s="144">
        <v>3272</v>
      </c>
      <c r="G75" s="144">
        <v>3135</v>
      </c>
      <c r="H75" s="145">
        <v>3048</v>
      </c>
      <c r="I75" s="143">
        <v>273</v>
      </c>
      <c r="J75" s="146">
        <v>8.956692913385826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19441</v>
      </c>
      <c r="G11" s="114">
        <v>19433</v>
      </c>
      <c r="H11" s="114">
        <v>19521</v>
      </c>
      <c r="I11" s="114">
        <v>19124</v>
      </c>
      <c r="J11" s="140">
        <v>19204</v>
      </c>
      <c r="K11" s="114">
        <v>237</v>
      </c>
      <c r="L11" s="116">
        <v>1.2341178921058114</v>
      </c>
    </row>
    <row r="12" spans="1:17" s="110" customFormat="1" ht="24.95" customHeight="1" x14ac:dyDescent="0.2">
      <c r="A12" s="604" t="s">
        <v>185</v>
      </c>
      <c r="B12" s="605"/>
      <c r="C12" s="605"/>
      <c r="D12" s="606"/>
      <c r="E12" s="113">
        <v>45.465768221799287</v>
      </c>
      <c r="F12" s="115">
        <v>8839</v>
      </c>
      <c r="G12" s="114">
        <v>8849</v>
      </c>
      <c r="H12" s="114">
        <v>8948</v>
      </c>
      <c r="I12" s="114">
        <v>8755</v>
      </c>
      <c r="J12" s="140">
        <v>8769</v>
      </c>
      <c r="K12" s="114">
        <v>70</v>
      </c>
      <c r="L12" s="116">
        <v>0.7982666210514312</v>
      </c>
    </row>
    <row r="13" spans="1:17" s="110" customFormat="1" ht="15" customHeight="1" x14ac:dyDescent="0.2">
      <c r="A13" s="120"/>
      <c r="B13" s="612" t="s">
        <v>107</v>
      </c>
      <c r="C13" s="612"/>
      <c r="E13" s="113">
        <v>54.534231778200713</v>
      </c>
      <c r="F13" s="115">
        <v>10602</v>
      </c>
      <c r="G13" s="114">
        <v>10584</v>
      </c>
      <c r="H13" s="114">
        <v>10573</v>
      </c>
      <c r="I13" s="114">
        <v>10369</v>
      </c>
      <c r="J13" s="140">
        <v>10435</v>
      </c>
      <c r="K13" s="114">
        <v>167</v>
      </c>
      <c r="L13" s="116">
        <v>1.6003833253473887</v>
      </c>
    </row>
    <row r="14" spans="1:17" s="110" customFormat="1" ht="24.95" customHeight="1" x14ac:dyDescent="0.2">
      <c r="A14" s="604" t="s">
        <v>186</v>
      </c>
      <c r="B14" s="605"/>
      <c r="C14" s="605"/>
      <c r="D14" s="606"/>
      <c r="E14" s="113">
        <v>14.880921763283782</v>
      </c>
      <c r="F14" s="115">
        <v>2893</v>
      </c>
      <c r="G14" s="114">
        <v>2999</v>
      </c>
      <c r="H14" s="114">
        <v>3022</v>
      </c>
      <c r="I14" s="114">
        <v>2764</v>
      </c>
      <c r="J14" s="140">
        <v>2896</v>
      </c>
      <c r="K14" s="114">
        <v>-3</v>
      </c>
      <c r="L14" s="116">
        <v>-0.10359116022099447</v>
      </c>
    </row>
    <row r="15" spans="1:17" s="110" customFormat="1" ht="15" customHeight="1" x14ac:dyDescent="0.2">
      <c r="A15" s="120"/>
      <c r="B15" s="119"/>
      <c r="C15" s="258" t="s">
        <v>106</v>
      </c>
      <c r="E15" s="113">
        <v>50.086415485655031</v>
      </c>
      <c r="F15" s="115">
        <v>1449</v>
      </c>
      <c r="G15" s="114">
        <v>1509</v>
      </c>
      <c r="H15" s="114">
        <v>1550</v>
      </c>
      <c r="I15" s="114">
        <v>1423</v>
      </c>
      <c r="J15" s="140">
        <v>1500</v>
      </c>
      <c r="K15" s="114">
        <v>-51</v>
      </c>
      <c r="L15" s="116">
        <v>-3.4</v>
      </c>
    </row>
    <row r="16" spans="1:17" s="110" customFormat="1" ht="15" customHeight="1" x14ac:dyDescent="0.2">
      <c r="A16" s="120"/>
      <c r="B16" s="119"/>
      <c r="C16" s="258" t="s">
        <v>107</v>
      </c>
      <c r="E16" s="113">
        <v>49.913584514344969</v>
      </c>
      <c r="F16" s="115">
        <v>1444</v>
      </c>
      <c r="G16" s="114">
        <v>1490</v>
      </c>
      <c r="H16" s="114">
        <v>1472</v>
      </c>
      <c r="I16" s="114">
        <v>1341</v>
      </c>
      <c r="J16" s="140">
        <v>1396</v>
      </c>
      <c r="K16" s="114">
        <v>48</v>
      </c>
      <c r="L16" s="116">
        <v>3.4383954154727792</v>
      </c>
    </row>
    <row r="17" spans="1:12" s="110" customFormat="1" ht="15" customHeight="1" x14ac:dyDescent="0.2">
      <c r="A17" s="120"/>
      <c r="B17" s="121" t="s">
        <v>109</v>
      </c>
      <c r="C17" s="258"/>
      <c r="E17" s="113">
        <v>63.895890129108587</v>
      </c>
      <c r="F17" s="115">
        <v>12422</v>
      </c>
      <c r="G17" s="114">
        <v>12345</v>
      </c>
      <c r="H17" s="114">
        <v>12425</v>
      </c>
      <c r="I17" s="114">
        <v>12351</v>
      </c>
      <c r="J17" s="140">
        <v>12367</v>
      </c>
      <c r="K17" s="114">
        <v>55</v>
      </c>
      <c r="L17" s="116">
        <v>0.4447319479259319</v>
      </c>
    </row>
    <row r="18" spans="1:12" s="110" customFormat="1" ht="15" customHeight="1" x14ac:dyDescent="0.2">
      <c r="A18" s="120"/>
      <c r="B18" s="119"/>
      <c r="C18" s="258" t="s">
        <v>106</v>
      </c>
      <c r="E18" s="113">
        <v>45.000805023345677</v>
      </c>
      <c r="F18" s="115">
        <v>5590</v>
      </c>
      <c r="G18" s="114">
        <v>5552</v>
      </c>
      <c r="H18" s="114">
        <v>5598</v>
      </c>
      <c r="I18" s="114">
        <v>5564</v>
      </c>
      <c r="J18" s="140">
        <v>5536</v>
      </c>
      <c r="K18" s="114">
        <v>54</v>
      </c>
      <c r="L18" s="116">
        <v>0.97543352601156075</v>
      </c>
    </row>
    <row r="19" spans="1:12" s="110" customFormat="1" ht="15" customHeight="1" x14ac:dyDescent="0.2">
      <c r="A19" s="120"/>
      <c r="B19" s="119"/>
      <c r="C19" s="258" t="s">
        <v>107</v>
      </c>
      <c r="E19" s="113">
        <v>54.999194976654323</v>
      </c>
      <c r="F19" s="115">
        <v>6832</v>
      </c>
      <c r="G19" s="114">
        <v>6793</v>
      </c>
      <c r="H19" s="114">
        <v>6827</v>
      </c>
      <c r="I19" s="114">
        <v>6787</v>
      </c>
      <c r="J19" s="140">
        <v>6831</v>
      </c>
      <c r="K19" s="114">
        <v>1</v>
      </c>
      <c r="L19" s="116">
        <v>1.4639145073927683E-2</v>
      </c>
    </row>
    <row r="20" spans="1:12" s="110" customFormat="1" ht="15" customHeight="1" x14ac:dyDescent="0.2">
      <c r="A20" s="120"/>
      <c r="B20" s="121" t="s">
        <v>110</v>
      </c>
      <c r="C20" s="258"/>
      <c r="E20" s="113">
        <v>20.132709222776604</v>
      </c>
      <c r="F20" s="115">
        <v>3914</v>
      </c>
      <c r="G20" s="114">
        <v>3881</v>
      </c>
      <c r="H20" s="114">
        <v>3869</v>
      </c>
      <c r="I20" s="114">
        <v>3818</v>
      </c>
      <c r="J20" s="140">
        <v>3749</v>
      </c>
      <c r="K20" s="114">
        <v>165</v>
      </c>
      <c r="L20" s="116">
        <v>4.4011736463056819</v>
      </c>
    </row>
    <row r="21" spans="1:12" s="110" customFormat="1" ht="15" customHeight="1" x14ac:dyDescent="0.2">
      <c r="A21" s="120"/>
      <c r="B21" s="119"/>
      <c r="C21" s="258" t="s">
        <v>106</v>
      </c>
      <c r="E21" s="113">
        <v>42.897291773122127</v>
      </c>
      <c r="F21" s="115">
        <v>1679</v>
      </c>
      <c r="G21" s="114">
        <v>1666</v>
      </c>
      <c r="H21" s="114">
        <v>1678</v>
      </c>
      <c r="I21" s="114">
        <v>1650</v>
      </c>
      <c r="J21" s="140">
        <v>1615</v>
      </c>
      <c r="K21" s="114">
        <v>64</v>
      </c>
      <c r="L21" s="116">
        <v>3.9628482972136223</v>
      </c>
    </row>
    <row r="22" spans="1:12" s="110" customFormat="1" ht="15" customHeight="1" x14ac:dyDescent="0.2">
      <c r="A22" s="120"/>
      <c r="B22" s="119"/>
      <c r="C22" s="258" t="s">
        <v>107</v>
      </c>
      <c r="E22" s="113">
        <v>57.102708226877873</v>
      </c>
      <c r="F22" s="115">
        <v>2235</v>
      </c>
      <c r="G22" s="114">
        <v>2215</v>
      </c>
      <c r="H22" s="114">
        <v>2191</v>
      </c>
      <c r="I22" s="114">
        <v>2168</v>
      </c>
      <c r="J22" s="140">
        <v>2134</v>
      </c>
      <c r="K22" s="114">
        <v>101</v>
      </c>
      <c r="L22" s="116">
        <v>4.7328959700093725</v>
      </c>
    </row>
    <row r="23" spans="1:12" s="110" customFormat="1" ht="15" customHeight="1" x14ac:dyDescent="0.2">
      <c r="A23" s="120"/>
      <c r="B23" s="121" t="s">
        <v>111</v>
      </c>
      <c r="C23" s="258"/>
      <c r="E23" s="113">
        <v>1.0904788848310272</v>
      </c>
      <c r="F23" s="115">
        <v>212</v>
      </c>
      <c r="G23" s="114">
        <v>208</v>
      </c>
      <c r="H23" s="114">
        <v>205</v>
      </c>
      <c r="I23" s="114">
        <v>191</v>
      </c>
      <c r="J23" s="140">
        <v>192</v>
      </c>
      <c r="K23" s="114">
        <v>20</v>
      </c>
      <c r="L23" s="116">
        <v>10.416666666666666</v>
      </c>
    </row>
    <row r="24" spans="1:12" s="110" customFormat="1" ht="15" customHeight="1" x14ac:dyDescent="0.2">
      <c r="A24" s="120"/>
      <c r="B24" s="119"/>
      <c r="C24" s="258" t="s">
        <v>106</v>
      </c>
      <c r="E24" s="113">
        <v>57.075471698113205</v>
      </c>
      <c r="F24" s="115">
        <v>121</v>
      </c>
      <c r="G24" s="114">
        <v>122</v>
      </c>
      <c r="H24" s="114">
        <v>122</v>
      </c>
      <c r="I24" s="114">
        <v>118</v>
      </c>
      <c r="J24" s="140">
        <v>118</v>
      </c>
      <c r="K24" s="114">
        <v>3</v>
      </c>
      <c r="L24" s="116">
        <v>2.5423728813559321</v>
      </c>
    </row>
    <row r="25" spans="1:12" s="110" customFormat="1" ht="15" customHeight="1" x14ac:dyDescent="0.2">
      <c r="A25" s="120"/>
      <c r="B25" s="119"/>
      <c r="C25" s="258" t="s">
        <v>107</v>
      </c>
      <c r="E25" s="113">
        <v>42.924528301886795</v>
      </c>
      <c r="F25" s="115">
        <v>91</v>
      </c>
      <c r="G25" s="114">
        <v>86</v>
      </c>
      <c r="H25" s="114">
        <v>83</v>
      </c>
      <c r="I25" s="114">
        <v>73</v>
      </c>
      <c r="J25" s="140">
        <v>74</v>
      </c>
      <c r="K25" s="114">
        <v>17</v>
      </c>
      <c r="L25" s="116">
        <v>22.972972972972972</v>
      </c>
    </row>
    <row r="26" spans="1:12" s="110" customFormat="1" ht="15" customHeight="1" x14ac:dyDescent="0.2">
      <c r="A26" s="120"/>
      <c r="C26" s="121" t="s">
        <v>187</v>
      </c>
      <c r="D26" s="110" t="s">
        <v>188</v>
      </c>
      <c r="E26" s="113">
        <v>0.32920117277917804</v>
      </c>
      <c r="F26" s="115">
        <v>64</v>
      </c>
      <c r="G26" s="114">
        <v>55</v>
      </c>
      <c r="H26" s="114">
        <v>65</v>
      </c>
      <c r="I26" s="114">
        <v>50</v>
      </c>
      <c r="J26" s="140">
        <v>52</v>
      </c>
      <c r="K26" s="114">
        <v>12</v>
      </c>
      <c r="L26" s="116">
        <v>23.076923076923077</v>
      </c>
    </row>
    <row r="27" spans="1:12" s="110" customFormat="1" ht="15" customHeight="1" x14ac:dyDescent="0.2">
      <c r="A27" s="120"/>
      <c r="B27" s="119"/>
      <c r="D27" s="259" t="s">
        <v>106</v>
      </c>
      <c r="E27" s="113">
        <v>48.4375</v>
      </c>
      <c r="F27" s="115">
        <v>31</v>
      </c>
      <c r="G27" s="114">
        <v>28</v>
      </c>
      <c r="H27" s="114">
        <v>29</v>
      </c>
      <c r="I27" s="114">
        <v>24</v>
      </c>
      <c r="J27" s="140">
        <v>27</v>
      </c>
      <c r="K27" s="114">
        <v>4</v>
      </c>
      <c r="L27" s="116">
        <v>14.814814814814815</v>
      </c>
    </row>
    <row r="28" spans="1:12" s="110" customFormat="1" ht="15" customHeight="1" x14ac:dyDescent="0.2">
      <c r="A28" s="120"/>
      <c r="B28" s="119"/>
      <c r="D28" s="259" t="s">
        <v>107</v>
      </c>
      <c r="E28" s="113">
        <v>51.5625</v>
      </c>
      <c r="F28" s="115">
        <v>33</v>
      </c>
      <c r="G28" s="114">
        <v>27</v>
      </c>
      <c r="H28" s="114">
        <v>36</v>
      </c>
      <c r="I28" s="114">
        <v>26</v>
      </c>
      <c r="J28" s="140">
        <v>25</v>
      </c>
      <c r="K28" s="114">
        <v>8</v>
      </c>
      <c r="L28" s="116">
        <v>32</v>
      </c>
    </row>
    <row r="29" spans="1:12" s="110" customFormat="1" ht="24.95" customHeight="1" x14ac:dyDescent="0.2">
      <c r="A29" s="604" t="s">
        <v>189</v>
      </c>
      <c r="B29" s="605"/>
      <c r="C29" s="605"/>
      <c r="D29" s="606"/>
      <c r="E29" s="113">
        <v>85.808343192222623</v>
      </c>
      <c r="F29" s="115">
        <v>16682</v>
      </c>
      <c r="G29" s="114">
        <v>16740</v>
      </c>
      <c r="H29" s="114">
        <v>16808</v>
      </c>
      <c r="I29" s="114">
        <v>16519</v>
      </c>
      <c r="J29" s="140">
        <v>16628</v>
      </c>
      <c r="K29" s="114">
        <v>54</v>
      </c>
      <c r="L29" s="116">
        <v>0.32475342795285062</v>
      </c>
    </row>
    <row r="30" spans="1:12" s="110" customFormat="1" ht="15" customHeight="1" x14ac:dyDescent="0.2">
      <c r="A30" s="120"/>
      <c r="B30" s="119"/>
      <c r="C30" s="258" t="s">
        <v>106</v>
      </c>
      <c r="E30" s="113">
        <v>43.022419374175762</v>
      </c>
      <c r="F30" s="115">
        <v>7177</v>
      </c>
      <c r="G30" s="114">
        <v>7191</v>
      </c>
      <c r="H30" s="114">
        <v>7263</v>
      </c>
      <c r="I30" s="114">
        <v>7132</v>
      </c>
      <c r="J30" s="140">
        <v>7174</v>
      </c>
      <c r="K30" s="114">
        <v>3</v>
      </c>
      <c r="L30" s="116">
        <v>4.1817674937273487E-2</v>
      </c>
    </row>
    <row r="31" spans="1:12" s="110" customFormat="1" ht="15" customHeight="1" x14ac:dyDescent="0.2">
      <c r="A31" s="120"/>
      <c r="B31" s="119"/>
      <c r="C31" s="258" t="s">
        <v>107</v>
      </c>
      <c r="E31" s="113">
        <v>56.977580625824238</v>
      </c>
      <c r="F31" s="115">
        <v>9505</v>
      </c>
      <c r="G31" s="114">
        <v>9549</v>
      </c>
      <c r="H31" s="114">
        <v>9545</v>
      </c>
      <c r="I31" s="114">
        <v>9387</v>
      </c>
      <c r="J31" s="140">
        <v>9454</v>
      </c>
      <c r="K31" s="114">
        <v>51</v>
      </c>
      <c r="L31" s="116">
        <v>0.53945419928072769</v>
      </c>
    </row>
    <row r="32" spans="1:12" s="110" customFormat="1" ht="15" customHeight="1" x14ac:dyDescent="0.2">
      <c r="A32" s="120"/>
      <c r="B32" s="119" t="s">
        <v>117</v>
      </c>
      <c r="C32" s="258"/>
      <c r="E32" s="113">
        <v>14.129931587881282</v>
      </c>
      <c r="F32" s="115">
        <v>2747</v>
      </c>
      <c r="G32" s="114">
        <v>2680</v>
      </c>
      <c r="H32" s="114">
        <v>2701</v>
      </c>
      <c r="I32" s="114">
        <v>2595</v>
      </c>
      <c r="J32" s="140">
        <v>2568</v>
      </c>
      <c r="K32" s="114">
        <v>179</v>
      </c>
      <c r="L32" s="116">
        <v>6.9704049844236762</v>
      </c>
    </row>
    <row r="33" spans="1:12" s="110" customFormat="1" ht="15" customHeight="1" x14ac:dyDescent="0.2">
      <c r="A33" s="120"/>
      <c r="B33" s="119"/>
      <c r="C33" s="258" t="s">
        <v>106</v>
      </c>
      <c r="E33" s="113">
        <v>60.247542773935201</v>
      </c>
      <c r="F33" s="115">
        <v>1655</v>
      </c>
      <c r="G33" s="114">
        <v>1651</v>
      </c>
      <c r="H33" s="114">
        <v>1679</v>
      </c>
      <c r="I33" s="114">
        <v>1618</v>
      </c>
      <c r="J33" s="140">
        <v>1592</v>
      </c>
      <c r="K33" s="114">
        <v>63</v>
      </c>
      <c r="L33" s="116">
        <v>3.9572864321608039</v>
      </c>
    </row>
    <row r="34" spans="1:12" s="110" customFormat="1" ht="15" customHeight="1" x14ac:dyDescent="0.2">
      <c r="A34" s="120"/>
      <c r="B34" s="119"/>
      <c r="C34" s="258" t="s">
        <v>107</v>
      </c>
      <c r="E34" s="113">
        <v>39.752457226064799</v>
      </c>
      <c r="F34" s="115">
        <v>1092</v>
      </c>
      <c r="G34" s="114">
        <v>1029</v>
      </c>
      <c r="H34" s="114">
        <v>1022</v>
      </c>
      <c r="I34" s="114">
        <v>977</v>
      </c>
      <c r="J34" s="140">
        <v>976</v>
      </c>
      <c r="K34" s="114">
        <v>116</v>
      </c>
      <c r="L34" s="116">
        <v>11.885245901639344</v>
      </c>
    </row>
    <row r="35" spans="1:12" s="110" customFormat="1" ht="24.95" customHeight="1" x14ac:dyDescent="0.2">
      <c r="A35" s="604" t="s">
        <v>190</v>
      </c>
      <c r="B35" s="605"/>
      <c r="C35" s="605"/>
      <c r="D35" s="606"/>
      <c r="E35" s="113">
        <v>66.997582428887398</v>
      </c>
      <c r="F35" s="115">
        <v>13025</v>
      </c>
      <c r="G35" s="114">
        <v>13051</v>
      </c>
      <c r="H35" s="114">
        <v>13165</v>
      </c>
      <c r="I35" s="114">
        <v>12910</v>
      </c>
      <c r="J35" s="140">
        <v>13000</v>
      </c>
      <c r="K35" s="114">
        <v>25</v>
      </c>
      <c r="L35" s="116">
        <v>0.19230769230769232</v>
      </c>
    </row>
    <row r="36" spans="1:12" s="110" customFormat="1" ht="15" customHeight="1" x14ac:dyDescent="0.2">
      <c r="A36" s="120"/>
      <c r="B36" s="119"/>
      <c r="C36" s="258" t="s">
        <v>106</v>
      </c>
      <c r="E36" s="113">
        <v>60.72168905950096</v>
      </c>
      <c r="F36" s="115">
        <v>7909</v>
      </c>
      <c r="G36" s="114">
        <v>7898</v>
      </c>
      <c r="H36" s="114">
        <v>7980</v>
      </c>
      <c r="I36" s="114">
        <v>7795</v>
      </c>
      <c r="J36" s="140">
        <v>7811</v>
      </c>
      <c r="K36" s="114">
        <v>98</v>
      </c>
      <c r="L36" s="116">
        <v>1.2546408910510818</v>
      </c>
    </row>
    <row r="37" spans="1:12" s="110" customFormat="1" ht="15" customHeight="1" x14ac:dyDescent="0.2">
      <c r="A37" s="120"/>
      <c r="B37" s="119"/>
      <c r="C37" s="258" t="s">
        <v>107</v>
      </c>
      <c r="E37" s="113">
        <v>39.27831094049904</v>
      </c>
      <c r="F37" s="115">
        <v>5116</v>
      </c>
      <c r="G37" s="114">
        <v>5153</v>
      </c>
      <c r="H37" s="114">
        <v>5185</v>
      </c>
      <c r="I37" s="114">
        <v>5115</v>
      </c>
      <c r="J37" s="140">
        <v>5189</v>
      </c>
      <c r="K37" s="114">
        <v>-73</v>
      </c>
      <c r="L37" s="116">
        <v>-1.4068221237232608</v>
      </c>
    </row>
    <row r="38" spans="1:12" s="110" customFormat="1" ht="15" customHeight="1" x14ac:dyDescent="0.2">
      <c r="A38" s="120"/>
      <c r="B38" s="119" t="s">
        <v>182</v>
      </c>
      <c r="C38" s="258"/>
      <c r="E38" s="113">
        <v>33.002417571112595</v>
      </c>
      <c r="F38" s="115">
        <v>6416</v>
      </c>
      <c r="G38" s="114">
        <v>6382</v>
      </c>
      <c r="H38" s="114">
        <v>6356</v>
      </c>
      <c r="I38" s="114">
        <v>6214</v>
      </c>
      <c r="J38" s="140">
        <v>6204</v>
      </c>
      <c r="K38" s="114">
        <v>212</v>
      </c>
      <c r="L38" s="116">
        <v>3.4171502256608641</v>
      </c>
    </row>
    <row r="39" spans="1:12" s="110" customFormat="1" ht="15" customHeight="1" x14ac:dyDescent="0.2">
      <c r="A39" s="120"/>
      <c r="B39" s="119"/>
      <c r="C39" s="258" t="s">
        <v>106</v>
      </c>
      <c r="E39" s="113">
        <v>14.49501246882793</v>
      </c>
      <c r="F39" s="115">
        <v>930</v>
      </c>
      <c r="G39" s="114">
        <v>951</v>
      </c>
      <c r="H39" s="114">
        <v>968</v>
      </c>
      <c r="I39" s="114">
        <v>960</v>
      </c>
      <c r="J39" s="140">
        <v>958</v>
      </c>
      <c r="K39" s="114">
        <v>-28</v>
      </c>
      <c r="L39" s="116">
        <v>-2.9227557411273488</v>
      </c>
    </row>
    <row r="40" spans="1:12" s="110" customFormat="1" ht="15" customHeight="1" x14ac:dyDescent="0.2">
      <c r="A40" s="120"/>
      <c r="B40" s="119"/>
      <c r="C40" s="258" t="s">
        <v>107</v>
      </c>
      <c r="E40" s="113">
        <v>85.504987531172077</v>
      </c>
      <c r="F40" s="115">
        <v>5486</v>
      </c>
      <c r="G40" s="114">
        <v>5431</v>
      </c>
      <c r="H40" s="114">
        <v>5388</v>
      </c>
      <c r="I40" s="114">
        <v>5254</v>
      </c>
      <c r="J40" s="140">
        <v>5246</v>
      </c>
      <c r="K40" s="114">
        <v>240</v>
      </c>
      <c r="L40" s="116">
        <v>4.5749142203583686</v>
      </c>
    </row>
    <row r="41" spans="1:12" s="110" customFormat="1" ht="24.75" customHeight="1" x14ac:dyDescent="0.2">
      <c r="A41" s="604" t="s">
        <v>518</v>
      </c>
      <c r="B41" s="605"/>
      <c r="C41" s="605"/>
      <c r="D41" s="606"/>
      <c r="E41" s="113">
        <v>6.126228074687516</v>
      </c>
      <c r="F41" s="115">
        <v>1191</v>
      </c>
      <c r="G41" s="114">
        <v>1293</v>
      </c>
      <c r="H41" s="114">
        <v>1296</v>
      </c>
      <c r="I41" s="114">
        <v>1131</v>
      </c>
      <c r="J41" s="140">
        <v>1172</v>
      </c>
      <c r="K41" s="114">
        <v>19</v>
      </c>
      <c r="L41" s="116">
        <v>1.6211604095563139</v>
      </c>
    </row>
    <row r="42" spans="1:12" s="110" customFormat="1" ht="15" customHeight="1" x14ac:dyDescent="0.2">
      <c r="A42" s="120"/>
      <c r="B42" s="119"/>
      <c r="C42" s="258" t="s">
        <v>106</v>
      </c>
      <c r="E42" s="113">
        <v>50.8816120906801</v>
      </c>
      <c r="F42" s="115">
        <v>606</v>
      </c>
      <c r="G42" s="114">
        <v>652</v>
      </c>
      <c r="H42" s="114">
        <v>654</v>
      </c>
      <c r="I42" s="114">
        <v>551</v>
      </c>
      <c r="J42" s="140">
        <v>581</v>
      </c>
      <c r="K42" s="114">
        <v>25</v>
      </c>
      <c r="L42" s="116">
        <v>4.3029259896729775</v>
      </c>
    </row>
    <row r="43" spans="1:12" s="110" customFormat="1" ht="15" customHeight="1" x14ac:dyDescent="0.2">
      <c r="A43" s="123"/>
      <c r="B43" s="124"/>
      <c r="C43" s="260" t="s">
        <v>107</v>
      </c>
      <c r="D43" s="261"/>
      <c r="E43" s="125">
        <v>49.1183879093199</v>
      </c>
      <c r="F43" s="143">
        <v>585</v>
      </c>
      <c r="G43" s="144">
        <v>641</v>
      </c>
      <c r="H43" s="144">
        <v>642</v>
      </c>
      <c r="I43" s="144">
        <v>580</v>
      </c>
      <c r="J43" s="145">
        <v>591</v>
      </c>
      <c r="K43" s="144">
        <v>-6</v>
      </c>
      <c r="L43" s="146">
        <v>-1.015228426395939</v>
      </c>
    </row>
    <row r="44" spans="1:12" s="110" customFormat="1" ht="45.75" customHeight="1" x14ac:dyDescent="0.2">
      <c r="A44" s="604" t="s">
        <v>191</v>
      </c>
      <c r="B44" s="605"/>
      <c r="C44" s="605"/>
      <c r="D44" s="606"/>
      <c r="E44" s="113">
        <v>2.0780824031685614</v>
      </c>
      <c r="F44" s="115">
        <v>404</v>
      </c>
      <c r="G44" s="114">
        <v>412</v>
      </c>
      <c r="H44" s="114">
        <v>406</v>
      </c>
      <c r="I44" s="114">
        <v>407</v>
      </c>
      <c r="J44" s="140">
        <v>407</v>
      </c>
      <c r="K44" s="114">
        <v>-3</v>
      </c>
      <c r="L44" s="116">
        <v>-0.73710073710073709</v>
      </c>
    </row>
    <row r="45" spans="1:12" s="110" customFormat="1" ht="15" customHeight="1" x14ac:dyDescent="0.2">
      <c r="A45" s="120"/>
      <c r="B45" s="119"/>
      <c r="C45" s="258" t="s">
        <v>106</v>
      </c>
      <c r="E45" s="113">
        <v>57.920792079207921</v>
      </c>
      <c r="F45" s="115">
        <v>234</v>
      </c>
      <c r="G45" s="114">
        <v>243</v>
      </c>
      <c r="H45" s="114">
        <v>240</v>
      </c>
      <c r="I45" s="114">
        <v>245</v>
      </c>
      <c r="J45" s="140">
        <v>246</v>
      </c>
      <c r="K45" s="114">
        <v>-12</v>
      </c>
      <c r="L45" s="116">
        <v>-4.8780487804878048</v>
      </c>
    </row>
    <row r="46" spans="1:12" s="110" customFormat="1" ht="15" customHeight="1" x14ac:dyDescent="0.2">
      <c r="A46" s="123"/>
      <c r="B46" s="124"/>
      <c r="C46" s="260" t="s">
        <v>107</v>
      </c>
      <c r="D46" s="261"/>
      <c r="E46" s="125">
        <v>42.079207920792079</v>
      </c>
      <c r="F46" s="143">
        <v>170</v>
      </c>
      <c r="G46" s="144">
        <v>169</v>
      </c>
      <c r="H46" s="144">
        <v>166</v>
      </c>
      <c r="I46" s="144">
        <v>162</v>
      </c>
      <c r="J46" s="145">
        <v>161</v>
      </c>
      <c r="K46" s="144">
        <v>9</v>
      </c>
      <c r="L46" s="146">
        <v>5.5900621118012426</v>
      </c>
    </row>
    <row r="47" spans="1:12" s="110" customFormat="1" ht="39" customHeight="1" x14ac:dyDescent="0.2">
      <c r="A47" s="604" t="s">
        <v>519</v>
      </c>
      <c r="B47" s="607"/>
      <c r="C47" s="607"/>
      <c r="D47" s="608"/>
      <c r="E47" s="113">
        <v>0.40635769764929786</v>
      </c>
      <c r="F47" s="115">
        <v>79</v>
      </c>
      <c r="G47" s="114">
        <v>84</v>
      </c>
      <c r="H47" s="114">
        <v>78</v>
      </c>
      <c r="I47" s="114">
        <v>65</v>
      </c>
      <c r="J47" s="140">
        <v>73</v>
      </c>
      <c r="K47" s="114">
        <v>6</v>
      </c>
      <c r="L47" s="116">
        <v>8.2191780821917817</v>
      </c>
    </row>
    <row r="48" spans="1:12" s="110" customFormat="1" ht="15" customHeight="1" x14ac:dyDescent="0.2">
      <c r="A48" s="120"/>
      <c r="B48" s="119"/>
      <c r="C48" s="258" t="s">
        <v>106</v>
      </c>
      <c r="E48" s="113">
        <v>36.708860759493668</v>
      </c>
      <c r="F48" s="115">
        <v>29</v>
      </c>
      <c r="G48" s="114">
        <v>29</v>
      </c>
      <c r="H48" s="114">
        <v>29</v>
      </c>
      <c r="I48" s="114">
        <v>18</v>
      </c>
      <c r="J48" s="140">
        <v>19</v>
      </c>
      <c r="K48" s="114">
        <v>10</v>
      </c>
      <c r="L48" s="116">
        <v>52.631578947368418</v>
      </c>
    </row>
    <row r="49" spans="1:12" s="110" customFormat="1" ht="15" customHeight="1" x14ac:dyDescent="0.2">
      <c r="A49" s="123"/>
      <c r="B49" s="124"/>
      <c r="C49" s="260" t="s">
        <v>107</v>
      </c>
      <c r="D49" s="261"/>
      <c r="E49" s="125">
        <v>63.291139240506332</v>
      </c>
      <c r="F49" s="143">
        <v>50</v>
      </c>
      <c r="G49" s="144">
        <v>55</v>
      </c>
      <c r="H49" s="144">
        <v>49</v>
      </c>
      <c r="I49" s="144">
        <v>47</v>
      </c>
      <c r="J49" s="145">
        <v>54</v>
      </c>
      <c r="K49" s="144">
        <v>-4</v>
      </c>
      <c r="L49" s="146">
        <v>-7.4074074074074074</v>
      </c>
    </row>
    <row r="50" spans="1:12" s="110" customFormat="1" ht="24.95" customHeight="1" x14ac:dyDescent="0.2">
      <c r="A50" s="609" t="s">
        <v>192</v>
      </c>
      <c r="B50" s="610"/>
      <c r="C50" s="610"/>
      <c r="D50" s="611"/>
      <c r="E50" s="262">
        <v>15.05580988632272</v>
      </c>
      <c r="F50" s="263">
        <v>2927</v>
      </c>
      <c r="G50" s="264">
        <v>3048</v>
      </c>
      <c r="H50" s="264">
        <v>3105</v>
      </c>
      <c r="I50" s="264">
        <v>2867</v>
      </c>
      <c r="J50" s="265">
        <v>2983</v>
      </c>
      <c r="K50" s="263">
        <v>-56</v>
      </c>
      <c r="L50" s="266">
        <v>-1.8773047267851157</v>
      </c>
    </row>
    <row r="51" spans="1:12" s="110" customFormat="1" ht="15" customHeight="1" x14ac:dyDescent="0.2">
      <c r="A51" s="120"/>
      <c r="B51" s="119"/>
      <c r="C51" s="258" t="s">
        <v>106</v>
      </c>
      <c r="E51" s="113">
        <v>53.194396993508711</v>
      </c>
      <c r="F51" s="115">
        <v>1557</v>
      </c>
      <c r="G51" s="114">
        <v>1631</v>
      </c>
      <c r="H51" s="114">
        <v>1702</v>
      </c>
      <c r="I51" s="114">
        <v>1571</v>
      </c>
      <c r="J51" s="140">
        <v>1635</v>
      </c>
      <c r="K51" s="114">
        <v>-78</v>
      </c>
      <c r="L51" s="116">
        <v>-4.7706422018348622</v>
      </c>
    </row>
    <row r="52" spans="1:12" s="110" customFormat="1" ht="15" customHeight="1" x14ac:dyDescent="0.2">
      <c r="A52" s="120"/>
      <c r="B52" s="119"/>
      <c r="C52" s="258" t="s">
        <v>107</v>
      </c>
      <c r="E52" s="113">
        <v>46.805603006491289</v>
      </c>
      <c r="F52" s="115">
        <v>1370</v>
      </c>
      <c r="G52" s="114">
        <v>1417</v>
      </c>
      <c r="H52" s="114">
        <v>1403</v>
      </c>
      <c r="I52" s="114">
        <v>1296</v>
      </c>
      <c r="J52" s="140">
        <v>1348</v>
      </c>
      <c r="K52" s="114">
        <v>22</v>
      </c>
      <c r="L52" s="116">
        <v>1.6320474777448071</v>
      </c>
    </row>
    <row r="53" spans="1:12" s="110" customFormat="1" ht="15" customHeight="1" x14ac:dyDescent="0.2">
      <c r="A53" s="120"/>
      <c r="B53" s="119"/>
      <c r="C53" s="258" t="s">
        <v>187</v>
      </c>
      <c r="D53" s="110" t="s">
        <v>193</v>
      </c>
      <c r="E53" s="113">
        <v>29.484113426716775</v>
      </c>
      <c r="F53" s="115">
        <v>863</v>
      </c>
      <c r="G53" s="114">
        <v>1017</v>
      </c>
      <c r="H53" s="114">
        <v>1007</v>
      </c>
      <c r="I53" s="114">
        <v>766</v>
      </c>
      <c r="J53" s="140">
        <v>854</v>
      </c>
      <c r="K53" s="114">
        <v>9</v>
      </c>
      <c r="L53" s="116">
        <v>1.053864168618267</v>
      </c>
    </row>
    <row r="54" spans="1:12" s="110" customFormat="1" ht="15" customHeight="1" x14ac:dyDescent="0.2">
      <c r="A54" s="120"/>
      <c r="B54" s="119"/>
      <c r="D54" s="267" t="s">
        <v>194</v>
      </c>
      <c r="E54" s="113">
        <v>50.637311703360368</v>
      </c>
      <c r="F54" s="115">
        <v>437</v>
      </c>
      <c r="G54" s="114">
        <v>524</v>
      </c>
      <c r="H54" s="114">
        <v>534</v>
      </c>
      <c r="I54" s="114">
        <v>405</v>
      </c>
      <c r="J54" s="140">
        <v>446</v>
      </c>
      <c r="K54" s="114">
        <v>-9</v>
      </c>
      <c r="L54" s="116">
        <v>-2.0179372197309418</v>
      </c>
    </row>
    <row r="55" spans="1:12" s="110" customFormat="1" ht="15" customHeight="1" x14ac:dyDescent="0.2">
      <c r="A55" s="120"/>
      <c r="B55" s="119"/>
      <c r="D55" s="267" t="s">
        <v>195</v>
      </c>
      <c r="E55" s="113">
        <v>49.362688296639632</v>
      </c>
      <c r="F55" s="115">
        <v>426</v>
      </c>
      <c r="G55" s="114">
        <v>493</v>
      </c>
      <c r="H55" s="114">
        <v>473</v>
      </c>
      <c r="I55" s="114">
        <v>361</v>
      </c>
      <c r="J55" s="140">
        <v>408</v>
      </c>
      <c r="K55" s="114">
        <v>18</v>
      </c>
      <c r="L55" s="116">
        <v>4.4117647058823533</v>
      </c>
    </row>
    <row r="56" spans="1:12" s="110" customFormat="1" ht="15" customHeight="1" x14ac:dyDescent="0.2">
      <c r="A56" s="120"/>
      <c r="B56" s="119" t="s">
        <v>196</v>
      </c>
      <c r="C56" s="258"/>
      <c r="E56" s="113">
        <v>67.64055346947174</v>
      </c>
      <c r="F56" s="115">
        <v>13150</v>
      </c>
      <c r="G56" s="114">
        <v>13052</v>
      </c>
      <c r="H56" s="114">
        <v>13143</v>
      </c>
      <c r="I56" s="114">
        <v>13057</v>
      </c>
      <c r="J56" s="140">
        <v>13060</v>
      </c>
      <c r="K56" s="114">
        <v>90</v>
      </c>
      <c r="L56" s="116">
        <v>0.6891271056661562</v>
      </c>
    </row>
    <row r="57" spans="1:12" s="110" customFormat="1" ht="15" customHeight="1" x14ac:dyDescent="0.2">
      <c r="A57" s="120"/>
      <c r="B57" s="119"/>
      <c r="C57" s="258" t="s">
        <v>106</v>
      </c>
      <c r="E57" s="113">
        <v>42.441064638783267</v>
      </c>
      <c r="F57" s="115">
        <v>5581</v>
      </c>
      <c r="G57" s="114">
        <v>5512</v>
      </c>
      <c r="H57" s="114">
        <v>5583</v>
      </c>
      <c r="I57" s="114">
        <v>5567</v>
      </c>
      <c r="J57" s="140">
        <v>5560</v>
      </c>
      <c r="K57" s="114">
        <v>21</v>
      </c>
      <c r="L57" s="116">
        <v>0.37769784172661869</v>
      </c>
    </row>
    <row r="58" spans="1:12" s="110" customFormat="1" ht="15" customHeight="1" x14ac:dyDescent="0.2">
      <c r="A58" s="120"/>
      <c r="B58" s="119"/>
      <c r="C58" s="258" t="s">
        <v>107</v>
      </c>
      <c r="E58" s="113">
        <v>57.558935361216733</v>
      </c>
      <c r="F58" s="115">
        <v>7569</v>
      </c>
      <c r="G58" s="114">
        <v>7540</v>
      </c>
      <c r="H58" s="114">
        <v>7560</v>
      </c>
      <c r="I58" s="114">
        <v>7490</v>
      </c>
      <c r="J58" s="140">
        <v>7500</v>
      </c>
      <c r="K58" s="114">
        <v>69</v>
      </c>
      <c r="L58" s="116">
        <v>0.92</v>
      </c>
    </row>
    <row r="59" spans="1:12" s="110" customFormat="1" ht="15" customHeight="1" x14ac:dyDescent="0.2">
      <c r="A59" s="120"/>
      <c r="B59" s="119"/>
      <c r="C59" s="258" t="s">
        <v>105</v>
      </c>
      <c r="D59" s="110" t="s">
        <v>197</v>
      </c>
      <c r="E59" s="113">
        <v>91.779467680608363</v>
      </c>
      <c r="F59" s="115">
        <v>12069</v>
      </c>
      <c r="G59" s="114">
        <v>11981</v>
      </c>
      <c r="H59" s="114">
        <v>12079</v>
      </c>
      <c r="I59" s="114">
        <v>11995</v>
      </c>
      <c r="J59" s="140">
        <v>12006</v>
      </c>
      <c r="K59" s="114">
        <v>63</v>
      </c>
      <c r="L59" s="116">
        <v>0.52473763118440775</v>
      </c>
    </row>
    <row r="60" spans="1:12" s="110" customFormat="1" ht="15" customHeight="1" x14ac:dyDescent="0.2">
      <c r="A60" s="120"/>
      <c r="B60" s="119"/>
      <c r="C60" s="258"/>
      <c r="D60" s="267" t="s">
        <v>198</v>
      </c>
      <c r="E60" s="113">
        <v>39.688458032977046</v>
      </c>
      <c r="F60" s="115">
        <v>4790</v>
      </c>
      <c r="G60" s="114">
        <v>4727</v>
      </c>
      <c r="H60" s="114">
        <v>4804</v>
      </c>
      <c r="I60" s="114">
        <v>4789</v>
      </c>
      <c r="J60" s="140">
        <v>4783</v>
      </c>
      <c r="K60" s="114">
        <v>7</v>
      </c>
      <c r="L60" s="116">
        <v>0.14635166213673426</v>
      </c>
    </row>
    <row r="61" spans="1:12" s="110" customFormat="1" ht="15" customHeight="1" x14ac:dyDescent="0.2">
      <c r="A61" s="120"/>
      <c r="B61" s="119"/>
      <c r="C61" s="258"/>
      <c r="D61" s="267" t="s">
        <v>199</v>
      </c>
      <c r="E61" s="113">
        <v>60.311541967022954</v>
      </c>
      <c r="F61" s="115">
        <v>7279</v>
      </c>
      <c r="G61" s="114">
        <v>7254</v>
      </c>
      <c r="H61" s="114">
        <v>7275</v>
      </c>
      <c r="I61" s="114">
        <v>7206</v>
      </c>
      <c r="J61" s="140">
        <v>7223</v>
      </c>
      <c r="K61" s="114">
        <v>56</v>
      </c>
      <c r="L61" s="116">
        <v>0.77530112141769347</v>
      </c>
    </row>
    <row r="62" spans="1:12" s="110" customFormat="1" ht="15" customHeight="1" x14ac:dyDescent="0.2">
      <c r="A62" s="120"/>
      <c r="B62" s="119"/>
      <c r="C62" s="258"/>
      <c r="D62" s="258" t="s">
        <v>200</v>
      </c>
      <c r="E62" s="113">
        <v>8.2205323193916353</v>
      </c>
      <c r="F62" s="115">
        <v>1081</v>
      </c>
      <c r="G62" s="114">
        <v>1071</v>
      </c>
      <c r="H62" s="114">
        <v>1064</v>
      </c>
      <c r="I62" s="114">
        <v>1062</v>
      </c>
      <c r="J62" s="140">
        <v>1054</v>
      </c>
      <c r="K62" s="114">
        <v>27</v>
      </c>
      <c r="L62" s="116">
        <v>2.5616698292220113</v>
      </c>
    </row>
    <row r="63" spans="1:12" s="110" customFormat="1" ht="15" customHeight="1" x14ac:dyDescent="0.2">
      <c r="A63" s="120"/>
      <c r="B63" s="119"/>
      <c r="C63" s="258"/>
      <c r="D63" s="267" t="s">
        <v>198</v>
      </c>
      <c r="E63" s="113">
        <v>73.172987974098064</v>
      </c>
      <c r="F63" s="115">
        <v>791</v>
      </c>
      <c r="G63" s="114">
        <v>785</v>
      </c>
      <c r="H63" s="114">
        <v>779</v>
      </c>
      <c r="I63" s="114">
        <v>778</v>
      </c>
      <c r="J63" s="140">
        <v>777</v>
      </c>
      <c r="K63" s="114">
        <v>14</v>
      </c>
      <c r="L63" s="116">
        <v>1.8018018018018018</v>
      </c>
    </row>
    <row r="64" spans="1:12" s="110" customFormat="1" ht="15" customHeight="1" x14ac:dyDescent="0.2">
      <c r="A64" s="120"/>
      <c r="B64" s="119"/>
      <c r="C64" s="258"/>
      <c r="D64" s="267" t="s">
        <v>199</v>
      </c>
      <c r="E64" s="113">
        <v>26.827012025901944</v>
      </c>
      <c r="F64" s="115">
        <v>290</v>
      </c>
      <c r="G64" s="114">
        <v>286</v>
      </c>
      <c r="H64" s="114">
        <v>285</v>
      </c>
      <c r="I64" s="114">
        <v>284</v>
      </c>
      <c r="J64" s="140">
        <v>277</v>
      </c>
      <c r="K64" s="114">
        <v>13</v>
      </c>
      <c r="L64" s="116">
        <v>4.6931407942238268</v>
      </c>
    </row>
    <row r="65" spans="1:12" s="110" customFormat="1" ht="15" customHeight="1" x14ac:dyDescent="0.2">
      <c r="A65" s="120"/>
      <c r="B65" s="119" t="s">
        <v>201</v>
      </c>
      <c r="C65" s="258"/>
      <c r="E65" s="113">
        <v>11.568334962193303</v>
      </c>
      <c r="F65" s="115">
        <v>2249</v>
      </c>
      <c r="G65" s="114">
        <v>2216</v>
      </c>
      <c r="H65" s="114">
        <v>2171</v>
      </c>
      <c r="I65" s="114">
        <v>2139</v>
      </c>
      <c r="J65" s="140">
        <v>2137</v>
      </c>
      <c r="K65" s="114">
        <v>112</v>
      </c>
      <c r="L65" s="116">
        <v>5.2409920449227894</v>
      </c>
    </row>
    <row r="66" spans="1:12" s="110" customFormat="1" ht="15" customHeight="1" x14ac:dyDescent="0.2">
      <c r="A66" s="120"/>
      <c r="B66" s="119"/>
      <c r="C66" s="258" t="s">
        <v>106</v>
      </c>
      <c r="E66" s="113">
        <v>46.954201867496664</v>
      </c>
      <c r="F66" s="115">
        <v>1056</v>
      </c>
      <c r="G66" s="114">
        <v>1056</v>
      </c>
      <c r="H66" s="114">
        <v>1023</v>
      </c>
      <c r="I66" s="114">
        <v>1014</v>
      </c>
      <c r="J66" s="140">
        <v>1008</v>
      </c>
      <c r="K66" s="114">
        <v>48</v>
      </c>
      <c r="L66" s="116">
        <v>4.7619047619047619</v>
      </c>
    </row>
    <row r="67" spans="1:12" s="110" customFormat="1" ht="15" customHeight="1" x14ac:dyDescent="0.2">
      <c r="A67" s="120"/>
      <c r="B67" s="119"/>
      <c r="C67" s="258" t="s">
        <v>107</v>
      </c>
      <c r="E67" s="113">
        <v>53.045798132503336</v>
      </c>
      <c r="F67" s="115">
        <v>1193</v>
      </c>
      <c r="G67" s="114">
        <v>1160</v>
      </c>
      <c r="H67" s="114">
        <v>1148</v>
      </c>
      <c r="I67" s="114">
        <v>1125</v>
      </c>
      <c r="J67" s="140">
        <v>1129</v>
      </c>
      <c r="K67" s="114">
        <v>64</v>
      </c>
      <c r="L67" s="116">
        <v>5.6687333923826397</v>
      </c>
    </row>
    <row r="68" spans="1:12" s="110" customFormat="1" ht="15" customHeight="1" x14ac:dyDescent="0.2">
      <c r="A68" s="120"/>
      <c r="B68" s="119"/>
      <c r="C68" s="258" t="s">
        <v>105</v>
      </c>
      <c r="D68" s="110" t="s">
        <v>202</v>
      </c>
      <c r="E68" s="113">
        <v>17.429968875055579</v>
      </c>
      <c r="F68" s="115">
        <v>392</v>
      </c>
      <c r="G68" s="114">
        <v>379</v>
      </c>
      <c r="H68" s="114">
        <v>379</v>
      </c>
      <c r="I68" s="114">
        <v>363</v>
      </c>
      <c r="J68" s="140">
        <v>346</v>
      </c>
      <c r="K68" s="114">
        <v>46</v>
      </c>
      <c r="L68" s="116">
        <v>13.294797687861271</v>
      </c>
    </row>
    <row r="69" spans="1:12" s="110" customFormat="1" ht="15" customHeight="1" x14ac:dyDescent="0.2">
      <c r="A69" s="120"/>
      <c r="B69" s="119"/>
      <c r="C69" s="258"/>
      <c r="D69" s="267" t="s">
        <v>198</v>
      </c>
      <c r="E69" s="113">
        <v>45.408163265306122</v>
      </c>
      <c r="F69" s="115">
        <v>178</v>
      </c>
      <c r="G69" s="114">
        <v>175</v>
      </c>
      <c r="H69" s="114">
        <v>173</v>
      </c>
      <c r="I69" s="114">
        <v>168</v>
      </c>
      <c r="J69" s="140">
        <v>159</v>
      </c>
      <c r="K69" s="114">
        <v>19</v>
      </c>
      <c r="L69" s="116">
        <v>11.949685534591195</v>
      </c>
    </row>
    <row r="70" spans="1:12" s="110" customFormat="1" ht="15" customHeight="1" x14ac:dyDescent="0.2">
      <c r="A70" s="120"/>
      <c r="B70" s="119"/>
      <c r="C70" s="258"/>
      <c r="D70" s="267" t="s">
        <v>199</v>
      </c>
      <c r="E70" s="113">
        <v>54.591836734693878</v>
      </c>
      <c r="F70" s="115">
        <v>214</v>
      </c>
      <c r="G70" s="114">
        <v>204</v>
      </c>
      <c r="H70" s="114">
        <v>206</v>
      </c>
      <c r="I70" s="114">
        <v>195</v>
      </c>
      <c r="J70" s="140">
        <v>187</v>
      </c>
      <c r="K70" s="114">
        <v>27</v>
      </c>
      <c r="L70" s="116">
        <v>14.438502673796792</v>
      </c>
    </row>
    <row r="71" spans="1:12" s="110" customFormat="1" ht="15" customHeight="1" x14ac:dyDescent="0.2">
      <c r="A71" s="120"/>
      <c r="B71" s="119"/>
      <c r="C71" s="258"/>
      <c r="D71" s="110" t="s">
        <v>203</v>
      </c>
      <c r="E71" s="113">
        <v>74.655402401067136</v>
      </c>
      <c r="F71" s="115">
        <v>1679</v>
      </c>
      <c r="G71" s="114">
        <v>1668</v>
      </c>
      <c r="H71" s="114">
        <v>1628</v>
      </c>
      <c r="I71" s="114">
        <v>1612</v>
      </c>
      <c r="J71" s="140">
        <v>1625</v>
      </c>
      <c r="K71" s="114">
        <v>54</v>
      </c>
      <c r="L71" s="116">
        <v>3.3230769230769233</v>
      </c>
    </row>
    <row r="72" spans="1:12" s="110" customFormat="1" ht="15" customHeight="1" x14ac:dyDescent="0.2">
      <c r="A72" s="120"/>
      <c r="B72" s="119"/>
      <c r="C72" s="258"/>
      <c r="D72" s="267" t="s">
        <v>198</v>
      </c>
      <c r="E72" s="113">
        <v>47.468731387730791</v>
      </c>
      <c r="F72" s="115">
        <v>797</v>
      </c>
      <c r="G72" s="114">
        <v>805</v>
      </c>
      <c r="H72" s="114">
        <v>776</v>
      </c>
      <c r="I72" s="114">
        <v>769</v>
      </c>
      <c r="J72" s="140">
        <v>769</v>
      </c>
      <c r="K72" s="114">
        <v>28</v>
      </c>
      <c r="L72" s="116">
        <v>3.6410923276983094</v>
      </c>
    </row>
    <row r="73" spans="1:12" s="110" customFormat="1" ht="15" customHeight="1" x14ac:dyDescent="0.2">
      <c r="A73" s="120"/>
      <c r="B73" s="119"/>
      <c r="C73" s="258"/>
      <c r="D73" s="267" t="s">
        <v>199</v>
      </c>
      <c r="E73" s="113">
        <v>52.531268612269209</v>
      </c>
      <c r="F73" s="115">
        <v>882</v>
      </c>
      <c r="G73" s="114">
        <v>863</v>
      </c>
      <c r="H73" s="114">
        <v>852</v>
      </c>
      <c r="I73" s="114">
        <v>843</v>
      </c>
      <c r="J73" s="140">
        <v>856</v>
      </c>
      <c r="K73" s="114">
        <v>26</v>
      </c>
      <c r="L73" s="116">
        <v>3.0373831775700935</v>
      </c>
    </row>
    <row r="74" spans="1:12" s="110" customFormat="1" ht="15" customHeight="1" x14ac:dyDescent="0.2">
      <c r="A74" s="120"/>
      <c r="B74" s="119"/>
      <c r="C74" s="258"/>
      <c r="D74" s="110" t="s">
        <v>204</v>
      </c>
      <c r="E74" s="113">
        <v>7.9146287238772786</v>
      </c>
      <c r="F74" s="115">
        <v>178</v>
      </c>
      <c r="G74" s="114">
        <v>169</v>
      </c>
      <c r="H74" s="114">
        <v>164</v>
      </c>
      <c r="I74" s="114">
        <v>164</v>
      </c>
      <c r="J74" s="140">
        <v>166</v>
      </c>
      <c r="K74" s="114">
        <v>12</v>
      </c>
      <c r="L74" s="116">
        <v>7.2289156626506026</v>
      </c>
    </row>
    <row r="75" spans="1:12" s="110" customFormat="1" ht="15" customHeight="1" x14ac:dyDescent="0.2">
      <c r="A75" s="120"/>
      <c r="B75" s="119"/>
      <c r="C75" s="258"/>
      <c r="D75" s="267" t="s">
        <v>198</v>
      </c>
      <c r="E75" s="113">
        <v>45.50561797752809</v>
      </c>
      <c r="F75" s="115">
        <v>81</v>
      </c>
      <c r="G75" s="114">
        <v>76</v>
      </c>
      <c r="H75" s="114">
        <v>74</v>
      </c>
      <c r="I75" s="114">
        <v>77</v>
      </c>
      <c r="J75" s="140">
        <v>80</v>
      </c>
      <c r="K75" s="114">
        <v>1</v>
      </c>
      <c r="L75" s="116">
        <v>1.25</v>
      </c>
    </row>
    <row r="76" spans="1:12" s="110" customFormat="1" ht="15" customHeight="1" x14ac:dyDescent="0.2">
      <c r="A76" s="120"/>
      <c r="B76" s="119"/>
      <c r="C76" s="258"/>
      <c r="D76" s="267" t="s">
        <v>199</v>
      </c>
      <c r="E76" s="113">
        <v>54.49438202247191</v>
      </c>
      <c r="F76" s="115">
        <v>97</v>
      </c>
      <c r="G76" s="114">
        <v>93</v>
      </c>
      <c r="H76" s="114">
        <v>90</v>
      </c>
      <c r="I76" s="114">
        <v>87</v>
      </c>
      <c r="J76" s="140">
        <v>86</v>
      </c>
      <c r="K76" s="114">
        <v>11</v>
      </c>
      <c r="L76" s="116">
        <v>12.790697674418604</v>
      </c>
    </row>
    <row r="77" spans="1:12" s="110" customFormat="1" ht="15" customHeight="1" x14ac:dyDescent="0.2">
      <c r="A77" s="534"/>
      <c r="B77" s="119" t="s">
        <v>205</v>
      </c>
      <c r="C77" s="268"/>
      <c r="D77" s="182"/>
      <c r="E77" s="113">
        <v>5.735301682012242</v>
      </c>
      <c r="F77" s="115">
        <v>1115</v>
      </c>
      <c r="G77" s="114">
        <v>1117</v>
      </c>
      <c r="H77" s="114">
        <v>1102</v>
      </c>
      <c r="I77" s="114">
        <v>1061</v>
      </c>
      <c r="J77" s="140">
        <v>1024</v>
      </c>
      <c r="K77" s="114">
        <v>91</v>
      </c>
      <c r="L77" s="116">
        <v>8.88671875</v>
      </c>
    </row>
    <row r="78" spans="1:12" s="110" customFormat="1" ht="15" customHeight="1" x14ac:dyDescent="0.2">
      <c r="A78" s="120"/>
      <c r="B78" s="119"/>
      <c r="C78" s="268" t="s">
        <v>106</v>
      </c>
      <c r="D78" s="182"/>
      <c r="E78" s="113">
        <v>57.847533632286996</v>
      </c>
      <c r="F78" s="115">
        <v>645</v>
      </c>
      <c r="G78" s="114">
        <v>650</v>
      </c>
      <c r="H78" s="114">
        <v>640</v>
      </c>
      <c r="I78" s="114">
        <v>603</v>
      </c>
      <c r="J78" s="140">
        <v>566</v>
      </c>
      <c r="K78" s="114">
        <v>79</v>
      </c>
      <c r="L78" s="116">
        <v>13.957597173144876</v>
      </c>
    </row>
    <row r="79" spans="1:12" s="110" customFormat="1" ht="15" customHeight="1" x14ac:dyDescent="0.2">
      <c r="A79" s="123"/>
      <c r="B79" s="124"/>
      <c r="C79" s="260" t="s">
        <v>107</v>
      </c>
      <c r="D79" s="261"/>
      <c r="E79" s="125">
        <v>42.152466367713004</v>
      </c>
      <c r="F79" s="143">
        <v>470</v>
      </c>
      <c r="G79" s="144">
        <v>467</v>
      </c>
      <c r="H79" s="144">
        <v>462</v>
      </c>
      <c r="I79" s="144">
        <v>458</v>
      </c>
      <c r="J79" s="145">
        <v>458</v>
      </c>
      <c r="K79" s="144">
        <v>12</v>
      </c>
      <c r="L79" s="146">
        <v>2.6200873362445414</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19441</v>
      </c>
      <c r="E11" s="114">
        <v>19433</v>
      </c>
      <c r="F11" s="114">
        <v>19521</v>
      </c>
      <c r="G11" s="114">
        <v>19124</v>
      </c>
      <c r="H11" s="140">
        <v>19204</v>
      </c>
      <c r="I11" s="115">
        <v>237</v>
      </c>
      <c r="J11" s="116">
        <v>1.2341178921058114</v>
      </c>
    </row>
    <row r="12" spans="1:15" s="110" customFormat="1" ht="24.95" customHeight="1" x14ac:dyDescent="0.2">
      <c r="A12" s="193" t="s">
        <v>132</v>
      </c>
      <c r="B12" s="194" t="s">
        <v>133</v>
      </c>
      <c r="C12" s="113" t="s">
        <v>513</v>
      </c>
      <c r="D12" s="115" t="s">
        <v>513</v>
      </c>
      <c r="E12" s="114" t="s">
        <v>513</v>
      </c>
      <c r="F12" s="114" t="s">
        <v>513</v>
      </c>
      <c r="G12" s="114" t="s">
        <v>513</v>
      </c>
      <c r="H12" s="140">
        <v>22</v>
      </c>
      <c r="I12" s="115" t="s">
        <v>513</v>
      </c>
      <c r="J12" s="116" t="s">
        <v>513</v>
      </c>
    </row>
    <row r="13" spans="1:15" s="110" customFormat="1" ht="24.95" customHeight="1" x14ac:dyDescent="0.2">
      <c r="A13" s="193" t="s">
        <v>134</v>
      </c>
      <c r="B13" s="199" t="s">
        <v>214</v>
      </c>
      <c r="C13" s="113" t="s">
        <v>513</v>
      </c>
      <c r="D13" s="115" t="s">
        <v>513</v>
      </c>
      <c r="E13" s="114" t="s">
        <v>513</v>
      </c>
      <c r="F13" s="114" t="s">
        <v>513</v>
      </c>
      <c r="G13" s="114" t="s">
        <v>513</v>
      </c>
      <c r="H13" s="140">
        <v>241</v>
      </c>
      <c r="I13" s="115" t="s">
        <v>513</v>
      </c>
      <c r="J13" s="116" t="s">
        <v>513</v>
      </c>
    </row>
    <row r="14" spans="1:15" s="287" customFormat="1" ht="24" customHeight="1" x14ac:dyDescent="0.2">
      <c r="A14" s="193" t="s">
        <v>215</v>
      </c>
      <c r="B14" s="199" t="s">
        <v>137</v>
      </c>
      <c r="C14" s="113">
        <v>18.661591481919654</v>
      </c>
      <c r="D14" s="115">
        <v>3628</v>
      </c>
      <c r="E14" s="114">
        <v>3602</v>
      </c>
      <c r="F14" s="114">
        <v>3627</v>
      </c>
      <c r="G14" s="114">
        <v>3597</v>
      </c>
      <c r="H14" s="140">
        <v>3609</v>
      </c>
      <c r="I14" s="115">
        <v>19</v>
      </c>
      <c r="J14" s="116">
        <v>0.5264616237184816</v>
      </c>
      <c r="K14" s="110"/>
      <c r="L14" s="110"/>
      <c r="M14" s="110"/>
      <c r="N14" s="110"/>
      <c r="O14" s="110"/>
    </row>
    <row r="15" spans="1:15" s="110" customFormat="1" ht="24.75" customHeight="1" x14ac:dyDescent="0.2">
      <c r="A15" s="193" t="s">
        <v>216</v>
      </c>
      <c r="B15" s="199" t="s">
        <v>217</v>
      </c>
      <c r="C15" s="113">
        <v>0.96188467671416078</v>
      </c>
      <c r="D15" s="115">
        <v>187</v>
      </c>
      <c r="E15" s="114">
        <v>191</v>
      </c>
      <c r="F15" s="114">
        <v>192</v>
      </c>
      <c r="G15" s="114">
        <v>188</v>
      </c>
      <c r="H15" s="140">
        <v>186</v>
      </c>
      <c r="I15" s="115">
        <v>1</v>
      </c>
      <c r="J15" s="116">
        <v>0.5376344086021505</v>
      </c>
    </row>
    <row r="16" spans="1:15" s="287" customFormat="1" ht="24.95" customHeight="1" x14ac:dyDescent="0.2">
      <c r="A16" s="193" t="s">
        <v>218</v>
      </c>
      <c r="B16" s="199" t="s">
        <v>141</v>
      </c>
      <c r="C16" s="113">
        <v>14.309963479244894</v>
      </c>
      <c r="D16" s="115">
        <v>2782</v>
      </c>
      <c r="E16" s="114">
        <v>2753</v>
      </c>
      <c r="F16" s="114">
        <v>2778</v>
      </c>
      <c r="G16" s="114">
        <v>2751</v>
      </c>
      <c r="H16" s="140">
        <v>2751</v>
      </c>
      <c r="I16" s="115">
        <v>31</v>
      </c>
      <c r="J16" s="116">
        <v>1.1268629589240275</v>
      </c>
      <c r="K16" s="110"/>
      <c r="L16" s="110"/>
      <c r="M16" s="110"/>
      <c r="N16" s="110"/>
      <c r="O16" s="110"/>
    </row>
    <row r="17" spans="1:15" s="110" customFormat="1" ht="24.95" customHeight="1" x14ac:dyDescent="0.2">
      <c r="A17" s="193" t="s">
        <v>219</v>
      </c>
      <c r="B17" s="199" t="s">
        <v>220</v>
      </c>
      <c r="C17" s="113">
        <v>3.3897433259605987</v>
      </c>
      <c r="D17" s="115">
        <v>659</v>
      </c>
      <c r="E17" s="114">
        <v>658</v>
      </c>
      <c r="F17" s="114">
        <v>657</v>
      </c>
      <c r="G17" s="114">
        <v>658</v>
      </c>
      <c r="H17" s="140">
        <v>672</v>
      </c>
      <c r="I17" s="115">
        <v>-13</v>
      </c>
      <c r="J17" s="116">
        <v>-1.9345238095238095</v>
      </c>
    </row>
    <row r="18" spans="1:15" s="287" customFormat="1" ht="24.95" customHeight="1" x14ac:dyDescent="0.2">
      <c r="A18" s="201" t="s">
        <v>144</v>
      </c>
      <c r="B18" s="202" t="s">
        <v>145</v>
      </c>
      <c r="C18" s="113" t="s">
        <v>513</v>
      </c>
      <c r="D18" s="115" t="s">
        <v>513</v>
      </c>
      <c r="E18" s="114" t="s">
        <v>513</v>
      </c>
      <c r="F18" s="114" t="s">
        <v>513</v>
      </c>
      <c r="G18" s="114" t="s">
        <v>513</v>
      </c>
      <c r="H18" s="140">
        <v>1073</v>
      </c>
      <c r="I18" s="115" t="s">
        <v>513</v>
      </c>
      <c r="J18" s="116" t="s">
        <v>513</v>
      </c>
      <c r="K18" s="110"/>
      <c r="L18" s="110"/>
      <c r="M18" s="110"/>
      <c r="N18" s="110"/>
      <c r="O18" s="110"/>
    </row>
    <row r="19" spans="1:15" s="110" customFormat="1" ht="24.95" customHeight="1" x14ac:dyDescent="0.2">
      <c r="A19" s="193" t="s">
        <v>146</v>
      </c>
      <c r="B19" s="199" t="s">
        <v>147</v>
      </c>
      <c r="C19" s="113">
        <v>13.975618538141042</v>
      </c>
      <c r="D19" s="115">
        <v>2717</v>
      </c>
      <c r="E19" s="114">
        <v>2744</v>
      </c>
      <c r="F19" s="114">
        <v>2745</v>
      </c>
      <c r="G19" s="114">
        <v>2701</v>
      </c>
      <c r="H19" s="140">
        <v>2738</v>
      </c>
      <c r="I19" s="115">
        <v>-21</v>
      </c>
      <c r="J19" s="116">
        <v>-0.76698319941563187</v>
      </c>
    </row>
    <row r="20" spans="1:15" s="287" customFormat="1" ht="24.95" customHeight="1" x14ac:dyDescent="0.2">
      <c r="A20" s="193" t="s">
        <v>148</v>
      </c>
      <c r="B20" s="199" t="s">
        <v>149</v>
      </c>
      <c r="C20" s="113">
        <v>2.304408209454246</v>
      </c>
      <c r="D20" s="115">
        <v>448</v>
      </c>
      <c r="E20" s="114">
        <v>450</v>
      </c>
      <c r="F20" s="114">
        <v>454</v>
      </c>
      <c r="G20" s="114">
        <v>440</v>
      </c>
      <c r="H20" s="140">
        <v>452</v>
      </c>
      <c r="I20" s="115">
        <v>-4</v>
      </c>
      <c r="J20" s="116">
        <v>-0.88495575221238942</v>
      </c>
      <c r="K20" s="110"/>
      <c r="L20" s="110"/>
      <c r="M20" s="110"/>
      <c r="N20" s="110"/>
      <c r="O20" s="110"/>
    </row>
    <row r="21" spans="1:15" s="110" customFormat="1" ht="24.95" customHeight="1" x14ac:dyDescent="0.2">
      <c r="A21" s="201" t="s">
        <v>150</v>
      </c>
      <c r="B21" s="202" t="s">
        <v>151</v>
      </c>
      <c r="C21" s="113">
        <v>2.3507021243763182</v>
      </c>
      <c r="D21" s="115">
        <v>457</v>
      </c>
      <c r="E21" s="114">
        <v>449</v>
      </c>
      <c r="F21" s="114">
        <v>444</v>
      </c>
      <c r="G21" s="114">
        <v>452</v>
      </c>
      <c r="H21" s="140">
        <v>438</v>
      </c>
      <c r="I21" s="115">
        <v>19</v>
      </c>
      <c r="J21" s="116">
        <v>4.3378995433789953</v>
      </c>
    </row>
    <row r="22" spans="1:15" s="110" customFormat="1" ht="24.95" customHeight="1" x14ac:dyDescent="0.2">
      <c r="A22" s="201" t="s">
        <v>152</v>
      </c>
      <c r="B22" s="199" t="s">
        <v>153</v>
      </c>
      <c r="C22" s="113">
        <v>0.64811480890900675</v>
      </c>
      <c r="D22" s="115">
        <v>126</v>
      </c>
      <c r="E22" s="114">
        <v>128</v>
      </c>
      <c r="F22" s="114">
        <v>108</v>
      </c>
      <c r="G22" s="114">
        <v>80</v>
      </c>
      <c r="H22" s="140">
        <v>73</v>
      </c>
      <c r="I22" s="115">
        <v>53</v>
      </c>
      <c r="J22" s="116">
        <v>72.602739726027394</v>
      </c>
    </row>
    <row r="23" spans="1:15" s="110" customFormat="1" ht="24.95" customHeight="1" x14ac:dyDescent="0.2">
      <c r="A23" s="193" t="s">
        <v>154</v>
      </c>
      <c r="B23" s="199" t="s">
        <v>155</v>
      </c>
      <c r="C23" s="113">
        <v>2.2684018311815235</v>
      </c>
      <c r="D23" s="115">
        <v>441</v>
      </c>
      <c r="E23" s="114">
        <v>446</v>
      </c>
      <c r="F23" s="114">
        <v>454</v>
      </c>
      <c r="G23" s="114">
        <v>446</v>
      </c>
      <c r="H23" s="140">
        <v>451</v>
      </c>
      <c r="I23" s="115">
        <v>-10</v>
      </c>
      <c r="J23" s="116">
        <v>-2.2172949002217295</v>
      </c>
    </row>
    <row r="24" spans="1:15" s="110" customFormat="1" ht="24.95" customHeight="1" x14ac:dyDescent="0.2">
      <c r="A24" s="193" t="s">
        <v>156</v>
      </c>
      <c r="B24" s="199" t="s">
        <v>221</v>
      </c>
      <c r="C24" s="113">
        <v>4.5625225039864201</v>
      </c>
      <c r="D24" s="115">
        <v>887</v>
      </c>
      <c r="E24" s="114">
        <v>894</v>
      </c>
      <c r="F24" s="114">
        <v>899</v>
      </c>
      <c r="G24" s="114">
        <v>889</v>
      </c>
      <c r="H24" s="140">
        <v>884</v>
      </c>
      <c r="I24" s="115">
        <v>3</v>
      </c>
      <c r="J24" s="116">
        <v>0.33936651583710409</v>
      </c>
    </row>
    <row r="25" spans="1:15" s="110" customFormat="1" ht="24.95" customHeight="1" x14ac:dyDescent="0.2">
      <c r="A25" s="193" t="s">
        <v>222</v>
      </c>
      <c r="B25" s="204" t="s">
        <v>159</v>
      </c>
      <c r="C25" s="113">
        <v>2.818785041921712</v>
      </c>
      <c r="D25" s="115">
        <v>548</v>
      </c>
      <c r="E25" s="114">
        <v>552</v>
      </c>
      <c r="F25" s="114">
        <v>583</v>
      </c>
      <c r="G25" s="114">
        <v>556</v>
      </c>
      <c r="H25" s="140">
        <v>524</v>
      </c>
      <c r="I25" s="115">
        <v>24</v>
      </c>
      <c r="J25" s="116">
        <v>4.5801526717557248</v>
      </c>
    </row>
    <row r="26" spans="1:15" s="110" customFormat="1" ht="24.95" customHeight="1" x14ac:dyDescent="0.2">
      <c r="A26" s="201">
        <v>782.78300000000002</v>
      </c>
      <c r="B26" s="203" t="s">
        <v>160</v>
      </c>
      <c r="C26" s="113">
        <v>4.8351422251941774</v>
      </c>
      <c r="D26" s="115">
        <v>940</v>
      </c>
      <c r="E26" s="114">
        <v>940</v>
      </c>
      <c r="F26" s="114">
        <v>1064</v>
      </c>
      <c r="G26" s="114">
        <v>1100</v>
      </c>
      <c r="H26" s="140">
        <v>1159</v>
      </c>
      <c r="I26" s="115">
        <v>-219</v>
      </c>
      <c r="J26" s="116">
        <v>-18.895599654874893</v>
      </c>
    </row>
    <row r="27" spans="1:15" s="110" customFormat="1" ht="24.95" customHeight="1" x14ac:dyDescent="0.2">
      <c r="A27" s="193" t="s">
        <v>161</v>
      </c>
      <c r="B27" s="199" t="s">
        <v>223</v>
      </c>
      <c r="C27" s="113">
        <v>6.1622344529602389</v>
      </c>
      <c r="D27" s="115">
        <v>1198</v>
      </c>
      <c r="E27" s="114">
        <v>1212</v>
      </c>
      <c r="F27" s="114">
        <v>1212</v>
      </c>
      <c r="G27" s="114">
        <v>1169</v>
      </c>
      <c r="H27" s="140">
        <v>1015</v>
      </c>
      <c r="I27" s="115">
        <v>183</v>
      </c>
      <c r="J27" s="116">
        <v>18.029556650246306</v>
      </c>
    </row>
    <row r="28" spans="1:15" s="110" customFormat="1" ht="24.95" customHeight="1" x14ac:dyDescent="0.2">
      <c r="A28" s="193" t="s">
        <v>163</v>
      </c>
      <c r="B28" s="199" t="s">
        <v>164</v>
      </c>
      <c r="C28" s="113">
        <v>3.1942801296229617</v>
      </c>
      <c r="D28" s="115">
        <v>621</v>
      </c>
      <c r="E28" s="114">
        <v>629</v>
      </c>
      <c r="F28" s="114">
        <v>632</v>
      </c>
      <c r="G28" s="114">
        <v>641</v>
      </c>
      <c r="H28" s="140">
        <v>757</v>
      </c>
      <c r="I28" s="115">
        <v>-136</v>
      </c>
      <c r="J28" s="116">
        <v>-17.96565389696169</v>
      </c>
    </row>
    <row r="29" spans="1:15" s="110" customFormat="1" ht="24.95" customHeight="1" x14ac:dyDescent="0.2">
      <c r="A29" s="193">
        <v>86</v>
      </c>
      <c r="B29" s="199" t="s">
        <v>165</v>
      </c>
      <c r="C29" s="113">
        <v>16.820122421686126</v>
      </c>
      <c r="D29" s="115">
        <v>3270</v>
      </c>
      <c r="E29" s="114">
        <v>3272</v>
      </c>
      <c r="F29" s="114">
        <v>3209</v>
      </c>
      <c r="G29" s="114">
        <v>3116</v>
      </c>
      <c r="H29" s="140">
        <v>3145</v>
      </c>
      <c r="I29" s="115">
        <v>125</v>
      </c>
      <c r="J29" s="116">
        <v>3.9745627980922098</v>
      </c>
    </row>
    <row r="30" spans="1:15" s="110" customFormat="1" ht="24.95" customHeight="1" x14ac:dyDescent="0.2">
      <c r="A30" s="193">
        <v>87.88</v>
      </c>
      <c r="B30" s="204" t="s">
        <v>166</v>
      </c>
      <c r="C30" s="113">
        <v>11.095108276323234</v>
      </c>
      <c r="D30" s="115">
        <v>2157</v>
      </c>
      <c r="E30" s="114">
        <v>2166</v>
      </c>
      <c r="F30" s="114">
        <v>2137</v>
      </c>
      <c r="G30" s="114">
        <v>2107</v>
      </c>
      <c r="H30" s="140">
        <v>2086</v>
      </c>
      <c r="I30" s="115">
        <v>71</v>
      </c>
      <c r="J30" s="116">
        <v>3.4036433365292424</v>
      </c>
    </row>
    <row r="31" spans="1:15" s="110" customFormat="1" ht="24.95" customHeight="1" x14ac:dyDescent="0.2">
      <c r="A31" s="193" t="s">
        <v>167</v>
      </c>
      <c r="B31" s="199" t="s">
        <v>168</v>
      </c>
      <c r="C31" s="113">
        <v>2.6181780772594001</v>
      </c>
      <c r="D31" s="115">
        <v>509</v>
      </c>
      <c r="E31" s="114">
        <v>512</v>
      </c>
      <c r="F31" s="114">
        <v>501</v>
      </c>
      <c r="G31" s="114">
        <v>476</v>
      </c>
      <c r="H31" s="140">
        <v>537</v>
      </c>
      <c r="I31" s="115">
        <v>-28</v>
      </c>
      <c r="J31" s="116">
        <v>-5.2141527001862196</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t="s">
        <v>513</v>
      </c>
      <c r="D34" s="115" t="s">
        <v>513</v>
      </c>
      <c r="E34" s="114" t="s">
        <v>513</v>
      </c>
      <c r="F34" s="114" t="s">
        <v>513</v>
      </c>
      <c r="G34" s="114" t="s">
        <v>513</v>
      </c>
      <c r="H34" s="140">
        <v>22</v>
      </c>
      <c r="I34" s="115" t="s">
        <v>513</v>
      </c>
      <c r="J34" s="116" t="s">
        <v>513</v>
      </c>
    </row>
    <row r="35" spans="1:10" s="110" customFormat="1" ht="24.95" customHeight="1" x14ac:dyDescent="0.2">
      <c r="A35" s="292" t="s">
        <v>171</v>
      </c>
      <c r="B35" s="293" t="s">
        <v>172</v>
      </c>
      <c r="C35" s="113" t="s">
        <v>513</v>
      </c>
      <c r="D35" s="115" t="s">
        <v>513</v>
      </c>
      <c r="E35" s="114" t="s">
        <v>513</v>
      </c>
      <c r="F35" s="114" t="s">
        <v>513</v>
      </c>
      <c r="G35" s="114" t="s">
        <v>513</v>
      </c>
      <c r="H35" s="140">
        <v>4923</v>
      </c>
      <c r="I35" s="115" t="s">
        <v>513</v>
      </c>
      <c r="J35" s="116" t="s">
        <v>513</v>
      </c>
    </row>
    <row r="36" spans="1:10" s="110" customFormat="1" ht="24.95" customHeight="1" x14ac:dyDescent="0.2">
      <c r="A36" s="294" t="s">
        <v>173</v>
      </c>
      <c r="B36" s="295" t="s">
        <v>174</v>
      </c>
      <c r="C36" s="125">
        <v>73.653618641016408</v>
      </c>
      <c r="D36" s="143">
        <v>14319</v>
      </c>
      <c r="E36" s="144">
        <v>14394</v>
      </c>
      <c r="F36" s="144">
        <v>14442</v>
      </c>
      <c r="G36" s="144">
        <v>14173</v>
      </c>
      <c r="H36" s="145">
        <v>14259</v>
      </c>
      <c r="I36" s="143">
        <v>60</v>
      </c>
      <c r="J36" s="146">
        <v>0.4207868714496108</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2020-09-25T12:07:58Z</dcterms:created>
  <dcterms:modified xsi:type="dcterms:W3CDTF">2020-09-28T08:12:14Z</dcterms:modified>
</cp:coreProperties>
</file>