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I44" i="24"/>
  <c r="F44" i="24"/>
  <c r="C44" i="24"/>
  <c r="M44" i="24" s="1"/>
  <c r="B44" i="24"/>
  <c r="D44" i="24" s="1"/>
  <c r="M43" i="24"/>
  <c r="G43" i="24"/>
  <c r="E43" i="24"/>
  <c r="C43" i="24"/>
  <c r="I43" i="24" s="1"/>
  <c r="B43" i="24"/>
  <c r="J43" i="24" s="1"/>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C33" i="24"/>
  <c r="G30" i="24"/>
  <c r="C25" i="24"/>
  <c r="C17" i="24"/>
  <c r="K57" i="15"/>
  <c r="L57" i="15" s="1"/>
  <c r="C38" i="24"/>
  <c r="C37" i="24"/>
  <c r="C35" i="24"/>
  <c r="C34" i="24"/>
  <c r="C32" i="24"/>
  <c r="C31" i="24"/>
  <c r="C30" i="24"/>
  <c r="C29" i="24"/>
  <c r="C28" i="24"/>
  <c r="C27" i="24"/>
  <c r="C26" i="24"/>
  <c r="C24" i="24"/>
  <c r="C23" i="24"/>
  <c r="C22" i="24"/>
  <c r="G22" i="24" s="1"/>
  <c r="C21" i="24"/>
  <c r="C20" i="24"/>
  <c r="C19" i="24"/>
  <c r="C18"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B7" i="24"/>
  <c r="K8" i="24" l="1"/>
  <c r="J8" i="24"/>
  <c r="H8" i="24"/>
  <c r="F8" i="24"/>
  <c r="D8" i="24"/>
  <c r="K26" i="24"/>
  <c r="J26" i="24"/>
  <c r="H26" i="24"/>
  <c r="F26" i="24"/>
  <c r="D26" i="24"/>
  <c r="I16" i="24"/>
  <c r="M16" i="24"/>
  <c r="E16" i="24"/>
  <c r="G16" i="24"/>
  <c r="L16" i="24"/>
  <c r="G29" i="24"/>
  <c r="M29" i="24"/>
  <c r="E29" i="24"/>
  <c r="L29" i="24"/>
  <c r="I29" i="24"/>
  <c r="F35" i="24"/>
  <c r="D35" i="24"/>
  <c r="J35" i="24"/>
  <c r="H35" i="24"/>
  <c r="G15" i="24"/>
  <c r="M15" i="24"/>
  <c r="E15" i="24"/>
  <c r="L15" i="24"/>
  <c r="I15" i="24"/>
  <c r="K20" i="24"/>
  <c r="J20" i="24"/>
  <c r="H20" i="24"/>
  <c r="F20" i="24"/>
  <c r="D20" i="24"/>
  <c r="H37" i="24"/>
  <c r="F37" i="24"/>
  <c r="D37" i="24"/>
  <c r="K37" i="24"/>
  <c r="J37" i="24"/>
  <c r="F23" i="24"/>
  <c r="D23" i="24"/>
  <c r="J23" i="24"/>
  <c r="K23" i="24"/>
  <c r="H23" i="24"/>
  <c r="G7" i="24"/>
  <c r="M7" i="24"/>
  <c r="E7" i="24"/>
  <c r="L7" i="24"/>
  <c r="I7" i="24"/>
  <c r="I8" i="24"/>
  <c r="M8" i="24"/>
  <c r="E8" i="24"/>
  <c r="L8" i="24"/>
  <c r="G8" i="24"/>
  <c r="G19" i="24"/>
  <c r="M19" i="24"/>
  <c r="E19" i="24"/>
  <c r="L19" i="24"/>
  <c r="I19" i="24"/>
  <c r="G23" i="24"/>
  <c r="M23" i="24"/>
  <c r="E23" i="24"/>
  <c r="L23" i="24"/>
  <c r="I23" i="24"/>
  <c r="I26" i="24"/>
  <c r="M26" i="24"/>
  <c r="E26" i="24"/>
  <c r="L26" i="24"/>
  <c r="G26" i="24"/>
  <c r="I37" i="24"/>
  <c r="G37" i="24"/>
  <c r="L37" i="24"/>
  <c r="M37" i="24"/>
  <c r="E37" i="24"/>
  <c r="G17" i="24"/>
  <c r="M17" i="24"/>
  <c r="E17" i="24"/>
  <c r="L17" i="24"/>
  <c r="I17" i="24"/>
  <c r="K58" i="24"/>
  <c r="J58" i="24"/>
  <c r="I58" i="24"/>
  <c r="B39" i="24"/>
  <c r="B45" i="24"/>
  <c r="F9" i="24"/>
  <c r="D9" i="24"/>
  <c r="J9" i="24"/>
  <c r="K9" i="24"/>
  <c r="H9" i="24"/>
  <c r="B14" i="24"/>
  <c r="B6" i="24"/>
  <c r="F17" i="24"/>
  <c r="D17" i="24"/>
  <c r="J17" i="24"/>
  <c r="K17" i="24"/>
  <c r="H17" i="24"/>
  <c r="F27" i="24"/>
  <c r="D27" i="24"/>
  <c r="J27" i="24"/>
  <c r="H27" i="24"/>
  <c r="K30" i="24"/>
  <c r="J30" i="24"/>
  <c r="H30" i="24"/>
  <c r="F30" i="24"/>
  <c r="D30" i="24"/>
  <c r="F33" i="24"/>
  <c r="D33" i="24"/>
  <c r="J33" i="24"/>
  <c r="K33" i="24"/>
  <c r="H33" i="24"/>
  <c r="G9" i="24"/>
  <c r="M9" i="24"/>
  <c r="E9" i="24"/>
  <c r="L9" i="24"/>
  <c r="I9" i="24"/>
  <c r="I30" i="24"/>
  <c r="M30" i="24"/>
  <c r="E30" i="24"/>
  <c r="L30" i="24"/>
  <c r="F19" i="24"/>
  <c r="D19" i="24"/>
  <c r="J19" i="24"/>
  <c r="H19" i="24"/>
  <c r="I28" i="24"/>
  <c r="M28" i="24"/>
  <c r="E28" i="24"/>
  <c r="L28" i="24"/>
  <c r="G28" i="24"/>
  <c r="F21" i="24"/>
  <c r="D21" i="24"/>
  <c r="J21" i="24"/>
  <c r="K21" i="24"/>
  <c r="H21" i="24"/>
  <c r="K24" i="24"/>
  <c r="J24" i="24"/>
  <c r="H24" i="24"/>
  <c r="F24" i="24"/>
  <c r="D24" i="24"/>
  <c r="D38" i="24"/>
  <c r="K38" i="24"/>
  <c r="J38" i="24"/>
  <c r="H38" i="24"/>
  <c r="F38" i="24"/>
  <c r="I20" i="24"/>
  <c r="M20" i="24"/>
  <c r="E20" i="24"/>
  <c r="L20" i="24"/>
  <c r="G20" i="24"/>
  <c r="I24" i="24"/>
  <c r="M24" i="24"/>
  <c r="E24" i="24"/>
  <c r="G24" i="24"/>
  <c r="L24" i="24"/>
  <c r="M38" i="24"/>
  <c r="E38" i="24"/>
  <c r="L38" i="24"/>
  <c r="G38" i="24"/>
  <c r="I38" i="24"/>
  <c r="K74" i="24"/>
  <c r="J74" i="24"/>
  <c r="I74" i="24"/>
  <c r="K22" i="24"/>
  <c r="J22" i="24"/>
  <c r="H22" i="24"/>
  <c r="F22" i="24"/>
  <c r="D22" i="24"/>
  <c r="F7" i="24"/>
  <c r="D7" i="24"/>
  <c r="J7" i="24"/>
  <c r="H7" i="24"/>
  <c r="K34" i="24"/>
  <c r="J34" i="24"/>
  <c r="H34" i="24"/>
  <c r="F34" i="24"/>
  <c r="D34" i="24"/>
  <c r="C14" i="24"/>
  <c r="C6" i="24"/>
  <c r="G27" i="24"/>
  <c r="M27" i="24"/>
  <c r="E27" i="24"/>
  <c r="L27" i="24"/>
  <c r="I27" i="24"/>
  <c r="G31" i="24"/>
  <c r="M31" i="24"/>
  <c r="E31" i="24"/>
  <c r="L31" i="24"/>
  <c r="I31" i="24"/>
  <c r="I34" i="24"/>
  <c r="M34" i="24"/>
  <c r="E34" i="24"/>
  <c r="L34" i="24"/>
  <c r="G34" i="24"/>
  <c r="G25" i="24"/>
  <c r="M25" i="24"/>
  <c r="E25" i="24"/>
  <c r="L25" i="24"/>
  <c r="I25" i="24"/>
  <c r="F25" i="24"/>
  <c r="D25" i="24"/>
  <c r="J25" i="24"/>
  <c r="K25" i="24"/>
  <c r="H25" i="24"/>
  <c r="I32" i="24"/>
  <c r="M32" i="24"/>
  <c r="E32" i="24"/>
  <c r="G32" i="24"/>
  <c r="L32" i="24"/>
  <c r="K18" i="24"/>
  <c r="J18" i="24"/>
  <c r="H18" i="24"/>
  <c r="F18" i="24"/>
  <c r="D18" i="24"/>
  <c r="K28" i="24"/>
  <c r="J28" i="24"/>
  <c r="H28" i="24"/>
  <c r="F28" i="24"/>
  <c r="D28" i="24"/>
  <c r="F15" i="24"/>
  <c r="D15" i="24"/>
  <c r="J15" i="24"/>
  <c r="K15" i="24"/>
  <c r="H15" i="24"/>
  <c r="F31" i="24"/>
  <c r="D31" i="24"/>
  <c r="J31" i="24"/>
  <c r="K31" i="24"/>
  <c r="H31" i="24"/>
  <c r="G21" i="24"/>
  <c r="M21" i="24"/>
  <c r="E21" i="24"/>
  <c r="L21" i="24"/>
  <c r="I21" i="24"/>
  <c r="C45" i="24"/>
  <c r="C39" i="24"/>
  <c r="K27" i="24"/>
  <c r="I18" i="24"/>
  <c r="M18" i="24"/>
  <c r="E18" i="24"/>
  <c r="L18" i="24"/>
  <c r="G18" i="24"/>
  <c r="K66" i="24"/>
  <c r="J66" i="24"/>
  <c r="I66" i="24"/>
  <c r="K16" i="24"/>
  <c r="J16" i="24"/>
  <c r="H16" i="24"/>
  <c r="F16" i="24"/>
  <c r="D16" i="24"/>
  <c r="F29" i="24"/>
  <c r="D29" i="24"/>
  <c r="J29" i="24"/>
  <c r="K29" i="24"/>
  <c r="H29" i="24"/>
  <c r="K32" i="24"/>
  <c r="J32" i="24"/>
  <c r="H32" i="24"/>
  <c r="F32" i="24"/>
  <c r="D32" i="24"/>
  <c r="I22" i="24"/>
  <c r="M22" i="24"/>
  <c r="E22" i="24"/>
  <c r="L22" i="24"/>
  <c r="G35" i="24"/>
  <c r="M35" i="24"/>
  <c r="E35" i="24"/>
  <c r="L35" i="24"/>
  <c r="I35" i="24"/>
  <c r="K7" i="24"/>
  <c r="G33" i="24"/>
  <c r="M33" i="24"/>
  <c r="E33" i="24"/>
  <c r="L33" i="24"/>
  <c r="I33" i="24"/>
  <c r="I77" i="24"/>
  <c r="K53" i="24"/>
  <c r="J53" i="24"/>
  <c r="K61" i="24"/>
  <c r="J61" i="24"/>
  <c r="K69" i="24"/>
  <c r="J69" i="24"/>
  <c r="K55" i="24"/>
  <c r="J55" i="24"/>
  <c r="K63" i="24"/>
  <c r="J63" i="24"/>
  <c r="K71" i="24"/>
  <c r="J71" i="24"/>
  <c r="H41" i="24"/>
  <c r="F41" i="24"/>
  <c r="D41" i="24"/>
  <c r="K41" i="24"/>
  <c r="K52" i="24"/>
  <c r="J52" i="24"/>
  <c r="K60" i="24"/>
  <c r="J60" i="24"/>
  <c r="K68" i="24"/>
  <c r="J68" i="24"/>
  <c r="K57" i="24"/>
  <c r="J57" i="24"/>
  <c r="K65" i="24"/>
  <c r="J65" i="24"/>
  <c r="K73" i="24"/>
  <c r="J73" i="24"/>
  <c r="K54" i="24"/>
  <c r="J54" i="24"/>
  <c r="K62" i="24"/>
  <c r="J62" i="24"/>
  <c r="K70" i="24"/>
  <c r="J70" i="24"/>
  <c r="H43" i="24"/>
  <c r="F43" i="24"/>
  <c r="D43" i="24"/>
  <c r="K43" i="24"/>
  <c r="K51" i="24"/>
  <c r="J51" i="24"/>
  <c r="K59" i="24"/>
  <c r="J59" i="24"/>
  <c r="K67" i="24"/>
  <c r="J67" i="24"/>
  <c r="K75" i="24"/>
  <c r="J75" i="24"/>
  <c r="J77" i="24" s="1"/>
  <c r="K56" i="24"/>
  <c r="J56" i="24"/>
  <c r="K64" i="24"/>
  <c r="J64" i="24"/>
  <c r="K72" i="24"/>
  <c r="J72" i="24"/>
  <c r="G40" i="24"/>
  <c r="G42" i="24"/>
  <c r="G44" i="24"/>
  <c r="H40" i="24"/>
  <c r="L41" i="24"/>
  <c r="H42" i="24"/>
  <c r="L43" i="24"/>
  <c r="H44" i="24"/>
  <c r="J40" i="24"/>
  <c r="J42" i="24"/>
  <c r="J44" i="24"/>
  <c r="K44" i="24"/>
  <c r="L40" i="24"/>
  <c r="L42" i="24"/>
  <c r="L44" i="24"/>
  <c r="E40" i="24"/>
  <c r="E42" i="24"/>
  <c r="E44" i="24"/>
  <c r="I14" i="24" l="1"/>
  <c r="M14" i="24"/>
  <c r="E14" i="24"/>
  <c r="L14" i="24"/>
  <c r="G14" i="24"/>
  <c r="K77" i="24"/>
  <c r="J79" i="24"/>
  <c r="J78" i="24"/>
  <c r="H45" i="24"/>
  <c r="F45" i="24"/>
  <c r="D45" i="24"/>
  <c r="K45" i="24"/>
  <c r="J45" i="24"/>
  <c r="K6" i="24"/>
  <c r="J6" i="24"/>
  <c r="H6" i="24"/>
  <c r="F6" i="24"/>
  <c r="D6" i="24"/>
  <c r="H39" i="24"/>
  <c r="F39" i="24"/>
  <c r="D39" i="24"/>
  <c r="K39" i="24"/>
  <c r="J39" i="24"/>
  <c r="I78" i="24"/>
  <c r="I79" i="24"/>
  <c r="K14" i="24"/>
  <c r="J14" i="24"/>
  <c r="H14" i="24"/>
  <c r="F14" i="24"/>
  <c r="D14" i="24"/>
  <c r="I39" i="24"/>
  <c r="G39" i="24"/>
  <c r="L39" i="24"/>
  <c r="M39" i="24"/>
  <c r="E39" i="24"/>
  <c r="I45" i="24"/>
  <c r="G45" i="24"/>
  <c r="M45" i="24"/>
  <c r="E45" i="24"/>
  <c r="L45" i="24"/>
  <c r="I6" i="24"/>
  <c r="M6" i="24"/>
  <c r="E6" i="24"/>
  <c r="L6" i="24"/>
  <c r="G6" i="24"/>
  <c r="I83" i="24" l="1"/>
  <c r="I82" i="24"/>
  <c r="K79" i="24"/>
  <c r="K78" i="24"/>
  <c r="I81" i="24" s="1"/>
</calcChain>
</file>

<file path=xl/sharedStrings.xml><?xml version="1.0" encoding="utf-8"?>
<sst xmlns="http://schemas.openxmlformats.org/spreadsheetml/2006/main" count="1680" uniqueCount="520">
  <si>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</si>
  <si>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</si>
  <si>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</si>
  <si>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</si>
  <si>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</si>
  <si>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</si>
  <si>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</si>
  <si>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</si>
  <si>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</si>
  <si>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</si>
  <si>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</si>
  <si>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</si>
  <si>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</si>
  <si>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Kempten (Allgäu), Stadt (09763)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</si>
  <si>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</si>
  <si>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</si>
  <si>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</si>
  <si>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</si>
  <si>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</si>
  <si>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</si>
  <si>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</si>
  <si>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</si>
  <si>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</si>
  <si>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</si>
  <si>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</si>
  <si>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</si>
  <si>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</si>
  <si>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</si>
  <si>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</si>
  <si>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</si>
  <si>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</si>
  <si>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</si>
  <si>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</si>
  <si>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</si>
  <si>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</si>
  <si>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</si>
  <si>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</si>
  <si>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</si>
  <si>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</si>
  <si>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</si>
  <si>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</si>
  <si>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</si>
  <si>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</si>
  <si>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</si>
  <si>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</si>
  <si>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</si>
  <si>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</si>
  <si>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</si>
  <si>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</si>
  <si>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</si>
  <si>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</si>
  <si>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</si>
  <si>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</si>
  <si>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</si>
  <si>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</si>
  <si>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</si>
  <si>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</si>
  <si>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</si>
  <si>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</si>
  <si>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</si>
  <si>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</si>
  <si>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</si>
  <si>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</si>
  <si>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</si>
  <si>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</si>
  <si>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</si>
  <si>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</si>
  <si>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</si>
  <si>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</si>
  <si>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</si>
  <si>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</si>
  <si>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</si>
  <si>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</si>
  <si>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</si>
  <si>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</si>
  <si>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</si>
  <si>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</si>
  <si>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</si>
  <si>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</si>
  <si>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</si>
  <si>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</si>
  <si>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</si>
  <si>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</si>
  <si>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</si>
  <si>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</si>
  <si>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</si>
  <si>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</si>
  <si>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</si>
  <si>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</si>
  <si>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</si>
  <si>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</si>
  <si>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</si>
  <si>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Kempten (Allgäu), Stadt (09763);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</si>
  <si>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</si>
  <si>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</si>
  <si>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</si>
  <si>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</si>
  <si>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</si>
  <si>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</si>
  <si>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</si>
  <si>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</si>
  <si>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</si>
  <si>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</si>
  <si>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</si>
  <si>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</si>
  <si>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</si>
  <si>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</si>
  <si>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</si>
  <si>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</si>
  <si>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</si>
  <si>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</si>
  <si>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</si>
  <si>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</si>
  <si>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</si>
  <si>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</si>
  <si>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</si>
  <si>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</si>
  <si>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</si>
  <si>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</si>
  <si>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</si>
  <si>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</si>
  <si>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</si>
  <si>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</si>
  <si>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</si>
  <si>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</si>
  <si>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</si>
  <si>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</si>
  <si>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</si>
  <si>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</si>
  <si>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</si>
  <si>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</si>
  <si>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</si>
  <si>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</si>
  <si>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</si>
  <si>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</si>
  <si>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</si>
  <si>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</si>
  <si>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</si>
  <si>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</si>
  <si>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</si>
  <si>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</si>
  <si>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</si>
  <si>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</si>
  <si>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</si>
  <si>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</si>
  <si>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</si>
  <si>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</si>
  <si>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</si>
  <si>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</si>
  <si>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</si>
  <si>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</si>
  <si>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</si>
  <si>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</si>
  <si>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</si>
  <si>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</si>
  <si>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</si>
  <si>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</si>
  <si>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</si>
  <si>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</si>
  <si>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</si>
  <si>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</si>
  <si>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</si>
  <si>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</si>
  <si>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</si>
  <si>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</si>
  <si>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</si>
  <si>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</si>
  <si>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</si>
  <si>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</si>
  <si>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</si>
  <si>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</si>
  <si>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</si>
  <si>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</si>
  <si>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</si>
  <si>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</si>
  <si>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</si>
  <si>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</si>
  <si>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</si>
  <si>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</si>
  <si>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</si>
  <si>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</si>
  <si>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</si>
  <si>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</si>
  <si>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Kempten (Allgäu), Stadt (09763)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</si>
  <si>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</si>
  <si>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</si>
  <si>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</si>
  <si>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</si>
  <si>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</si>
  <si>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</si>
  <si>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</si>
  <si>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</si>
  <si>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</si>
  <si>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</si>
  <si>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</si>
  <si>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</si>
  <si>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</si>
  <si>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</si>
  <si>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</si>
  <si>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</si>
  <si>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</si>
  <si>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</si>
  <si>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</si>
  <si>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</si>
  <si>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</si>
  <si>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</si>
  <si>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</si>
  <si>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</si>
  <si>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</si>
  <si>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</si>
  <si>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</si>
  <si>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</si>
  <si>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</si>
  <si>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</si>
  <si>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</si>
  <si>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</si>
  <si>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</si>
  <si>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</si>
  <si>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</si>
  <si>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</si>
  <si>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</si>
  <si>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</si>
  <si>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</si>
  <si>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</si>
  <si>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</si>
  <si>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</si>
  <si>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</si>
  <si>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</si>
  <si>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</si>
  <si>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</si>
  <si>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</si>
  <si>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</si>
  <si>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</si>
  <si>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</si>
  <si>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</si>
  <si>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</si>
  <si>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</si>
  <si>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</si>
  <si>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</si>
  <si>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</si>
  <si>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</si>
  <si>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</si>
  <si>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</si>
  <si>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</si>
  <si>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</si>
  <si>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</si>
  <si>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</si>
  <si>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</si>
  <si>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</si>
  <si>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</si>
  <si>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</si>
  <si>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</si>
  <si>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</si>
  <si>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</si>
  <si>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</si>
  <si>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</si>
  <si>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</si>
  <si>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</si>
  <si>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</si>
  <si>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</si>
  <si>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</si>
  <si>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</si>
  <si>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</si>
  <si>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</si>
  <si>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</si>
  <si>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</si>
  <si>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</si>
  <si>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</si>
  <si>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</si>
  <si>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</si>
  <si>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</si>
  <si>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</si>
  <si>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</si>
  <si>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</si>
  <si>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</si>
  <si>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</si>
  <si>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</si>
  <si>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</si>
  <si>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</si>
  <si>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</si>
  <si>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</si>
  <si>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</si>
  <si>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</si>
  <si>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</si>
  <si>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</si>
  <si>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</si>
  <si>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</si>
  <si>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</si>
  <si>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</si>
  <si>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</si>
  <si>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</si>
  <si>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</si>
  <si>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</si>
  <si>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</si>
  <si>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</si>
  <si>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</si>
  <si>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</si>
  <si>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</si>
  <si>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</si>
  <si>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</si>
  <si>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</si>
  <si>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</si>
  <si>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</si>
  <si>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</si>
  <si>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</si>
  <si>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</si>
  <si>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</si>
  <si>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</si>
  <si>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</si>
  <si>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</si>
  <si>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</si>
  <si>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</si>
  <si>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</si>
  <si>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</si>
  <si>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</si>
  <si>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</si>
  <si>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</si>
  <si>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</si>
  <si>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</si>
  <si>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</si>
  <si>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</si>
  <si>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</si>
  <si>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</si>
  <si>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</si>
  <si>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</si>
  <si>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</si>
  <si>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</si>
  <si>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</si>
  <si>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</si>
  <si>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</si>
  <si>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</si>
  <si>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</si>
  <si>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</si>
  <si>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</si>
  <si>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</si>
  <si>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</si>
  <si>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</si>
  <si>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</si>
  <si>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</si>
  <si>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</si>
  <si>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</si>
  <si>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</si>
  <si>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</si>
  <si>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</si>
  <si>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</si>
  <si>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</si>
  <si>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</si>
  <si>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</si>
  <si>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</si>
  <si>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</si>
  <si>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</si>
  <si>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</si>
  <si>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</si>
  <si>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</si>
  <si>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</si>
  <si>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</si>
  <si>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</si>
  <si>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</si>
  <si>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</si>
  <si>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</si>
  <si>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</si>
  <si>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</si>
  <si>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</si>
  <si>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</si>
  <si>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</si>
  <si>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</si>
  <si>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</si>
  <si>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</si>
  <si>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</si>
  <si>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</si>
  <si>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</si>
  <si>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</si>
  <si>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</si>
  <si>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Kempten (Allgäu), Stadt (09763);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</si>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</sst>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{E9438620-C894-4A2C-BB12-2B69DFD17AD4}</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6732-43C7-8E04-EDBD50E9F637}"/>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{66B4C6EB-2084-4B02-B333-975876E21B99}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6732-43C7-8E04-EDBD50E9F63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{A715BCE3-134E-4DA7-91BD-65B63D45BAB0}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732-43C7-8E04-EDBD50E9F63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{1831B43A-A2FC-43F6-BC22-FAE7C8F5E58B}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732-43C7-8E04-EDBD50E9F63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0.72840233517219222</c:v>
                </c:pt>
                <c:pt idx="1">
                  <c:v>1.0013227114154917</c:v>
                </c:pt>
                <c:pt idx="2">
                  <c:v>1.1186464311118853</c:v>
                </c:pt>
                <c:pt idx="3">
                  <c:v>1.0875687030768</c:v>
                </c:pt>
              </c:numCache>
            </c:numRef>
          </c:val>
          <c:extLst>
            <c:ext xmlns:c16="http://schemas.microsoft.com/office/drawing/2014/chart" uri="{C3380CC4-5D6E-409C-BE32-E72D297353CC}">
              <c16:uniqueId val="{00000004-6732-43C7-8E04-EDBD50E9F63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{4EB16025-FD2C-4F2B-B7B8-00429C79C9DB}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732-43C7-8E04-EDBD50E9F63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{979E280D-2073-4BE7-80BA-774DF2CB2469}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732-43C7-8E04-EDBD50E9F63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{EEF74F6F-61B3-4132-B3E8-3B2512CA3AE3}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732-43C7-8E04-EDBD50E9F63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{81EB653D-CBDB-4D37-BC5B-D3645B4066A2}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732-43C7-8E04-EDBD50E9F6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732-43C7-8E04-EDBD50E9F63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732-43C7-8E04-EDBD50E9F63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{1802B77B-37BD-4E70-9FF0-7951B3C1145D}</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D79E-4F3E-BC98-B00DA775993E}"/>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{BCB06A85-329D-4ECE-B3D7-52D0655C0D7B}</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79E-4F3E-BC98-B00DA775993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{386B2953-CB91-44E5-B1E6-E91FA0B954F9}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79E-4F3E-BC98-B00DA775993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{BD2CE555-E479-49C0-BCE5-B121B56CB5BD}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79E-4F3E-BC98-B00DA77599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-4.0816326530612246</c:v>
                </c:pt>
                <c:pt idx="1">
                  <c:v>-1.8915068707011207</c:v>
                </c:pt>
                <c:pt idx="2">
                  <c:v>-2.7637010795899166</c:v>
                </c:pt>
                <c:pt idx="3">
                  <c:v>-2.8655893304673015</c:v>
                </c:pt>
              </c:numCache>
            </c:numRef>
          </c:val>
          <c:extLst>
            <c:ext xmlns:c16="http://schemas.microsoft.com/office/drawing/2014/chart" uri="{C3380CC4-5D6E-409C-BE32-E72D297353CC}">
              <c16:uniqueId val="{00000004-D79E-4F3E-BC98-B00DA775993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{E5903C47-DA38-41B1-A147-F02D5A9BDD61}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79E-4F3E-BC98-B00DA775993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{367634D4-360C-4A16-9445-B66F2AB4B972}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79E-4F3E-BC98-B00DA775993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{21AAD04B-EDDF-4B72-A98C-045D423B22B0}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79E-4F3E-BC98-B00DA775993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{ED7CCB84-F982-49A4-9CA9-3042142A9BEC}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79E-4F3E-BC98-B00DA77599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79E-4F3E-BC98-B00DA775993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79E-4F3E-BC98-B00DA775993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{418A190E-615F-4743-BFC2-2E3CC9F6C927}</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0157-473E-B786-59C4083E821E}"/>
                </c:ext>
              </c:extLst>
            </c:dLbl>
            <c:dLbl>
              <c:idx val="1"/>
              <c:tx>
                <c:strRef>
                  <c:f>Daten_Diagramme!$D$15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{AD23D83F-62E3-4F14-98D7-FF005D7D5C55}</c15:txfldGUID>
                      <c15:f>Daten_Diagramme!$D$15</c15:f>
                      <c15:dlblFieldTableCache>
                        <c:ptCount val="1"/>
                        <c:pt idx="0">
                          <c:v>-4.9</c:v>
                        </c:pt>
                      </c15:dlblFieldTableCache>
                    </c15:dlblFTEntry>
                  </c15:dlblFieldTable>
                  <c15:showDataLabelsRange val="0"/>
                </c:ext>
                <c:ext xmlns:c16="http://schemas.microsoft.com/office/drawing/2014/chart" uri="{C3380CC4-5D6E-409C-BE32-E72D297353CC}">
                  <c16:uniqueId val="{00000001-0157-473E-B786-59C4083E821E}"/>
                </c:ext>
              </c:extLst>
            </c:dLbl>
            <c:dLbl>
              <c:idx val="2"/>
              <c:tx>
                <c:strRef>
                  <c:f>Daten_Diagramme!$D$16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{AAFE8FEE-37FA-43E7-BD56-6E3D42C95D51}</c15:txfldGUID>
                      <c15:f>Daten_Diagramme!$D$16</c15:f>
                      <c15:dlblFieldTableCache>
                        <c:ptCount val="1"/>
                        <c:pt idx="0">
                          <c:v>5.0</c:v>
                        </c:pt>
                      </c15:dlblFieldTableCache>
                    </c15:dlblFTEntry>
                  </c15:dlblFieldTable>
                  <c15:showDataLabelsRange val="0"/>
                </c:ext>
                <c:ext xmlns:c16="http://schemas.microsoft.com/office/drawing/2014/chart" uri="{C3380CC4-5D6E-409C-BE32-E72D297353CC}">
                  <c16:uniqueId val="{00000002-0157-473E-B786-59C4083E821E}"/>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{E3BC74A8-6AF5-4CFE-8492-C111BEDEDD01}</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0157-473E-B786-59C4083E821E}"/>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{3433C960-64DE-4312-95DD-4788DA6199A6}</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0157-473E-B786-59C4083E821E}"/>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{F0B98CB0-C09E-42BC-9394-6439A721C072}</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0157-473E-B786-59C4083E821E}"/>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{C75BBD74-2D40-4713-A413-1BCB31D29E41}</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0157-473E-B786-59C4083E821E}"/>
                </c:ext>
              </c:extLst>
            </c:dLbl>
            <c:dLbl>
              <c:idx val="7"/>
              <c:tx>
                <c:strRef>
                  <c:f>Daten_Diagramme!$D$21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{6DF92940-9E8A-4386-84D0-E63C78BEE5F5}</c15:txfldGUID>
                      <c15:f>Daten_Diagramme!$D$21</c15:f>
                      <c15:dlblFieldTableCache>
                        <c:ptCount val="1"/>
                        <c:pt idx="0">
                          <c:v>1.4</c:v>
                        </c:pt>
                      </c15:dlblFieldTableCache>
                    </c15:dlblFTEntry>
                  </c15:dlblFieldTable>
                  <c15:showDataLabelsRange val="0"/>
                </c:ext>
                <c:ext xmlns:c16="http://schemas.microsoft.com/office/drawing/2014/chart" uri="{C3380CC4-5D6E-409C-BE32-E72D297353CC}">
                  <c16:uniqueId val="{00000007-0157-473E-B786-59C4083E821E}"/>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{BFB382BD-C4D0-46AC-A7FA-DF0B349D8023}</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0157-473E-B786-59C4083E821E}"/>
                </c:ext>
              </c:extLst>
            </c:dLbl>
            <c:dLbl>
              <c:idx val="9"/>
              <c:tx>
                <c:strRef>
                  <c:f>Daten_Diagramme!$D$23</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{B87FECC5-5B9A-47B0-A660-C8E5D32B1543}</c15:txfldGUID>
                      <c15:f>Daten_Diagramme!$D$23</c15:f>
                      <c15:dlblFieldTableCache>
                        <c:ptCount val="1"/>
                        <c:pt idx="0">
                          <c:v>9.9</c:v>
                        </c:pt>
                      </c15:dlblFieldTableCache>
                    </c15:dlblFTEntry>
                  </c15:dlblFieldTable>
                  <c15:showDataLabelsRange val="0"/>
                </c:ext>
                <c:ext xmlns:c16="http://schemas.microsoft.com/office/drawing/2014/chart" uri="{C3380CC4-5D6E-409C-BE32-E72D297353CC}">
                  <c16:uniqueId val="{00000009-0157-473E-B786-59C4083E821E}"/>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{BD9FC799-FD2C-4A36-BD18-2731AF77B3D1}</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0157-473E-B786-59C4083E821E}"/>
                </c:ext>
              </c:extLst>
            </c:dLbl>
            <c:dLbl>
              <c:idx val="11"/>
              <c:tx>
                <c:strRef>
                  <c:f>Daten_Diagramme!$D$25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{F0FA7EC2-B2BB-4FA3-9342-A29018FC41B7}</c15:txfldGUID>
                      <c15:f>Daten_Diagramme!$D$25</c15:f>
                      <c15:dlblFieldTableCache>
                        <c:ptCount val="1"/>
                        <c:pt idx="0">
                          <c:v>5.0</c:v>
                        </c:pt>
                      </c15:dlblFieldTableCache>
                    </c15:dlblFTEntry>
                  </c15:dlblFieldTable>
                  <c15:showDataLabelsRange val="0"/>
                </c:ext>
                <c:ext xmlns:c16="http://schemas.microsoft.com/office/drawing/2014/chart" uri="{C3380CC4-5D6E-409C-BE32-E72D297353CC}">
                  <c16:uniqueId val="{0000000B-0157-473E-B786-59C4083E821E}"/>
                </c:ext>
              </c:extLst>
            </c:dLbl>
            <c:dLbl>
              <c:idx val="12"/>
              <c:tx>
                <c:strRef>
                  <c:f>Daten_Diagramme!$D$26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{B5F36B38-0CBD-464C-92A8-D174A648E190}</c15:txfldGUID>
                      <c15:f>Daten_Diagramme!$D$26</c15:f>
                      <c15:dlblFieldTableCache>
                        <c:ptCount val="1"/>
                        <c:pt idx="0">
                          <c:v>-4.7</c:v>
                        </c:pt>
                      </c15:dlblFieldTableCache>
                    </c15:dlblFTEntry>
                  </c15:dlblFieldTable>
                  <c15:showDataLabelsRange val="0"/>
                </c:ext>
                <c:ext xmlns:c16="http://schemas.microsoft.com/office/drawing/2014/chart" uri="{C3380CC4-5D6E-409C-BE32-E72D297353CC}">
                  <c16:uniqueId val="{0000000C-0157-473E-B786-59C4083E821E}"/>
                </c:ext>
              </c:extLst>
            </c:dLbl>
            <c:dLbl>
              <c:idx val="13"/>
              <c:tx>
                <c:strRef>
                  <c:f>Daten_Diagramme!$D$27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{5D551CB4-61D9-4109-823A-805F4560B910}</c15:txfldGUID>
                      <c15:f>Daten_Diagramme!$D$27</c15:f>
                      <c15:dlblFieldTableCache>
                        <c:ptCount val="1"/>
                        <c:pt idx="0">
                          <c:v>2.9</c:v>
                        </c:pt>
                      </c15:dlblFieldTableCache>
                    </c15:dlblFTEntry>
                  </c15:dlblFieldTable>
                  <c15:showDataLabelsRange val="0"/>
                </c:ext>
                <c:ext xmlns:c16="http://schemas.microsoft.com/office/drawing/2014/chart" uri="{C3380CC4-5D6E-409C-BE32-E72D297353CC}">
                  <c16:uniqueId val="{0000000D-0157-473E-B786-59C4083E821E}"/>
                </c:ext>
              </c:extLst>
            </c:dLbl>
            <c:dLbl>
              <c:idx val="14"/>
              <c:tx>
                <c:strRef>
                  <c:f>Daten_Diagramme!$D$28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{8C697339-4F61-4A09-A761-12BC4FD0D05A}</c15:txfldGUID>
                      <c15:f>Daten_Diagramme!$D$28</c15:f>
                      <c15:dlblFieldTableCache>
                        <c:ptCount val="1"/>
                        <c:pt idx="0">
                          <c:v>-4.8</c:v>
                        </c:pt>
                      </c15:dlblFieldTableCache>
                    </c15:dlblFTEntry>
                  </c15:dlblFieldTable>
                  <c15:showDataLabelsRange val="0"/>
                </c:ext>
                <c:ext xmlns:c16="http://schemas.microsoft.com/office/drawing/2014/chart" uri="{C3380CC4-5D6E-409C-BE32-E72D297353CC}">
                  <c16:uniqueId val="{0000000E-0157-473E-B786-59C4083E821E}"/>
                </c:ext>
              </c:extLst>
            </c:dLbl>
            <c:dLbl>
              <c:idx val="15"/>
              <c:tx>
                <c:strRef>
                  <c:f>Daten_Diagramme!$D$29</c:f>
                  <c:strCache>
                    <c:ptCount val="1"/>
                    <c:pt idx="0">
                      <c:v>-23.8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{5123207C-829B-45EC-8A6C-E4C3E80E3211}</c15:txfldGUID>
                      <c15:f>Daten_Diagramme!$D$29</c15:f>
                      <c15:dlblFieldTableCache>
                        <c:ptCount val="1"/>
                        <c:pt idx="0">
                          <c:v>-23.8</c:v>
                        </c:pt>
                      </c15:dlblFieldTableCache>
                    </c15:dlblFTEntry>
                  </c15:dlblFieldTable>
                  <c15:showDataLabelsRange val="0"/>
                </c:ext>
                <c:ext xmlns:c16="http://schemas.microsoft.com/office/drawing/2014/chart" uri="{C3380CC4-5D6E-409C-BE32-E72D297353CC}">
                  <c16:uniqueId val="{0000000F-0157-473E-B786-59C4083E821E}"/>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{3ED6C65A-257C-45E2-976A-2F383AD4D089}</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0157-473E-B786-59C4083E821E}"/>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{FC6ECFB8-E79A-4C54-BBB4-273B760C4CE6}</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0157-473E-B786-59C4083E821E}"/>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{AE07F527-E1C8-49C4-8466-6929C3479205}</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0157-473E-B786-59C4083E821E}"/>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{9ED19478-1EBE-4170-99B1-1E1E259B0FB5}</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0157-473E-B786-59C4083E821E}"/>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{F43C9136-5B8A-4F9C-A123-251A960B016D}</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0157-473E-B786-59C4083E821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{F4CACAD0-C6FC-4915-B190-8DB3BEAA95A5}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157-473E-B786-59C4083E821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{20207146-185A-4651-9241-3191F6305D93}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157-473E-B786-59C4083E821E}"/>
                </c:ext>
              </c:extLst>
            </c:dLbl>
            <c:dLbl>
              <c:idx val="23"/>
              <c:tx>
                <c:strRef>
                  <c:f>Daten_Diagramme!$D$37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{C5410614-473B-40AB-BE20-5E787142ADBC}</c15:txfldGUID>
                      <c15:f>Daten_Diagramme!$D$37</c15:f>
                      <c15:dlblFieldTableCache>
                        <c:ptCount val="1"/>
                        <c:pt idx="0">
                          <c:v>-4.9</c:v>
                        </c:pt>
                      </c15:dlblFieldTableCache>
                    </c15:dlblFTEntry>
                  </c15:dlblFieldTable>
                  <c15:showDataLabelsRange val="0"/>
                </c:ext>
                <c:ext xmlns:c16="http://schemas.microsoft.com/office/drawing/2014/chart" uri="{C3380CC4-5D6E-409C-BE32-E72D297353CC}">
                  <c16:uniqueId val="{00000017-0157-473E-B786-59C4083E821E}"/>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{7EDDF8B6-7318-4CD0-BEF8-5333D41D571B}</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0157-473E-B786-59C4083E821E}"/>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{9A6140A3-BD37-4928-BD1F-2CC462615420}</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0157-473E-B786-59C4083E821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{E5095DBF-88FE-4EA4-B887-0665A67F5818}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157-473E-B786-59C4083E821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{D93711AD-7E1D-49E0-9F09-9DAEDF4F083C}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157-473E-B786-59C4083E821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{09A9ED45-2EDB-41EA-B104-26681DC2416F}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157-473E-B786-59C4083E821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{69CBE302-B7BC-4728-9791-B3DE3783CF7D}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157-473E-B786-59C4083E821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{E73917A6-1701-4ED3-A3AA-D7F653DA1913}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157-473E-B786-59C4083E821E}"/>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{CE789706-1FE8-442D-93A3-B1F4239416ED}</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0157-473E-B786-59C4083E82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0.72840233517219222</c:v>
                </c:pt>
                <c:pt idx="1">
                  <c:v>-4.9079754601226995</c:v>
                </c:pt>
                <c:pt idx="2">
                  <c:v>4.9679487179487181</c:v>
                </c:pt>
                <c:pt idx="3">
                  <c:v>-1.8607979960636964</c:v>
                </c:pt>
                <c:pt idx="4">
                  <c:v>-0.79365079365079361</c:v>
                </c:pt>
                <c:pt idx="5">
                  <c:v>-2.5769956002514141</c:v>
                </c:pt>
                <c:pt idx="6">
                  <c:v>-1.0007147962830594</c:v>
                </c:pt>
                <c:pt idx="7">
                  <c:v>1.3552758954501452</c:v>
                </c:pt>
                <c:pt idx="8">
                  <c:v>1.0678297488344113</c:v>
                </c:pt>
                <c:pt idx="9">
                  <c:v>9.882747068676716</c:v>
                </c:pt>
                <c:pt idx="10">
                  <c:v>-0.76045627376425851</c:v>
                </c:pt>
                <c:pt idx="11">
                  <c:v>5.0326188257222739</c:v>
                </c:pt>
                <c:pt idx="12">
                  <c:v>-4.7047970479704793</c:v>
                </c:pt>
                <c:pt idx="13">
                  <c:v>2.9310344827586206</c:v>
                </c:pt>
                <c:pt idx="14">
                  <c:v>-4.7923322683706067</c:v>
                </c:pt>
                <c:pt idx="15">
                  <c:v>-23.790589794565939</c:v>
                </c:pt>
                <c:pt idx="16">
                  <c:v>1.6454352441613589</c:v>
                </c:pt>
                <c:pt idx="17">
                  <c:v>2.3515579071134627</c:v>
                </c:pt>
                <c:pt idx="18">
                  <c:v>2.8929188255613125</c:v>
                </c:pt>
                <c:pt idx="19">
                  <c:v>2.4954792043399636</c:v>
                </c:pt>
                <c:pt idx="20">
                  <c:v>1.1928429423459244</c:v>
                </c:pt>
                <c:pt idx="21">
                  <c:v>0</c:v>
                </c:pt>
                <c:pt idx="23">
                  <c:v>-4.9079754601226995</c:v>
                </c:pt>
                <c:pt idx="24">
                  <c:v>-0.8142423406017113</c:v>
                </c:pt>
                <c:pt idx="25">
                  <c:v>1.132529315471219</c:v>
                </c:pt>
              </c:numCache>
            </c:numRef>
          </c:val>
          <c:extLst>
            <c:ext xmlns:c16="http://schemas.microsoft.com/office/drawing/2014/chart" uri="{C3380CC4-5D6E-409C-BE32-E72D297353CC}">
              <c16:uniqueId val="{00000020-0157-473E-B786-59C4083E821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{9749DD25-4CF3-4CED-973B-928DBBEB2365}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157-473E-B786-59C4083E821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{D280F019-9812-4612-8FF6-4BE5279F2956}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157-473E-B786-59C4083E821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{4098AF5C-0C50-4A0A-9814-1F9BEEFEB58C}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157-473E-B786-59C4083E821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{99D2BAB2-2339-4E2C-A62B-FE1CCFDDD986}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157-473E-B786-59C4083E821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{638BF7E5-95AD-475A-B70E-8F187A794A91}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157-473E-B786-59C4083E821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{D3823050-1678-4BB2-9E83-02731392D9D9}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157-473E-B786-59C4083E821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{251BDAAC-CE1C-46C1-9AFD-2FB42BA435B8}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157-473E-B786-59C4083E821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{B7C4BB49-AECF-42D0-919B-5B2E0AA02734}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157-473E-B786-59C4083E821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{9E3D37D8-B8E8-45FE-84D3-780C214D038C}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157-473E-B786-59C4083E821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{B76AA464-8C56-422D-B6FE-27BFA4698EE1}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157-473E-B786-59C4083E821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{1BFE0824-2D45-433E-85B9-A25CE8323DD0}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157-473E-B786-59C4083E821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{42D2C47E-836A-4C1A-94BD-F45A97DB7A8E}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157-473E-B786-59C4083E821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{FEAC24C7-92AB-4E04-98E8-D8A0EFAF786E}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157-473E-B786-59C4083E821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{6BB9547C-D67C-4BF1-9862-97EB9171C726}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157-473E-B786-59C4083E821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{A1997E75-23B8-429C-B41B-5D40DB919208}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157-473E-B786-59C4083E821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{5C301B50-9BF8-453E-A969-AB64D9370811}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157-473E-B786-59C4083E821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{14FC5623-31ED-4C14-9D37-B3405F31211E}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157-473E-B786-59C4083E821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{5BC63C12-0816-4158-ABD5-D3432E2A7FBC}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157-473E-B786-59C4083E821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{95281999-4E77-4309-B4E8-6731B4B0AF77}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157-473E-B786-59C4083E821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{ED1802B5-6758-45B0-A62C-079D9F652AE1}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157-473E-B786-59C4083E821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{B7F24ECD-225D-4350-8070-0364FB2CC625}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157-473E-B786-59C4083E821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{B3BA9585-6541-4AE8-8BA1-923F816182A1}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157-473E-B786-59C4083E821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{249526E9-C09A-4804-9A24-CAAC0A5BEBCF}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157-473E-B786-59C4083E821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{25D7F624-33A1-4E3C-9241-74B49461E2B6}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157-473E-B786-59C4083E821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{8EB43103-50E9-42B5-A865-1572D503E050}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157-473E-B786-59C4083E821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{F8434E80-CC81-47D1-9957-DBA7561451B8}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157-473E-B786-59C4083E821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{3CB4D570-7DAB-4428-8651-53A4F134F690}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157-473E-B786-59C4083E821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{90BAFD10-D009-4BA6-84AA-157DB106C87E}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157-473E-B786-59C4083E821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{E104B6D7-8230-485C-9679-4D128BF64610}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157-473E-B786-59C4083E821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{B9EBC46D-EF7E-4C85-AD2F-2B0BA60E86CE}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157-473E-B786-59C4083E821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{3C5ACAD8-BC7B-43ED-9541-302CB8D3A152}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157-473E-B786-59C4083E821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{06580E88-D3B9-4044-AB04-EDD547EEB254}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157-473E-B786-59C4083E82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157-473E-B786-59C4083E821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157-473E-B786-59C4083E821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{F93F45E5-BB17-4BA5-A9D0-579D017CA1C8}</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9919-46F9-93F9-AAE8C11A8B8F}"/>
                </c:ext>
              </c:extLst>
            </c:dLbl>
            <c:dLbl>
              <c:idx val="1"/>
              <c:tx>
                <c:strRef>
                  <c:f>Daten_Diagramme!$E$15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{FB89E707-69B5-4716-B4FD-A52D4C513306}</c15:txfldGUID>
                      <c15:f>Daten_Diagramme!$E$15</c15:f>
                      <c15:dlblFieldTableCache>
                        <c:ptCount val="1"/>
                        <c:pt idx="0">
                          <c:v>0.5</c:v>
                        </c:pt>
                      </c15:dlblFieldTableCache>
                    </c15:dlblFTEntry>
                  </c15:dlblFieldTable>
                  <c15:showDataLabelsRange val="0"/>
                </c:ext>
                <c:ext xmlns:c16="http://schemas.microsoft.com/office/drawing/2014/chart" uri="{C3380CC4-5D6E-409C-BE32-E72D297353CC}">
                  <c16:uniqueId val="{00000001-9919-46F9-93F9-AAE8C11A8B8F}"/>
                </c:ext>
              </c:extLst>
            </c:dLbl>
            <c:dLbl>
              <c:idx val="2"/>
              <c:tx>
                <c:strRef>
                  <c:f>Daten_Diagramme!$E$16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{34165487-4C42-414F-B6E9-620ACE6666A5}</c15:txfldGUID>
                      <c15:f>Daten_Diagramme!$E$16</c15:f>
                      <c15:dlblFieldTableCache>
                        <c:ptCount val="1"/>
                        <c:pt idx="0">
                          <c:v>6.9</c:v>
                        </c:pt>
                      </c15:dlblFieldTableCache>
                    </c15:dlblFTEntry>
                  </c15:dlblFieldTable>
                  <c15:showDataLabelsRange val="0"/>
                </c:ext>
                <c:ext xmlns:c16="http://schemas.microsoft.com/office/drawing/2014/chart" uri="{C3380CC4-5D6E-409C-BE32-E72D297353CC}">
                  <c16:uniqueId val="{00000002-9919-46F9-93F9-AAE8C11A8B8F}"/>
                </c:ext>
              </c:extLst>
            </c:dLbl>
            <c:dLbl>
              <c:idx val="3"/>
              <c:tx>
                <c:strRef>
                  <c:f>Daten_Diagramme!$E$17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{61C3DEAD-C360-44F0-A430-2D9963EF2EF1}</c15:txfldGUID>
                      <c15:f>Daten_Diagramme!$E$17</c15:f>
                      <c15:dlblFieldTableCache>
                        <c:ptCount val="1"/>
                        <c:pt idx="0">
                          <c:v>-5.1</c:v>
                        </c:pt>
                      </c15:dlblFieldTableCache>
                    </c15:dlblFTEntry>
                  </c15:dlblFieldTable>
                  <c15:showDataLabelsRange val="0"/>
                </c:ext>
                <c:ext xmlns:c16="http://schemas.microsoft.com/office/drawing/2014/chart" uri="{C3380CC4-5D6E-409C-BE32-E72D297353CC}">
                  <c16:uniqueId val="{00000003-9919-46F9-93F9-AAE8C11A8B8F}"/>
                </c:ext>
              </c:extLst>
            </c:dLbl>
            <c:dLbl>
              <c:idx val="4"/>
              <c:tx>
                <c:strRef>
                  <c:f>Daten_Diagramme!$E$18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{C56D11CF-B15B-4639-9F50-1F9CBA416696}</c15:txfldGUID>
                      <c15:f>Daten_Diagramme!$E$18</c15:f>
                      <c15:dlblFieldTableCache>
                        <c:ptCount val="1"/>
                        <c:pt idx="0">
                          <c:v>-5.5</c:v>
                        </c:pt>
                      </c15:dlblFieldTableCache>
                    </c15:dlblFTEntry>
                  </c15:dlblFieldTable>
                  <c15:showDataLabelsRange val="0"/>
                </c:ext>
                <c:ext xmlns:c16="http://schemas.microsoft.com/office/drawing/2014/chart" uri="{C3380CC4-5D6E-409C-BE32-E72D297353CC}">
                  <c16:uniqueId val="{00000004-9919-46F9-93F9-AAE8C11A8B8F}"/>
                </c:ext>
              </c:extLst>
            </c:dLbl>
            <c:dLbl>
              <c:idx val="5"/>
              <c:tx>
                <c:strRef>
                  <c:f>Daten_Diagramme!$E$19</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{48727BF5-69F1-467B-9B64-4B053BA80F11}</c15:txfldGUID>
                      <c15:f>Daten_Diagramme!$E$19</c15:f>
                      <c15:dlblFieldTableCache>
                        <c:ptCount val="1"/>
                        <c:pt idx="0">
                          <c:v>-5.6</c:v>
                        </c:pt>
                      </c15:dlblFieldTableCache>
                    </c15:dlblFTEntry>
                  </c15:dlblFieldTable>
                  <c15:showDataLabelsRange val="0"/>
                </c:ext>
                <c:ext xmlns:c16="http://schemas.microsoft.com/office/drawing/2014/chart" uri="{C3380CC4-5D6E-409C-BE32-E72D297353CC}">
                  <c16:uniqueId val="{00000005-9919-46F9-93F9-AAE8C11A8B8F}"/>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{DEF60877-A3AF-4A93-84A2-BE993A495129}</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9919-46F9-93F9-AAE8C11A8B8F}"/>
                </c:ext>
              </c:extLst>
            </c:dLbl>
            <c:dLbl>
              <c:idx val="7"/>
              <c:tx>
                <c:strRef>
                  <c:f>Daten_Diagramme!$E$21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{50B58F93-C848-4B3A-A2C9-68C23E2C6557}</c15:txfldGUID>
                      <c15:f>Daten_Diagramme!$E$21</c15:f>
                      <c15:dlblFieldTableCache>
                        <c:ptCount val="1"/>
                        <c:pt idx="0">
                          <c:v>5.8</c:v>
                        </c:pt>
                      </c15:dlblFieldTableCache>
                    </c15:dlblFTEntry>
                  </c15:dlblFieldTable>
                  <c15:showDataLabelsRange val="0"/>
                </c:ext>
                <c:ext xmlns:c16="http://schemas.microsoft.com/office/drawing/2014/chart" uri="{C3380CC4-5D6E-409C-BE32-E72D297353CC}">
                  <c16:uniqueId val="{00000007-9919-46F9-93F9-AAE8C11A8B8F}"/>
                </c:ext>
              </c:extLst>
            </c:dLbl>
            <c:dLbl>
              <c:idx val="8"/>
              <c:tx>
                <c:strRef>
                  <c:f>Daten_Diagramme!$E$22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{69094889-7657-46E6-969E-A356E44D9456}</c15:txfldGUID>
                      <c15:f>Daten_Diagramme!$E$22</c15:f>
                      <c15:dlblFieldTableCache>
                        <c:ptCount val="1"/>
                        <c:pt idx="0">
                          <c:v>-3.1</c:v>
                        </c:pt>
                      </c15:dlblFieldTableCache>
                    </c15:dlblFTEntry>
                  </c15:dlblFieldTable>
                  <c15:showDataLabelsRange val="0"/>
                </c:ext>
                <c:ext xmlns:c16="http://schemas.microsoft.com/office/drawing/2014/chart" uri="{C3380CC4-5D6E-409C-BE32-E72D297353CC}">
                  <c16:uniqueId val="{00000008-9919-46F9-93F9-AAE8C11A8B8F}"/>
                </c:ext>
              </c:extLst>
            </c:dLbl>
            <c:dLbl>
              <c:idx val="9"/>
              <c:tx>
                <c:strRef>
                  <c:f>Daten_Diagramme!$E$23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{564F23C1-CD59-4763-85FC-38D1E6AAC010}</c15:txfldGUID>
                      <c15:f>Daten_Diagramme!$E$23</c15:f>
                      <c15:dlblFieldTableCache>
                        <c:ptCount val="1"/>
                        <c:pt idx="0">
                          <c:v>9.8</c:v>
                        </c:pt>
                      </c15:dlblFieldTableCache>
                    </c15:dlblFTEntry>
                  </c15:dlblFieldTable>
                  <c15:showDataLabelsRange val="0"/>
                </c:ext>
                <c:ext xmlns:c16="http://schemas.microsoft.com/office/drawing/2014/chart" uri="{C3380CC4-5D6E-409C-BE32-E72D297353CC}">
                  <c16:uniqueId val="{00000009-9919-46F9-93F9-AAE8C11A8B8F}"/>
                </c:ext>
              </c:extLst>
            </c:dLbl>
            <c:dLbl>
              <c:idx val="10"/>
              <c:tx>
                <c:strRef>
                  <c:f>Daten_Diagramme!$E$24</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{1EA3916C-6EB1-444F-9F0A-4C3C84ACF4C1}</c15:txfldGUID>
                      <c15:f>Daten_Diagramme!$E$24</c15:f>
                      <c15:dlblFieldTableCache>
                        <c:ptCount val="1"/>
                        <c:pt idx="0">
                          <c:v>-20.2</c:v>
                        </c:pt>
                      </c15:dlblFieldTableCache>
                    </c15:dlblFTEntry>
                  </c15:dlblFieldTable>
                  <c15:showDataLabelsRange val="0"/>
                </c:ext>
                <c:ext xmlns:c16="http://schemas.microsoft.com/office/drawing/2014/chart" uri="{C3380CC4-5D6E-409C-BE32-E72D297353CC}">
                  <c16:uniqueId val="{0000000A-9919-46F9-93F9-AAE8C11A8B8F}"/>
                </c:ext>
              </c:extLst>
            </c:dLbl>
            <c:dLbl>
              <c:idx val="11"/>
              <c:tx>
                <c:strRef>
                  <c:f>Daten_Diagramme!$E$25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{D1DB5645-13C4-4979-8E6F-58A596104A63}</c15:txfldGUID>
                      <c15:f>Daten_Diagramme!$E$25</c15:f>
                      <c15:dlblFieldTableCache>
                        <c:ptCount val="1"/>
                        <c:pt idx="0">
                          <c:v>7.7</c:v>
                        </c:pt>
                      </c15:dlblFieldTableCache>
                    </c15:dlblFTEntry>
                  </c15:dlblFieldTable>
                  <c15:showDataLabelsRange val="0"/>
                </c:ext>
                <c:ext xmlns:c16="http://schemas.microsoft.com/office/drawing/2014/chart" uri="{C3380CC4-5D6E-409C-BE32-E72D297353CC}">
                  <c16:uniqueId val="{0000000B-9919-46F9-93F9-AAE8C11A8B8F}"/>
                </c:ext>
              </c:extLst>
            </c:dLbl>
            <c:dLbl>
              <c:idx val="12"/>
              <c:tx>
                <c:strRef>
                  <c:f>Daten_Diagramme!$E$26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{A4840C4C-CC93-4E8D-81AF-352A3B5DB9E0}</c15:txfldGUID>
                      <c15:f>Daten_Diagramme!$E$26</c15:f>
                      <c15:dlblFieldTableCache>
                        <c:ptCount val="1"/>
                        <c:pt idx="0">
                          <c:v>0.8</c:v>
                        </c:pt>
                      </c15:dlblFieldTableCache>
                    </c15:dlblFTEntry>
                  </c15:dlblFieldTable>
                  <c15:showDataLabelsRange val="0"/>
                </c:ext>
                <c:ext xmlns:c16="http://schemas.microsoft.com/office/drawing/2014/chart" uri="{C3380CC4-5D6E-409C-BE32-E72D297353CC}">
                  <c16:uniqueId val="{0000000C-9919-46F9-93F9-AAE8C11A8B8F}"/>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{AC2FB884-47E4-43B8-AD2D-935713210BD8}</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9919-46F9-93F9-AAE8C11A8B8F}"/>
                </c:ext>
              </c:extLst>
            </c:dLbl>
            <c:dLbl>
              <c:idx val="14"/>
              <c:tx>
                <c:strRef>
                  <c:f>Daten_Diagramme!$E$28</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{05259622-9E85-4A21-A90C-07FE4C7AE671}</c15:txfldGUID>
                      <c15:f>Daten_Diagramme!$E$28</c15:f>
                      <c15:dlblFieldTableCache>
                        <c:ptCount val="1"/>
                        <c:pt idx="0">
                          <c:v>-16.1</c:v>
                        </c:pt>
                      </c15:dlblFieldTableCache>
                    </c15:dlblFTEntry>
                  </c15:dlblFieldTable>
                  <c15:showDataLabelsRange val="0"/>
                </c:ext>
                <c:ext xmlns:c16="http://schemas.microsoft.com/office/drawing/2014/chart" uri="{C3380CC4-5D6E-409C-BE32-E72D297353CC}">
                  <c16:uniqueId val="{0000000E-9919-46F9-93F9-AAE8C11A8B8F}"/>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{6095AABE-8289-4AA9-B40C-CFE75543E806}</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9919-46F9-93F9-AAE8C11A8B8F}"/>
                </c:ext>
              </c:extLst>
            </c:dLbl>
            <c:dLbl>
              <c:idx val="16"/>
              <c:tx>
                <c:strRef>
                  <c:f>Daten_Diagramme!$E$30</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{D4964952-A791-4EB5-A28D-613FEC25DB26}</c15:txfldGUID>
                      <c15:f>Daten_Diagramme!$E$30</c15:f>
                      <c15:dlblFieldTableCache>
                        <c:ptCount val="1"/>
                        <c:pt idx="0">
                          <c:v>17.6</c:v>
                        </c:pt>
                      </c15:dlblFieldTableCache>
                    </c15:dlblFTEntry>
                  </c15:dlblFieldTable>
                  <c15:showDataLabelsRange val="0"/>
                </c:ext>
                <c:ext xmlns:c16="http://schemas.microsoft.com/office/drawing/2014/chart" uri="{C3380CC4-5D6E-409C-BE32-E72D297353CC}">
                  <c16:uniqueId val="{00000010-9919-46F9-93F9-AAE8C11A8B8F}"/>
                </c:ext>
              </c:extLst>
            </c:dLbl>
            <c:dLbl>
              <c:idx val="17"/>
              <c:tx>
                <c:strRef>
                  <c:f>Daten_Diagramme!$E$31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{68362B3E-81A5-4AFD-B966-3032CBF4DC1F}</c15:txfldGUID>
                      <c15:f>Daten_Diagramme!$E$31</c15:f>
                      <c15:dlblFieldTableCache>
                        <c:ptCount val="1"/>
                        <c:pt idx="0">
                          <c:v>3.5</c:v>
                        </c:pt>
                      </c15:dlblFieldTableCache>
                    </c15:dlblFTEntry>
                  </c15:dlblFieldTable>
                  <c15:showDataLabelsRange val="0"/>
                </c:ext>
                <c:ext xmlns:c16="http://schemas.microsoft.com/office/drawing/2014/chart" uri="{C3380CC4-5D6E-409C-BE32-E72D297353CC}">
                  <c16:uniqueId val="{00000011-9919-46F9-93F9-AAE8C11A8B8F}"/>
                </c:ext>
              </c:extLst>
            </c:dLbl>
            <c:dLbl>
              <c:idx val="18"/>
              <c:tx>
                <c:strRef>
                  <c:f>Daten_Diagramme!$E$32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{A58DC635-151C-4F97-9E93-A99C14963D1A}</c15:txfldGUID>
                      <c15:f>Daten_Diagramme!$E$32</c15:f>
                      <c15:dlblFieldTableCache>
                        <c:ptCount val="1"/>
                        <c:pt idx="0">
                          <c:v>-2.9</c:v>
                        </c:pt>
                      </c15:dlblFieldTableCache>
                    </c15:dlblFTEntry>
                  </c15:dlblFieldTable>
                  <c15:showDataLabelsRange val="0"/>
                </c:ext>
                <c:ext xmlns:c16="http://schemas.microsoft.com/office/drawing/2014/chart" uri="{C3380CC4-5D6E-409C-BE32-E72D297353CC}">
                  <c16:uniqueId val="{00000012-9919-46F9-93F9-AAE8C11A8B8F}"/>
                </c:ext>
              </c:extLst>
            </c:dLbl>
            <c:dLbl>
              <c:idx val="19"/>
              <c:tx>
                <c:strRef>
                  <c:f>Daten_Diagramme!$E$33</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{62B0E83B-A64E-4924-B4BE-40B7B43D8730}</c15:txfldGUID>
                      <c15:f>Daten_Diagramme!$E$33</c15:f>
                      <c15:dlblFieldTableCache>
                        <c:ptCount val="1"/>
                        <c:pt idx="0">
                          <c:v>8.6</c:v>
                        </c:pt>
                      </c15:dlblFieldTableCache>
                    </c15:dlblFTEntry>
                  </c15:dlblFieldTable>
                  <c15:showDataLabelsRange val="0"/>
                </c:ext>
                <c:ext xmlns:c16="http://schemas.microsoft.com/office/drawing/2014/chart" uri="{C3380CC4-5D6E-409C-BE32-E72D297353CC}">
                  <c16:uniqueId val="{00000013-9919-46F9-93F9-AAE8C11A8B8F}"/>
                </c:ext>
              </c:extLst>
            </c:dLbl>
            <c:dLbl>
              <c:idx val="20"/>
              <c:tx>
                <c:strRef>
                  <c:f>Daten_Diagramme!$E$34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{B3A2A069-8A83-4393-835A-20C181FA139B}</c15:txfldGUID>
                      <c15:f>Daten_Diagramme!$E$34</c15:f>
                      <c15:dlblFieldTableCache>
                        <c:ptCount val="1"/>
                        <c:pt idx="0">
                          <c:v>-7.6</c:v>
                        </c:pt>
                      </c15:dlblFieldTableCache>
                    </c15:dlblFTEntry>
                  </c15:dlblFieldTable>
                  <c15:showDataLabelsRange val="0"/>
                </c:ext>
                <c:ext xmlns:c16="http://schemas.microsoft.com/office/drawing/2014/chart" uri="{C3380CC4-5D6E-409C-BE32-E72D297353CC}">
                  <c16:uniqueId val="{00000014-9919-46F9-93F9-AAE8C11A8B8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{5D3B9490-23A5-4C86-8B98-A11E324B6775}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919-46F9-93F9-AAE8C11A8B8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{8633425B-2E27-4CA3-9AD4-722A87D38F20}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919-46F9-93F9-AAE8C11A8B8F}"/>
                </c:ext>
              </c:extLst>
            </c:dLbl>
            <c:dLbl>
              <c:idx val="23"/>
              <c:tx>
                <c:strRef>
                  <c:f>Daten_Diagramme!$E$37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{F8FF0096-64EF-4E3B-91C8-A8FC448183B2}</c15:txfldGUID>
                      <c15:f>Daten_Diagramme!$E$37</c15:f>
                      <c15:dlblFieldTableCache>
                        <c:ptCount val="1"/>
                        <c:pt idx="0">
                          <c:v>0.5</c:v>
                        </c:pt>
                      </c15:dlblFieldTableCache>
                    </c15:dlblFTEntry>
                  </c15:dlblFieldTable>
                  <c15:showDataLabelsRange val="0"/>
                </c:ext>
                <c:ext xmlns:c16="http://schemas.microsoft.com/office/drawing/2014/chart" uri="{C3380CC4-5D6E-409C-BE32-E72D297353CC}">
                  <c16:uniqueId val="{00000017-9919-46F9-93F9-AAE8C11A8B8F}"/>
                </c:ext>
              </c:extLst>
            </c:dLbl>
            <c:dLbl>
              <c:idx val="24"/>
              <c:tx>
                <c:strRef>
                  <c:f>Daten_Diagramme!$E$38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{5C02EBC7-991A-422E-A183-7AAF9281E326}</c15:txfldGUID>
                      <c15:f>Daten_Diagramme!$E$38</c15:f>
                      <c15:dlblFieldTableCache>
                        <c:ptCount val="1"/>
                        <c:pt idx="0">
                          <c:v>1.2</c:v>
                        </c:pt>
                      </c15:dlblFieldTableCache>
                    </c15:dlblFTEntry>
                  </c15:dlblFieldTable>
                  <c15:showDataLabelsRange val="0"/>
                </c:ext>
                <c:ext xmlns:c16="http://schemas.microsoft.com/office/drawing/2014/chart" uri="{C3380CC4-5D6E-409C-BE32-E72D297353CC}">
                  <c16:uniqueId val="{00000018-9919-46F9-93F9-AAE8C11A8B8F}"/>
                </c:ext>
              </c:extLst>
            </c:dLbl>
            <c:dLbl>
              <c:idx val="25"/>
              <c:tx>
                <c:strRef>
                  <c:f>Daten_Diagramme!$E$39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{8E4D5BC1-F254-42CB-8161-3255F760D8C0}</c15:txfldGUID>
                      <c15:f>Daten_Diagramme!$E$39</c15:f>
                      <c15:dlblFieldTableCache>
                        <c:ptCount val="1"/>
                        <c:pt idx="0">
                          <c:v>-4.7</c:v>
                        </c:pt>
                      </c15:dlblFieldTableCache>
                    </c15:dlblFTEntry>
                  </c15:dlblFieldTable>
                  <c15:showDataLabelsRange val="0"/>
                </c:ext>
                <c:ext xmlns:c16="http://schemas.microsoft.com/office/drawing/2014/chart" uri="{C3380CC4-5D6E-409C-BE32-E72D297353CC}">
                  <c16:uniqueId val="{00000019-9919-46F9-93F9-AAE8C11A8B8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{DB80DE76-B341-4C74-93DC-8011011515AB}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919-46F9-93F9-AAE8C11A8B8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{4A001C05-2A51-4651-BA18-D77A3388B256}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919-46F9-93F9-AAE8C11A8B8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{F439A13A-A7DD-408E-BB04-EB873EE65F22}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919-46F9-93F9-AAE8C11A8B8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{96E10103-6BF6-4C0E-8B0B-C0B321206E1D}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919-46F9-93F9-AAE8C11A8B8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{5A652990-7F20-4633-832B-DC62702840F6}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919-46F9-93F9-AAE8C11A8B8F}"/>
                </c:ext>
              </c:extLst>
            </c:dLbl>
            <c:dLbl>
              <c:idx val="31"/>
              <c:tx>
                <c:strRef>
                  <c:f>Daten_Diagramme!$E$45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{C6652C85-F5D9-408C-85C8-9B24981D6A13}</c15:txfldGUID>
                      <c15:f>Daten_Diagramme!$E$45</c15:f>
                      <c15:dlblFieldTableCache>
                        <c:ptCount val="1"/>
                        <c:pt idx="0">
                          <c:v>-4.7</c:v>
                        </c:pt>
                      </c15:dlblFieldTableCache>
                    </c15:dlblFTEntry>
                  </c15:dlblFieldTable>
                  <c15:showDataLabelsRange val="0"/>
                </c:ext>
                <c:ext xmlns:c16="http://schemas.microsoft.com/office/drawing/2014/chart" uri="{C3380CC4-5D6E-409C-BE32-E72D297353CC}">
                  <c16:uniqueId val="{0000001F-9919-46F9-93F9-AAE8C11A8B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-4.0816326530612246</c:v>
                </c:pt>
                <c:pt idx="1">
                  <c:v>0.47619047619047616</c:v>
                </c:pt>
                <c:pt idx="2">
                  <c:v>6.8825910931174086</c:v>
                </c:pt>
                <c:pt idx="3">
                  <c:v>-5.0632911392405067</c:v>
                </c:pt>
                <c:pt idx="4">
                  <c:v>-5.5118110236220472</c:v>
                </c:pt>
                <c:pt idx="5">
                  <c:v>-5.6034482758620694</c:v>
                </c:pt>
                <c:pt idx="6">
                  <c:v>0</c:v>
                </c:pt>
                <c:pt idx="7">
                  <c:v>5.7522123893805306</c:v>
                </c:pt>
                <c:pt idx="8">
                  <c:v>-3.1476997578692494</c:v>
                </c:pt>
                <c:pt idx="9">
                  <c:v>9.7701149425287355</c:v>
                </c:pt>
                <c:pt idx="10">
                  <c:v>-20.163487738419619</c:v>
                </c:pt>
                <c:pt idx="11">
                  <c:v>7.6923076923076925</c:v>
                </c:pt>
                <c:pt idx="12">
                  <c:v>0.84745762711864403</c:v>
                </c:pt>
                <c:pt idx="13">
                  <c:v>2.8947368421052633</c:v>
                </c:pt>
                <c:pt idx="14">
                  <c:v>-16.131558339859044</c:v>
                </c:pt>
                <c:pt idx="15">
                  <c:v>-53.125</c:v>
                </c:pt>
                <c:pt idx="16">
                  <c:v>17.647058823529413</c:v>
                </c:pt>
                <c:pt idx="17">
                  <c:v>3.5294117647058822</c:v>
                </c:pt>
                <c:pt idx="18">
                  <c:v>-2.9112081513828238</c:v>
                </c:pt>
                <c:pt idx="19">
                  <c:v>8.5714285714285712</c:v>
                </c:pt>
                <c:pt idx="20">
                  <c:v>-7.5862068965517242</c:v>
                </c:pt>
                <c:pt idx="21">
                  <c:v>0</c:v>
                </c:pt>
                <c:pt idx="23">
                  <c:v>0.47619047619047616</c:v>
                </c:pt>
                <c:pt idx="24">
                  <c:v>1.1520737327188939</c:v>
                </c:pt>
                <c:pt idx="25">
                  <c:v>-4.6632124352331603</c:v>
                </c:pt>
              </c:numCache>
            </c:numRef>
          </c:val>
          <c:extLst>
            <c:ext xmlns:c16="http://schemas.microsoft.com/office/drawing/2014/chart" uri="{C3380CC4-5D6E-409C-BE32-E72D297353CC}">
              <c16:uniqueId val="{00000020-9919-46F9-93F9-AAE8C11A8B8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{6EA099D5-2C90-4F24-B149-83E518E16275}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919-46F9-93F9-AAE8C11A8B8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{899621D6-DF43-4D28-8545-AADA6B21FEAD}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919-46F9-93F9-AAE8C11A8B8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{C2A4E462-9F62-4FEA-926F-4786763BDFEC}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919-46F9-93F9-AAE8C11A8B8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{AABD25BF-2B92-4CF1-926F-1EE246A8ECB0}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919-46F9-93F9-AAE8C11A8B8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{18BC77BC-0757-4370-A090-F029785BB3F5}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919-46F9-93F9-AAE8C11A8B8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{B69C0229-9254-4D57-8F60-017F4EAF4C94}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919-46F9-93F9-AAE8C11A8B8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{BD3B095C-3050-49E9-B501-494E72CBB549}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919-46F9-93F9-AAE8C11A8B8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{9FD2259B-099F-4649-AAF3-1F553E0E41BD}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919-46F9-93F9-AAE8C11A8B8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{F820E2EA-B581-499F-BFF1-172D5C00F275}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919-46F9-93F9-AAE8C11A8B8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{7BC5F188-16AB-420B-990E-464C3F4FE0CE}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919-46F9-93F9-AAE8C11A8B8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{BB782EBF-1C86-47BE-962F-6C49F5D3D8A5}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919-46F9-93F9-AAE8C11A8B8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{B332D191-CE4D-48AE-8911-AF930D935EFB}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919-46F9-93F9-AAE8C11A8B8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{39E6BACD-7E5E-4936-B2B2-97387DCF3DA0}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919-46F9-93F9-AAE8C11A8B8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{723EB13C-9B3D-49BD-B2B4-B969ED25C7E0}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919-46F9-93F9-AAE8C11A8B8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{90C79F7C-1295-4916-A728-372482992077}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919-46F9-93F9-AAE8C11A8B8F}"/>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{4D2FE7F4-BFB5-405A-9D99-93E21CA6FAA6}</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9919-46F9-93F9-AAE8C11A8B8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{A37A93E2-A6B4-43E7-8227-169DDCF1C92C}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919-46F9-93F9-AAE8C11A8B8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{84488E72-ADF9-4D06-A24E-0BC2646AA074}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919-46F9-93F9-AAE8C11A8B8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{24707C1B-6AC5-41A7-A92B-629BC6D4B8EB}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919-46F9-93F9-AAE8C11A8B8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{2AEEC490-2F82-4F7F-A969-47F50B24E63C}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919-46F9-93F9-AAE8C11A8B8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{DF4D9F5D-CFE4-4887-A318-57C8379051A8}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919-46F9-93F9-AAE8C11A8B8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{2837E96B-6414-49ED-8415-CF5A16FAAEF9}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919-46F9-93F9-AAE8C11A8B8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{0BB15629-8E0E-4912-BBBA-5BAA4E64483E}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919-46F9-93F9-AAE8C11A8B8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{B6652082-9C60-4C99-8011-643529ED66CE}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919-46F9-93F9-AAE8C11A8B8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{4C09B614-367F-4A94-AC48-0D43BF9823A0}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919-46F9-93F9-AAE8C11A8B8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{A5BD7ACD-49BA-437F-8676-45A6D4D6ED4D}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919-46F9-93F9-AAE8C11A8B8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{6298ED3E-47C0-4950-B417-D7CBB3BC0126}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919-46F9-93F9-AAE8C11A8B8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{B1039F8E-C297-4F50-9D84-EC68F49C2526}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919-46F9-93F9-AAE8C11A8B8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{A81D726F-0073-4744-B6E2-4F1ACB3DDE4C}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919-46F9-93F9-AAE8C11A8B8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{6746050F-B625-4E26-948A-5E8ABB07B685}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919-46F9-93F9-AAE8C11A8B8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{C668C1AA-4D83-4012-BAF1-F9902418D456}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919-46F9-93F9-AAE8C11A8B8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{4B64D735-7E60-425A-B771-1C49CF37D591}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919-46F9-93F9-AAE8C11A8B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919-46F9-93F9-AAE8C11A8B8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919-46F9-93F9-AAE8C11A8B8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{5B067A2C-4FD1-4D1A-AA75-0E65ED7F77AF}</c15:txfldGUID>
                      <c15:f>Diagramm!$I$46</c15:f>
                      <c15:dlblFieldTableCache>
                        <c:ptCount val="1"/>
                      </c15:dlblFieldTableCache>
                    </c15:dlblFTEntry>
                  </c15:dlblFieldTable>
                  <c15:showDataLabelsRange val="0"/>
                </c:ext>
                <c:ext xmlns:c16="http://schemas.microsoft.com/office/drawing/2014/chart" uri="{C3380CC4-5D6E-409C-BE32-E72D297353CC}">
                  <c16:uniqueId val="{00000000-A0E3-426F-B873-E75205E21C7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{C17307A4-4344-4E10-93A5-0452A7CD5A26}</c15:txfldGUID>
                      <c15:f>Diagramm!$I$47</c15:f>
                      <c15:dlblFieldTableCache>
                        <c:ptCount val="1"/>
                      </c15:dlblFieldTableCache>
                    </c15:dlblFTEntry>
                  </c15:dlblFieldTable>
                  <c15:showDataLabelsRange val="0"/>
                </c:ext>
                <c:ext xmlns:c16="http://schemas.microsoft.com/office/drawing/2014/chart" uri="{C3380CC4-5D6E-409C-BE32-E72D297353CC}">
                  <c16:uniqueId val="{00000001-A0E3-426F-B873-E75205E21C7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{ECC51AA5-1E69-4610-841A-B11EB2BA0BC6}</c15:txfldGUID>
                      <c15:f>Diagramm!$I$48</c15:f>
                      <c15:dlblFieldTableCache>
                        <c:ptCount val="1"/>
                      </c15:dlblFieldTableCache>
                    </c15:dlblFTEntry>
                  </c15:dlblFieldTable>
                  <c15:showDataLabelsRange val="0"/>
                </c:ext>
                <c:ext xmlns:c16="http://schemas.microsoft.com/office/drawing/2014/chart" uri="{C3380CC4-5D6E-409C-BE32-E72D297353CC}">
                  <c16:uniqueId val="{00000002-A0E3-426F-B873-E75205E21C7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{83F7440D-C12E-4C2A-B92B-73C5D7DD2CAE}</c15:txfldGUID>
                      <c15:f>Diagramm!$I$49</c15:f>
                      <c15:dlblFieldTableCache>
                        <c:ptCount val="1"/>
                      </c15:dlblFieldTableCache>
                    </c15:dlblFTEntry>
                  </c15:dlblFieldTable>
                  <c15:showDataLabelsRange val="0"/>
                </c:ext>
                <c:ext xmlns:c16="http://schemas.microsoft.com/office/drawing/2014/chart" uri="{C3380CC4-5D6E-409C-BE32-E72D297353CC}">
                  <c16:uniqueId val="{00000003-A0E3-426F-B873-E75205E21C7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{E6DDDB6F-8964-40C6-9A4B-26BC8EC7E4A6}</c15:txfldGUID>
                      <c15:f>Diagramm!$I$50</c15:f>
                      <c15:dlblFieldTableCache>
                        <c:ptCount val="1"/>
                      </c15:dlblFieldTableCache>
                    </c15:dlblFTEntry>
                  </c15:dlblFieldTable>
                  <c15:showDataLabelsRange val="0"/>
                </c:ext>
                <c:ext xmlns:c16="http://schemas.microsoft.com/office/drawing/2014/chart" uri="{C3380CC4-5D6E-409C-BE32-E72D297353CC}">
                  <c16:uniqueId val="{00000004-A0E3-426F-B873-E75205E21C7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{33FED880-0DE4-4FDB-AF27-EA68CF69A482}</c15:txfldGUID>
                      <c15:f>Diagramm!$I$51</c15:f>
                      <c15:dlblFieldTableCache>
                        <c:ptCount val="1"/>
                      </c15:dlblFieldTableCache>
                    </c15:dlblFTEntry>
                  </c15:dlblFieldTable>
                  <c15:showDataLabelsRange val="0"/>
                </c:ext>
                <c:ext xmlns:c16="http://schemas.microsoft.com/office/drawing/2014/chart" uri="{C3380CC4-5D6E-409C-BE32-E72D297353CC}">
                  <c16:uniqueId val="{00000005-A0E3-426F-B873-E75205E21C7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{167604F3-C311-44AF-927C-300958EEDB4F}</c15:txfldGUID>
                      <c15:f>Diagramm!$I$52</c15:f>
                      <c15:dlblFieldTableCache>
                        <c:ptCount val="1"/>
                      </c15:dlblFieldTableCache>
                    </c15:dlblFTEntry>
                  </c15:dlblFieldTable>
                  <c15:showDataLabelsRange val="0"/>
                </c:ext>
                <c:ext xmlns:c16="http://schemas.microsoft.com/office/drawing/2014/chart" uri="{C3380CC4-5D6E-409C-BE32-E72D297353CC}">
                  <c16:uniqueId val="{00000006-A0E3-426F-B873-E75205E21C7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{729FF7E7-6BF8-4A13-A1C5-F974E03E0E16}</c15:txfldGUID>
                      <c15:f>Diagramm!$I$53</c15:f>
                      <c15:dlblFieldTableCache>
                        <c:ptCount val="1"/>
                      </c15:dlblFieldTableCache>
                    </c15:dlblFTEntry>
                  </c15:dlblFieldTable>
                  <c15:showDataLabelsRange val="0"/>
                </c:ext>
                <c:ext xmlns:c16="http://schemas.microsoft.com/office/drawing/2014/chart" uri="{C3380CC4-5D6E-409C-BE32-E72D297353CC}">
                  <c16:uniqueId val="{00000007-A0E3-426F-B873-E75205E21C7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{10090374-65F7-415A-9B1C-751F8E2D39E4}</c15:txfldGUID>
                      <c15:f>Diagramm!$I$54</c15:f>
                      <c15:dlblFieldTableCache>
                        <c:ptCount val="1"/>
                      </c15:dlblFieldTableCache>
                    </c15:dlblFTEntry>
                  </c15:dlblFieldTable>
                  <c15:showDataLabelsRange val="0"/>
                </c:ext>
                <c:ext xmlns:c16="http://schemas.microsoft.com/office/drawing/2014/chart" uri="{C3380CC4-5D6E-409C-BE32-E72D297353CC}">
                  <c16:uniqueId val="{00000008-A0E3-426F-B873-E75205E21C7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{D0221FF7-421E-4FF5-93B9-2BB3E3C6BE51}</c15:txfldGUID>
                      <c15:f>Diagramm!$I$55</c15:f>
                      <c15:dlblFieldTableCache>
                        <c:ptCount val="1"/>
                      </c15:dlblFieldTableCache>
                    </c15:dlblFTEntry>
                  </c15:dlblFieldTable>
                  <c15:showDataLabelsRange val="0"/>
                </c:ext>
                <c:ext xmlns:c16="http://schemas.microsoft.com/office/drawing/2014/chart" uri="{C3380CC4-5D6E-409C-BE32-E72D297353CC}">
                  <c16:uniqueId val="{00000009-A0E3-426F-B873-E75205E21C7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{4CBEDBCD-9BC9-4D44-9A32-A28805541DF0}</c15:txfldGUID>
                      <c15:f>Diagramm!$I$56</c15:f>
                      <c15:dlblFieldTableCache>
                        <c:ptCount val="1"/>
                      </c15:dlblFieldTableCache>
                    </c15:dlblFTEntry>
                  </c15:dlblFieldTable>
                  <c15:showDataLabelsRange val="0"/>
                </c:ext>
                <c:ext xmlns:c16="http://schemas.microsoft.com/office/drawing/2014/chart" uri="{C3380CC4-5D6E-409C-BE32-E72D297353CC}">
                  <c16:uniqueId val="{0000000A-A0E3-426F-B873-E75205E21C7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{5BC03C7F-FDD8-42B0-BF01-1199D422F417}</c15:txfldGUID>
                      <c15:f>Diagramm!$I$57</c15:f>
                      <c15:dlblFieldTableCache>
                        <c:ptCount val="1"/>
                      </c15:dlblFieldTableCache>
                    </c15:dlblFTEntry>
                  </c15:dlblFieldTable>
                  <c15:showDataLabelsRange val="0"/>
                </c:ext>
                <c:ext xmlns:c16="http://schemas.microsoft.com/office/drawing/2014/chart" uri="{C3380CC4-5D6E-409C-BE32-E72D297353CC}">
                  <c16:uniqueId val="{0000000B-A0E3-426F-B873-E75205E21C7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{A21B8285-0564-4127-B6D8-4C2C0970A42C}</c15:txfldGUID>
                      <c15:f>Diagramm!$I$58</c15:f>
                      <c15:dlblFieldTableCache>
                        <c:ptCount val="1"/>
                      </c15:dlblFieldTableCache>
                    </c15:dlblFTEntry>
                  </c15:dlblFieldTable>
                  <c15:showDataLabelsRange val="0"/>
                </c:ext>
                <c:ext xmlns:c16="http://schemas.microsoft.com/office/drawing/2014/chart" uri="{C3380CC4-5D6E-409C-BE32-E72D297353CC}">
                  <c16:uniqueId val="{0000000C-A0E3-426F-B873-E75205E21C7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{35155072-1A20-4715-A222-657564612E07}</c15:txfldGUID>
                      <c15:f>Diagramm!$I$59</c15:f>
                      <c15:dlblFieldTableCache>
                        <c:ptCount val="1"/>
                      </c15:dlblFieldTableCache>
                    </c15:dlblFTEntry>
                  </c15:dlblFieldTable>
                  <c15:showDataLabelsRange val="0"/>
                </c:ext>
                <c:ext xmlns:c16="http://schemas.microsoft.com/office/drawing/2014/chart" uri="{C3380CC4-5D6E-409C-BE32-E72D297353CC}">
                  <c16:uniqueId val="{0000000D-A0E3-426F-B873-E75205E21C7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{B2F2DB14-6401-4238-8819-7070025A8835}</c15:txfldGUID>
                      <c15:f>Diagramm!$I$60</c15:f>
                      <c15:dlblFieldTableCache>
                        <c:ptCount val="1"/>
                      </c15:dlblFieldTableCache>
                    </c15:dlblFTEntry>
                  </c15:dlblFieldTable>
                  <c15:showDataLabelsRange val="0"/>
                </c:ext>
                <c:ext xmlns:c16="http://schemas.microsoft.com/office/drawing/2014/chart" uri="{C3380CC4-5D6E-409C-BE32-E72D297353CC}">
                  <c16:uniqueId val="{0000000E-A0E3-426F-B873-E75205E21C7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{D4C2A82C-0145-4D62-B342-0D4F4C7E510E}</c15:txfldGUID>
                      <c15:f>Diagramm!$I$61</c15:f>
                      <c15:dlblFieldTableCache>
                        <c:ptCount val="1"/>
                      </c15:dlblFieldTableCache>
                    </c15:dlblFTEntry>
                  </c15:dlblFieldTable>
                  <c15:showDataLabelsRange val="0"/>
                </c:ext>
                <c:ext xmlns:c16="http://schemas.microsoft.com/office/drawing/2014/chart" uri="{C3380CC4-5D6E-409C-BE32-E72D297353CC}">
                  <c16:uniqueId val="{0000000F-A0E3-426F-B873-E75205E21C7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{86982441-C184-42C4-8FC7-F66F8E7CB980}</c15:txfldGUID>
                      <c15:f>Diagramm!$I$62</c15:f>
                      <c15:dlblFieldTableCache>
                        <c:ptCount val="1"/>
                      </c15:dlblFieldTableCache>
                    </c15:dlblFTEntry>
                  </c15:dlblFieldTable>
                  <c15:showDataLabelsRange val="0"/>
                </c:ext>
                <c:ext xmlns:c16="http://schemas.microsoft.com/office/drawing/2014/chart" uri="{C3380CC4-5D6E-409C-BE32-E72D297353CC}">
                  <c16:uniqueId val="{00000010-A0E3-426F-B873-E75205E21C7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{9857CC0C-1111-4300-A717-312D6A85C096}</c15:txfldGUID>
                      <c15:f>Diagramm!$I$63</c15:f>
                      <c15:dlblFieldTableCache>
                        <c:ptCount val="1"/>
                      </c15:dlblFieldTableCache>
                    </c15:dlblFTEntry>
                  </c15:dlblFieldTable>
                  <c15:showDataLabelsRange val="0"/>
                </c:ext>
                <c:ext xmlns:c16="http://schemas.microsoft.com/office/drawing/2014/chart" uri="{C3380CC4-5D6E-409C-BE32-E72D297353CC}">
                  <c16:uniqueId val="{00000011-A0E3-426F-B873-E75205E21C7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{103EB065-0F31-4278-82B9-324B3541EA7A}</c15:txfldGUID>
                      <c15:f>Diagramm!$I$64</c15:f>
                      <c15:dlblFieldTableCache>
                        <c:ptCount val="1"/>
                      </c15:dlblFieldTableCache>
                    </c15:dlblFTEntry>
                  </c15:dlblFieldTable>
                  <c15:showDataLabelsRange val="0"/>
                </c:ext>
                <c:ext xmlns:c16="http://schemas.microsoft.com/office/drawing/2014/chart" uri="{C3380CC4-5D6E-409C-BE32-E72D297353CC}">
                  <c16:uniqueId val="{00000012-A0E3-426F-B873-E75205E21C7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{894741C3-096F-448A-A124-F98CE6B81F81}</c15:txfldGUID>
                      <c15:f>Diagramm!$I$65</c15:f>
                      <c15:dlblFieldTableCache>
                        <c:ptCount val="1"/>
                      </c15:dlblFieldTableCache>
                    </c15:dlblFTEntry>
                  </c15:dlblFieldTable>
                  <c15:showDataLabelsRange val="0"/>
                </c:ext>
                <c:ext xmlns:c16="http://schemas.microsoft.com/office/drawing/2014/chart" uri="{C3380CC4-5D6E-409C-BE32-E72D297353CC}">
                  <c16:uniqueId val="{00000013-A0E3-426F-B873-E75205E21C7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{C37EBEFB-D635-444D-A5F6-6C4F0C22248D}</c15:txfldGUID>
                      <c15:f>Diagramm!$I$66</c15:f>
                      <c15:dlblFieldTableCache>
                        <c:ptCount val="1"/>
                      </c15:dlblFieldTableCache>
                    </c15:dlblFTEntry>
                  </c15:dlblFieldTable>
                  <c15:showDataLabelsRange val="0"/>
                </c:ext>
                <c:ext xmlns:c16="http://schemas.microsoft.com/office/drawing/2014/chart" uri="{C3380CC4-5D6E-409C-BE32-E72D297353CC}">
                  <c16:uniqueId val="{00000014-A0E3-426F-B873-E75205E21C7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{0F5B16CC-408C-42B0-A1B5-8A362336ED1B}</c15:txfldGUID>
                      <c15:f>Diagramm!$I$67</c15:f>
                      <c15:dlblFieldTableCache>
                        <c:ptCount val="1"/>
                      </c15:dlblFieldTableCache>
                    </c15:dlblFTEntry>
                  </c15:dlblFieldTable>
                  <c15:showDataLabelsRange val="0"/>
                </c:ext>
                <c:ext xmlns:c16="http://schemas.microsoft.com/office/drawing/2014/chart" uri="{C3380CC4-5D6E-409C-BE32-E72D297353CC}">
                  <c16:uniqueId val="{00000015-A0E3-426F-B873-E75205E21C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0E3-426F-B873-E75205E21C7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{E3F9468A-B289-4DB8-9AC3-A27D3829245B}</c15:txfldGUID>
                      <c15:f>Diagramm!$K$46</c15:f>
                      <c15:dlblFieldTableCache>
                        <c:ptCount val="1"/>
                      </c15:dlblFieldTableCache>
                    </c15:dlblFTEntry>
                  </c15:dlblFieldTable>
                  <c15:showDataLabelsRange val="0"/>
                </c:ext>
                <c:ext xmlns:c16="http://schemas.microsoft.com/office/drawing/2014/chart" uri="{C3380CC4-5D6E-409C-BE32-E72D297353CC}">
                  <c16:uniqueId val="{00000017-A0E3-426F-B873-E75205E21C7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{59C6EEC8-3A13-4EEF-9A61-B48ED14F5225}</c15:txfldGUID>
                      <c15:f>Diagramm!$K$47</c15:f>
                      <c15:dlblFieldTableCache>
                        <c:ptCount val="1"/>
                      </c15:dlblFieldTableCache>
                    </c15:dlblFTEntry>
                  </c15:dlblFieldTable>
                  <c15:showDataLabelsRange val="0"/>
                </c:ext>
                <c:ext xmlns:c16="http://schemas.microsoft.com/office/drawing/2014/chart" uri="{C3380CC4-5D6E-409C-BE32-E72D297353CC}">
                  <c16:uniqueId val="{00000018-A0E3-426F-B873-E75205E21C7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{5E5F3D0A-0EAC-4211-8549-4E0B70724681}</c15:txfldGUID>
                      <c15:f>Diagramm!$K$48</c15:f>
                      <c15:dlblFieldTableCache>
                        <c:ptCount val="1"/>
                      </c15:dlblFieldTableCache>
                    </c15:dlblFTEntry>
                  </c15:dlblFieldTable>
                  <c15:showDataLabelsRange val="0"/>
                </c:ext>
                <c:ext xmlns:c16="http://schemas.microsoft.com/office/drawing/2014/chart" uri="{C3380CC4-5D6E-409C-BE32-E72D297353CC}">
                  <c16:uniqueId val="{00000019-A0E3-426F-B873-E75205E21C7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{781D548E-0795-4AB0-9C8F-B5C8F18B8B10}</c15:txfldGUID>
                      <c15:f>Diagramm!$K$49</c15:f>
                      <c15:dlblFieldTableCache>
                        <c:ptCount val="1"/>
                      </c15:dlblFieldTableCache>
                    </c15:dlblFTEntry>
                  </c15:dlblFieldTable>
                  <c15:showDataLabelsRange val="0"/>
                </c:ext>
                <c:ext xmlns:c16="http://schemas.microsoft.com/office/drawing/2014/chart" uri="{C3380CC4-5D6E-409C-BE32-E72D297353CC}">
                  <c16:uniqueId val="{0000001A-A0E3-426F-B873-E75205E21C7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{FD0195A2-66B4-413C-8ABC-AA3B4BADF0A8}</c15:txfldGUID>
                      <c15:f>Diagramm!$K$50</c15:f>
                      <c15:dlblFieldTableCache>
                        <c:ptCount val="1"/>
                      </c15:dlblFieldTableCache>
                    </c15:dlblFTEntry>
                  </c15:dlblFieldTable>
                  <c15:showDataLabelsRange val="0"/>
                </c:ext>
                <c:ext xmlns:c16="http://schemas.microsoft.com/office/drawing/2014/chart" uri="{C3380CC4-5D6E-409C-BE32-E72D297353CC}">
                  <c16:uniqueId val="{0000001B-A0E3-426F-B873-E75205E21C7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{FDACB5D2-B959-40E6-A1B0-BFAABA92D66C}</c15:txfldGUID>
                      <c15:f>Diagramm!$K$51</c15:f>
                      <c15:dlblFieldTableCache>
                        <c:ptCount val="1"/>
                      </c15:dlblFieldTableCache>
                    </c15:dlblFTEntry>
                  </c15:dlblFieldTable>
                  <c15:showDataLabelsRange val="0"/>
                </c:ext>
                <c:ext xmlns:c16="http://schemas.microsoft.com/office/drawing/2014/chart" uri="{C3380CC4-5D6E-409C-BE32-E72D297353CC}">
                  <c16:uniqueId val="{0000001C-A0E3-426F-B873-E75205E21C7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{0C5823AF-CA77-41DF-8689-B3AD74906F0E}</c15:txfldGUID>
                      <c15:f>Diagramm!$K$52</c15:f>
                      <c15:dlblFieldTableCache>
                        <c:ptCount val="1"/>
                      </c15:dlblFieldTableCache>
                    </c15:dlblFTEntry>
                  </c15:dlblFieldTable>
                  <c15:showDataLabelsRange val="0"/>
                </c:ext>
                <c:ext xmlns:c16="http://schemas.microsoft.com/office/drawing/2014/chart" uri="{C3380CC4-5D6E-409C-BE32-E72D297353CC}">
                  <c16:uniqueId val="{0000001D-A0E3-426F-B873-E75205E21C7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{BDD8618A-2B4F-47B5-AD96-A8B1903CC852}</c15:txfldGUID>
                      <c15:f>Diagramm!$K$53</c15:f>
                      <c15:dlblFieldTableCache>
                        <c:ptCount val="1"/>
                      </c15:dlblFieldTableCache>
                    </c15:dlblFTEntry>
                  </c15:dlblFieldTable>
                  <c15:showDataLabelsRange val="0"/>
                </c:ext>
                <c:ext xmlns:c16="http://schemas.microsoft.com/office/drawing/2014/chart" uri="{C3380CC4-5D6E-409C-BE32-E72D297353CC}">
                  <c16:uniqueId val="{0000001E-A0E3-426F-B873-E75205E21C7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{01D10D9D-FBFD-41EC-A590-DC68677E7220}</c15:txfldGUID>
                      <c15:f>Diagramm!$K$54</c15:f>
                      <c15:dlblFieldTableCache>
                        <c:ptCount val="1"/>
                      </c15:dlblFieldTableCache>
                    </c15:dlblFTEntry>
                  </c15:dlblFieldTable>
                  <c15:showDataLabelsRange val="0"/>
                </c:ext>
                <c:ext xmlns:c16="http://schemas.microsoft.com/office/drawing/2014/chart" uri="{C3380CC4-5D6E-409C-BE32-E72D297353CC}">
                  <c16:uniqueId val="{0000001F-A0E3-426F-B873-E75205E21C7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{0CAB2629-2CB1-4770-8372-FDD30BEE8C83}</c15:txfldGUID>
                      <c15:f>Diagramm!$K$55</c15:f>
                      <c15:dlblFieldTableCache>
                        <c:ptCount val="1"/>
                      </c15:dlblFieldTableCache>
                    </c15:dlblFTEntry>
                  </c15:dlblFieldTable>
                  <c15:showDataLabelsRange val="0"/>
                </c:ext>
                <c:ext xmlns:c16="http://schemas.microsoft.com/office/drawing/2014/chart" uri="{C3380CC4-5D6E-409C-BE32-E72D297353CC}">
                  <c16:uniqueId val="{00000020-A0E3-426F-B873-E75205E21C7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{B8C0E74A-08AB-478E-AFF8-F61F590AA253}</c15:txfldGUID>
                      <c15:f>Diagramm!$K$56</c15:f>
                      <c15:dlblFieldTableCache>
                        <c:ptCount val="1"/>
                      </c15:dlblFieldTableCache>
                    </c15:dlblFTEntry>
                  </c15:dlblFieldTable>
                  <c15:showDataLabelsRange val="0"/>
                </c:ext>
                <c:ext xmlns:c16="http://schemas.microsoft.com/office/drawing/2014/chart" uri="{C3380CC4-5D6E-409C-BE32-E72D297353CC}">
                  <c16:uniqueId val="{00000021-A0E3-426F-B873-E75205E21C7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{A8574F28-AE75-43D9-8B2D-52FFA39ECDCC}</c15:txfldGUID>
                      <c15:f>Diagramm!$K$57</c15:f>
                      <c15:dlblFieldTableCache>
                        <c:ptCount val="1"/>
                      </c15:dlblFieldTableCache>
                    </c15:dlblFTEntry>
                  </c15:dlblFieldTable>
                  <c15:showDataLabelsRange val="0"/>
                </c:ext>
                <c:ext xmlns:c16="http://schemas.microsoft.com/office/drawing/2014/chart" uri="{C3380CC4-5D6E-409C-BE32-E72D297353CC}">
                  <c16:uniqueId val="{00000022-A0E3-426F-B873-E75205E21C7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{214AFB32-1D93-4224-AF2F-727B0A20A40B}</c15:txfldGUID>
                      <c15:f>Diagramm!$K$58</c15:f>
                      <c15:dlblFieldTableCache>
                        <c:ptCount val="1"/>
                      </c15:dlblFieldTableCache>
                    </c15:dlblFTEntry>
                  </c15:dlblFieldTable>
                  <c15:showDataLabelsRange val="0"/>
                </c:ext>
                <c:ext xmlns:c16="http://schemas.microsoft.com/office/drawing/2014/chart" uri="{C3380CC4-5D6E-409C-BE32-E72D297353CC}">
                  <c16:uniqueId val="{00000023-A0E3-426F-B873-E75205E21C7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{5B6F3D0B-F1C2-438A-98E2-B5B9BBF1BC6E}</c15:txfldGUID>
                      <c15:f>Diagramm!$K$59</c15:f>
                      <c15:dlblFieldTableCache>
                        <c:ptCount val="1"/>
                      </c15:dlblFieldTableCache>
                    </c15:dlblFTEntry>
                  </c15:dlblFieldTable>
                  <c15:showDataLabelsRange val="0"/>
                </c:ext>
                <c:ext xmlns:c16="http://schemas.microsoft.com/office/drawing/2014/chart" uri="{C3380CC4-5D6E-409C-BE32-E72D297353CC}">
                  <c16:uniqueId val="{00000024-A0E3-426F-B873-E75205E21C7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{8943A483-BCC1-48FF-9D5F-F99F7E72C1A6}</c15:txfldGUID>
                      <c15:f>Diagramm!$K$60</c15:f>
                      <c15:dlblFieldTableCache>
                        <c:ptCount val="1"/>
                      </c15:dlblFieldTableCache>
                    </c15:dlblFTEntry>
                  </c15:dlblFieldTable>
                  <c15:showDataLabelsRange val="0"/>
                </c:ext>
                <c:ext xmlns:c16="http://schemas.microsoft.com/office/drawing/2014/chart" uri="{C3380CC4-5D6E-409C-BE32-E72D297353CC}">
                  <c16:uniqueId val="{00000025-A0E3-426F-B873-E75205E21C7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{A675D969-A578-4CE4-94DF-938EDF5B7C5C}</c15:txfldGUID>
                      <c15:f>Diagramm!$K$61</c15:f>
                      <c15:dlblFieldTableCache>
                        <c:ptCount val="1"/>
                      </c15:dlblFieldTableCache>
                    </c15:dlblFTEntry>
                  </c15:dlblFieldTable>
                  <c15:showDataLabelsRange val="0"/>
                </c:ext>
                <c:ext xmlns:c16="http://schemas.microsoft.com/office/drawing/2014/chart" uri="{C3380CC4-5D6E-409C-BE32-E72D297353CC}">
                  <c16:uniqueId val="{00000026-A0E3-426F-B873-E75205E21C7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{B5D1321E-E377-4FA1-9653-19BF29289046}</c15:txfldGUID>
                      <c15:f>Diagramm!$K$62</c15:f>
                      <c15:dlblFieldTableCache>
                        <c:ptCount val="1"/>
                      </c15:dlblFieldTableCache>
                    </c15:dlblFTEntry>
                  </c15:dlblFieldTable>
                  <c15:showDataLabelsRange val="0"/>
                </c:ext>
                <c:ext xmlns:c16="http://schemas.microsoft.com/office/drawing/2014/chart" uri="{C3380CC4-5D6E-409C-BE32-E72D297353CC}">
                  <c16:uniqueId val="{00000027-A0E3-426F-B873-E75205E21C7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{925F3EC4-DDDE-4FB3-AB0C-A2A40441E4F1}</c15:txfldGUID>
                      <c15:f>Diagramm!$K$63</c15:f>
                      <c15:dlblFieldTableCache>
                        <c:ptCount val="1"/>
                      </c15:dlblFieldTableCache>
                    </c15:dlblFTEntry>
                  </c15:dlblFieldTable>
                  <c15:showDataLabelsRange val="0"/>
                </c:ext>
                <c:ext xmlns:c16="http://schemas.microsoft.com/office/drawing/2014/chart" uri="{C3380CC4-5D6E-409C-BE32-E72D297353CC}">
                  <c16:uniqueId val="{00000028-A0E3-426F-B873-E75205E21C7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{C0EE481A-5A77-4723-A77C-44EAD9588538}</c15:txfldGUID>
                      <c15:f>Diagramm!$K$64</c15:f>
                      <c15:dlblFieldTableCache>
                        <c:ptCount val="1"/>
                      </c15:dlblFieldTableCache>
                    </c15:dlblFTEntry>
                  </c15:dlblFieldTable>
                  <c15:showDataLabelsRange val="0"/>
                </c:ext>
                <c:ext xmlns:c16="http://schemas.microsoft.com/office/drawing/2014/chart" uri="{C3380CC4-5D6E-409C-BE32-E72D297353CC}">
                  <c16:uniqueId val="{00000029-A0E3-426F-B873-E75205E21C7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{56889096-DA40-4BE0-B234-727E7FD937E6}</c15:txfldGUID>
                      <c15:f>Diagramm!$K$65</c15:f>
                      <c15:dlblFieldTableCache>
                        <c:ptCount val="1"/>
                      </c15:dlblFieldTableCache>
                    </c15:dlblFTEntry>
                  </c15:dlblFieldTable>
                  <c15:showDataLabelsRange val="0"/>
                </c:ext>
                <c:ext xmlns:c16="http://schemas.microsoft.com/office/drawing/2014/chart" uri="{C3380CC4-5D6E-409C-BE32-E72D297353CC}">
                  <c16:uniqueId val="{0000002A-A0E3-426F-B873-E75205E21C7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{7F9AAA45-5D6C-41DB-9569-C7191FAB0147}</c15:txfldGUID>
                      <c15:f>Diagramm!$K$66</c15:f>
                      <c15:dlblFieldTableCache>
                        <c:ptCount val="1"/>
                      </c15:dlblFieldTableCache>
                    </c15:dlblFTEntry>
                  </c15:dlblFieldTable>
                  <c15:showDataLabelsRange val="0"/>
                </c:ext>
                <c:ext xmlns:c16="http://schemas.microsoft.com/office/drawing/2014/chart" uri="{C3380CC4-5D6E-409C-BE32-E72D297353CC}">
                  <c16:uniqueId val="{0000002B-A0E3-426F-B873-E75205E21C7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{29DD406A-97AC-40CE-BE33-74C11637D8D0}</c15:txfldGUID>
                      <c15:f>Diagramm!$K$67</c15:f>
                      <c15:dlblFieldTableCache>
                        <c:ptCount val="1"/>
                      </c15:dlblFieldTableCache>
                    </c15:dlblFTEntry>
                  </c15:dlblFieldTable>
                  <c15:showDataLabelsRange val="0"/>
                </c:ext>
                <c:ext xmlns:c16="http://schemas.microsoft.com/office/drawing/2014/chart" uri="{C3380CC4-5D6E-409C-BE32-E72D297353CC}">
                  <c16:uniqueId val="{0000002C-A0E3-426F-B873-E75205E21C7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0E3-426F-B873-E75205E21C7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{7EDAB946-E810-4E95-B336-CBF5F4D6EC7F}</c15:txfldGUID>
                      <c15:f>Diagramm!$J$46</c15:f>
                      <c15:dlblFieldTableCache>
                        <c:ptCount val="1"/>
                      </c15:dlblFieldTableCache>
                    </c15:dlblFTEntry>
                  </c15:dlblFieldTable>
                  <c15:showDataLabelsRange val="0"/>
                </c:ext>
                <c:ext xmlns:c16="http://schemas.microsoft.com/office/drawing/2014/chart" uri="{C3380CC4-5D6E-409C-BE32-E72D297353CC}">
                  <c16:uniqueId val="{0000002E-A0E3-426F-B873-E75205E21C7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{14577715-09E1-4B2F-87A6-3E16F858E910}</c15:txfldGUID>
                      <c15:f>Diagramm!$J$47</c15:f>
                      <c15:dlblFieldTableCache>
                        <c:ptCount val="1"/>
                      </c15:dlblFieldTableCache>
                    </c15:dlblFTEntry>
                  </c15:dlblFieldTable>
                  <c15:showDataLabelsRange val="0"/>
                </c:ext>
                <c:ext xmlns:c16="http://schemas.microsoft.com/office/drawing/2014/chart" uri="{C3380CC4-5D6E-409C-BE32-E72D297353CC}">
                  <c16:uniqueId val="{0000002F-A0E3-426F-B873-E75205E21C7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{709181F4-F31F-4D28-BBDF-88D4D8A9BDD2}</c15:txfldGUID>
                      <c15:f>Diagramm!$J$48</c15:f>
                      <c15:dlblFieldTableCache>
                        <c:ptCount val="1"/>
                      </c15:dlblFieldTableCache>
                    </c15:dlblFTEntry>
                  </c15:dlblFieldTable>
                  <c15:showDataLabelsRange val="0"/>
                </c:ext>
                <c:ext xmlns:c16="http://schemas.microsoft.com/office/drawing/2014/chart" uri="{C3380CC4-5D6E-409C-BE32-E72D297353CC}">
                  <c16:uniqueId val="{00000030-A0E3-426F-B873-E75205E21C7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{677E9E3B-D2D6-40B4-A33C-0307B3767E7E}</c15:txfldGUID>
                      <c15:f>Diagramm!$J$49</c15:f>
                      <c15:dlblFieldTableCache>
                        <c:ptCount val="1"/>
                      </c15:dlblFieldTableCache>
                    </c15:dlblFTEntry>
                  </c15:dlblFieldTable>
                  <c15:showDataLabelsRange val="0"/>
                </c:ext>
                <c:ext xmlns:c16="http://schemas.microsoft.com/office/drawing/2014/chart" uri="{C3380CC4-5D6E-409C-BE32-E72D297353CC}">
                  <c16:uniqueId val="{00000031-A0E3-426F-B873-E75205E21C7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{3B555CAB-DA44-41D2-B3E3-3F794E749ADD}</c15:txfldGUID>
                      <c15:f>Diagramm!$J$50</c15:f>
                      <c15:dlblFieldTableCache>
                        <c:ptCount val="1"/>
                      </c15:dlblFieldTableCache>
                    </c15:dlblFTEntry>
                  </c15:dlblFieldTable>
                  <c15:showDataLabelsRange val="0"/>
                </c:ext>
                <c:ext xmlns:c16="http://schemas.microsoft.com/office/drawing/2014/chart" uri="{C3380CC4-5D6E-409C-BE32-E72D297353CC}">
                  <c16:uniqueId val="{00000032-A0E3-426F-B873-E75205E21C7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{EA4D3355-F33B-4B4C-BBF8-1D91B16A171E}</c15:txfldGUID>
                      <c15:f>Diagramm!$J$51</c15:f>
                      <c15:dlblFieldTableCache>
                        <c:ptCount val="1"/>
                      </c15:dlblFieldTableCache>
                    </c15:dlblFTEntry>
                  </c15:dlblFieldTable>
                  <c15:showDataLabelsRange val="0"/>
                </c:ext>
                <c:ext xmlns:c16="http://schemas.microsoft.com/office/drawing/2014/chart" uri="{C3380CC4-5D6E-409C-BE32-E72D297353CC}">
                  <c16:uniqueId val="{00000033-A0E3-426F-B873-E75205E21C7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{1FD4760A-EB6C-4DF5-A88A-83E9850553FA}</c15:txfldGUID>
                      <c15:f>Diagramm!$J$52</c15:f>
                      <c15:dlblFieldTableCache>
                        <c:ptCount val="1"/>
                      </c15:dlblFieldTableCache>
                    </c15:dlblFTEntry>
                  </c15:dlblFieldTable>
                  <c15:showDataLabelsRange val="0"/>
                </c:ext>
                <c:ext xmlns:c16="http://schemas.microsoft.com/office/drawing/2014/chart" uri="{C3380CC4-5D6E-409C-BE32-E72D297353CC}">
                  <c16:uniqueId val="{00000034-A0E3-426F-B873-E75205E21C7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{61A1AF48-E324-428B-894C-D46660FE0F96}</c15:txfldGUID>
                      <c15:f>Diagramm!$J$53</c15:f>
                      <c15:dlblFieldTableCache>
                        <c:ptCount val="1"/>
                      </c15:dlblFieldTableCache>
                    </c15:dlblFTEntry>
                  </c15:dlblFieldTable>
                  <c15:showDataLabelsRange val="0"/>
                </c:ext>
                <c:ext xmlns:c16="http://schemas.microsoft.com/office/drawing/2014/chart" uri="{C3380CC4-5D6E-409C-BE32-E72D297353CC}">
                  <c16:uniqueId val="{00000035-A0E3-426F-B873-E75205E21C7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{4A853A7E-3879-4E11-A7B0-2C50DC5B679F}</c15:txfldGUID>
                      <c15:f>Diagramm!$J$54</c15:f>
                      <c15:dlblFieldTableCache>
                        <c:ptCount val="1"/>
                      </c15:dlblFieldTableCache>
                    </c15:dlblFTEntry>
                  </c15:dlblFieldTable>
                  <c15:showDataLabelsRange val="0"/>
                </c:ext>
                <c:ext xmlns:c16="http://schemas.microsoft.com/office/drawing/2014/chart" uri="{C3380CC4-5D6E-409C-BE32-E72D297353CC}">
                  <c16:uniqueId val="{00000036-A0E3-426F-B873-E75205E21C7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{2E1F55DE-2E82-4A17-824C-20D0C5BEB91B}</c15:txfldGUID>
                      <c15:f>Diagramm!$J$55</c15:f>
                      <c15:dlblFieldTableCache>
                        <c:ptCount val="1"/>
                      </c15:dlblFieldTableCache>
                    </c15:dlblFTEntry>
                  </c15:dlblFieldTable>
                  <c15:showDataLabelsRange val="0"/>
                </c:ext>
                <c:ext xmlns:c16="http://schemas.microsoft.com/office/drawing/2014/chart" uri="{C3380CC4-5D6E-409C-BE32-E72D297353CC}">
                  <c16:uniqueId val="{00000037-A0E3-426F-B873-E75205E21C7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{4646FF1F-D853-49D5-8778-A5CD322AFD71}</c15:txfldGUID>
                      <c15:f>Diagramm!$J$56</c15:f>
                      <c15:dlblFieldTableCache>
                        <c:ptCount val="1"/>
                      </c15:dlblFieldTableCache>
                    </c15:dlblFTEntry>
                  </c15:dlblFieldTable>
                  <c15:showDataLabelsRange val="0"/>
                </c:ext>
                <c:ext xmlns:c16="http://schemas.microsoft.com/office/drawing/2014/chart" uri="{C3380CC4-5D6E-409C-BE32-E72D297353CC}">
                  <c16:uniqueId val="{00000038-A0E3-426F-B873-E75205E21C7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{8F57F0DD-854E-4867-A4AF-8C9D5EBC3295}</c15:txfldGUID>
                      <c15:f>Diagramm!$J$57</c15:f>
                      <c15:dlblFieldTableCache>
                        <c:ptCount val="1"/>
                      </c15:dlblFieldTableCache>
                    </c15:dlblFTEntry>
                  </c15:dlblFieldTable>
                  <c15:showDataLabelsRange val="0"/>
                </c:ext>
                <c:ext xmlns:c16="http://schemas.microsoft.com/office/drawing/2014/chart" uri="{C3380CC4-5D6E-409C-BE32-E72D297353CC}">
                  <c16:uniqueId val="{00000039-A0E3-426F-B873-E75205E21C7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{E207937E-035C-4F50-938C-1B2A007B4EF0}</c15:txfldGUID>
                      <c15:f>Diagramm!$J$58</c15:f>
                      <c15:dlblFieldTableCache>
                        <c:ptCount val="1"/>
                      </c15:dlblFieldTableCache>
                    </c15:dlblFTEntry>
                  </c15:dlblFieldTable>
                  <c15:showDataLabelsRange val="0"/>
                </c:ext>
                <c:ext xmlns:c16="http://schemas.microsoft.com/office/drawing/2014/chart" uri="{C3380CC4-5D6E-409C-BE32-E72D297353CC}">
                  <c16:uniqueId val="{0000003A-A0E3-426F-B873-E75205E21C7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{4E734400-439E-46FD-B4BD-AB28F93F3685}</c15:txfldGUID>
                      <c15:f>Diagramm!$J$59</c15:f>
                      <c15:dlblFieldTableCache>
                        <c:ptCount val="1"/>
                      </c15:dlblFieldTableCache>
                    </c15:dlblFTEntry>
                  </c15:dlblFieldTable>
                  <c15:showDataLabelsRange val="0"/>
                </c:ext>
                <c:ext xmlns:c16="http://schemas.microsoft.com/office/drawing/2014/chart" uri="{C3380CC4-5D6E-409C-BE32-E72D297353CC}">
                  <c16:uniqueId val="{0000003B-A0E3-426F-B873-E75205E21C7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{B9365C1C-D4BA-46E7-8F10-C32AEE0B85ED}</c15:txfldGUID>
                      <c15:f>Diagramm!$J$60</c15:f>
                      <c15:dlblFieldTableCache>
                        <c:ptCount val="1"/>
                      </c15:dlblFieldTableCache>
                    </c15:dlblFTEntry>
                  </c15:dlblFieldTable>
                  <c15:showDataLabelsRange val="0"/>
                </c:ext>
                <c:ext xmlns:c16="http://schemas.microsoft.com/office/drawing/2014/chart" uri="{C3380CC4-5D6E-409C-BE32-E72D297353CC}">
                  <c16:uniqueId val="{0000003C-A0E3-426F-B873-E75205E21C7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{7E72EB5C-CBE5-44AE-B5F0-410DF3B94B62}</c15:txfldGUID>
                      <c15:f>Diagramm!$J$61</c15:f>
                      <c15:dlblFieldTableCache>
                        <c:ptCount val="1"/>
                      </c15:dlblFieldTableCache>
                    </c15:dlblFTEntry>
                  </c15:dlblFieldTable>
                  <c15:showDataLabelsRange val="0"/>
                </c:ext>
                <c:ext xmlns:c16="http://schemas.microsoft.com/office/drawing/2014/chart" uri="{C3380CC4-5D6E-409C-BE32-E72D297353CC}">
                  <c16:uniqueId val="{0000003D-A0E3-426F-B873-E75205E21C7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{4FAFE60F-D5D0-4234-AE4D-0068B3124D26}</c15:txfldGUID>
                      <c15:f>Diagramm!$J$62</c15:f>
                      <c15:dlblFieldTableCache>
                        <c:ptCount val="1"/>
                      </c15:dlblFieldTableCache>
                    </c15:dlblFTEntry>
                  </c15:dlblFieldTable>
                  <c15:showDataLabelsRange val="0"/>
                </c:ext>
                <c:ext xmlns:c16="http://schemas.microsoft.com/office/drawing/2014/chart" uri="{C3380CC4-5D6E-409C-BE32-E72D297353CC}">
                  <c16:uniqueId val="{0000003E-A0E3-426F-B873-E75205E21C7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{8511E45F-B7B3-48A5-96E8-D72AD839EE94}</c15:txfldGUID>
                      <c15:f>Diagramm!$J$63</c15:f>
                      <c15:dlblFieldTableCache>
                        <c:ptCount val="1"/>
                      </c15:dlblFieldTableCache>
                    </c15:dlblFTEntry>
                  </c15:dlblFieldTable>
                  <c15:showDataLabelsRange val="0"/>
                </c:ext>
                <c:ext xmlns:c16="http://schemas.microsoft.com/office/drawing/2014/chart" uri="{C3380CC4-5D6E-409C-BE32-E72D297353CC}">
                  <c16:uniqueId val="{0000003F-A0E3-426F-B873-E75205E21C7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{BFB87097-2B1D-45BE-BDC4-05B0B8F89644}</c15:txfldGUID>
                      <c15:f>Diagramm!$J$64</c15:f>
                      <c15:dlblFieldTableCache>
                        <c:ptCount val="1"/>
                      </c15:dlblFieldTableCache>
                    </c15:dlblFTEntry>
                  </c15:dlblFieldTable>
                  <c15:showDataLabelsRange val="0"/>
                </c:ext>
                <c:ext xmlns:c16="http://schemas.microsoft.com/office/drawing/2014/chart" uri="{C3380CC4-5D6E-409C-BE32-E72D297353CC}">
                  <c16:uniqueId val="{00000040-A0E3-426F-B873-E75205E21C7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{B95C6D14-E47C-46EC-98AE-A7D6359AB574}</c15:txfldGUID>
                      <c15:f>Diagramm!$J$65</c15:f>
                      <c15:dlblFieldTableCache>
                        <c:ptCount val="1"/>
                      </c15:dlblFieldTableCache>
                    </c15:dlblFTEntry>
                  </c15:dlblFieldTable>
                  <c15:showDataLabelsRange val="0"/>
                </c:ext>
                <c:ext xmlns:c16="http://schemas.microsoft.com/office/drawing/2014/chart" uri="{C3380CC4-5D6E-409C-BE32-E72D297353CC}">
                  <c16:uniqueId val="{00000041-A0E3-426F-B873-E75205E21C7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{3B64645D-6A09-45A7-BE86-8A5B776F16EC}</c15:txfldGUID>
                      <c15:f>Diagramm!$J$66</c15:f>
                      <c15:dlblFieldTableCache>
                        <c:ptCount val="1"/>
                      </c15:dlblFieldTableCache>
                    </c15:dlblFTEntry>
                  </c15:dlblFieldTable>
                  <c15:showDataLabelsRange val="0"/>
                </c:ext>
                <c:ext xmlns:c16="http://schemas.microsoft.com/office/drawing/2014/chart" uri="{C3380CC4-5D6E-409C-BE32-E72D297353CC}">
                  <c16:uniqueId val="{00000042-A0E3-426F-B873-E75205E21C7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{5B1BD417-3E5A-4514-8A90-E2DD5B35047A}</c15:txfldGUID>
                      <c15:f>Diagramm!$J$67</c15:f>
                      <c15:dlblFieldTableCache>
                        <c:ptCount val="1"/>
                      </c15:dlblFieldTableCache>
                    </c15:dlblFTEntry>
                  </c15:dlblFieldTable>
                  <c15:showDataLabelsRange val="0"/>
                </c:ext>
                <c:ext xmlns:c16="http://schemas.microsoft.com/office/drawing/2014/chart" uri="{C3380CC4-5D6E-409C-BE32-E72D297353CC}">
                  <c16:uniqueId val="{00000043-A0E3-426F-B873-E75205E21C7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0E3-426F-B873-E75205E21C7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5E-4467-BA56-1CDAE6E347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5E-4467-BA56-1CDAE6E347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5E-4467-BA56-1CDAE6E347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5E-4467-BA56-1CDAE6E347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5E-4467-BA56-1CDAE6E347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5E-4467-BA56-1CDAE6E347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5E-4467-BA56-1CDAE6E347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5E-4467-BA56-1CDAE6E347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5E-4467-BA56-1CDAE6E347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5E-4467-BA56-1CDAE6E347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5E-4467-BA56-1CDAE6E347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5E-4467-BA56-1CDAE6E347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5E-4467-BA56-1CDAE6E347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5E-4467-BA56-1CDAE6E347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E5E-4467-BA56-1CDAE6E347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5E-4467-BA56-1CDAE6E347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E5E-4467-BA56-1CDAE6E347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E5E-4467-BA56-1CDAE6E347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E5E-4467-BA56-1CDAE6E347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E5E-4467-BA56-1CDAE6E347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E5E-4467-BA56-1CDAE6E347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E5E-4467-BA56-1CDAE6E347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5E-4467-BA56-1CDAE6E347E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E5E-4467-BA56-1CDAE6E347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E5E-4467-BA56-1CDAE6E347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E5E-4467-BA56-1CDAE6E347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E5E-4467-BA56-1CDAE6E347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E5E-4467-BA56-1CDAE6E347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E5E-4467-BA56-1CDAE6E347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E5E-4467-BA56-1CDAE6E347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E5E-4467-BA56-1CDAE6E347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E5E-4467-BA56-1CDAE6E347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E5E-4467-BA56-1CDAE6E347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E5E-4467-BA56-1CDAE6E347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E5E-4467-BA56-1CDAE6E347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E5E-4467-BA56-1CDAE6E347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E5E-4467-BA56-1CDAE6E347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E5E-4467-BA56-1CDAE6E347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E5E-4467-BA56-1CDAE6E347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E5E-4467-BA56-1CDAE6E347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E5E-4467-BA56-1CDAE6E347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E5E-4467-BA56-1CDAE6E347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E5E-4467-BA56-1CDAE6E347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E5E-4467-BA56-1CDAE6E347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E5E-4467-BA56-1CDAE6E347E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5E-4467-BA56-1CDAE6E347E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E5E-4467-BA56-1CDAE6E347E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E5E-4467-BA56-1CDAE6E347E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E5E-4467-BA56-1CDAE6E347E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E5E-4467-BA56-1CDAE6E347E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E5E-4467-BA56-1CDAE6E347E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E5E-4467-BA56-1CDAE6E347E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E5E-4467-BA56-1CDAE6E347E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E5E-4467-BA56-1CDAE6E347E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E5E-4467-BA56-1CDAE6E347E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E5E-4467-BA56-1CDAE6E347E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E5E-4467-BA56-1CDAE6E347E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E5E-4467-BA56-1CDAE6E347E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E5E-4467-BA56-1CDAE6E347E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E5E-4467-BA56-1CDAE6E347E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E5E-4467-BA56-1CDAE6E347E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E5E-4467-BA56-1CDAE6E347E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E5E-4467-BA56-1CDAE6E347E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E5E-4467-BA56-1CDAE6E347E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E5E-4467-BA56-1CDAE6E347E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E5E-4467-BA56-1CDAE6E347E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E5E-4467-BA56-1CDAE6E347E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E5E-4467-BA56-1CDAE6E347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5E-4467-BA56-1CDAE6E347E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100.34618237766848</c:v>
                </c:pt>
                <c:pt idx="2">
                  <c:v>101.63200263758002</c:v>
                </c:pt>
                <c:pt idx="3">
                  <c:v>100.98359754924857</c:v>
                </c:pt>
                <c:pt idx="4">
                  <c:v>101.78860895128719</c:v>
                </c:pt>
                <c:pt idx="5">
                  <c:v>102.72549935434239</c:v>
                </c:pt>
                <c:pt idx="6">
                  <c:v>104.5827952853257</c:v>
                </c:pt>
                <c:pt idx="7">
                  <c:v>104.11022886501635</c:v>
                </c:pt>
                <c:pt idx="8">
                  <c:v>103.83548094623183</c:v>
                </c:pt>
                <c:pt idx="9">
                  <c:v>104.222875511718</c:v>
                </c:pt>
                <c:pt idx="10">
                  <c:v>105.92356512899414</c:v>
                </c:pt>
                <c:pt idx="11">
                  <c:v>105.86312058686156</c:v>
                </c:pt>
                <c:pt idx="12">
                  <c:v>101.90125559798884</c:v>
                </c:pt>
                <c:pt idx="13">
                  <c:v>102.04687199494464</c:v>
                </c:pt>
                <c:pt idx="14">
                  <c:v>101.48363876143638</c:v>
                </c:pt>
                <c:pt idx="15">
                  <c:v>101.23361815534247</c:v>
                </c:pt>
                <c:pt idx="16">
                  <c:v>101.37373959392258</c:v>
                </c:pt>
                <c:pt idx="17">
                  <c:v>101.69794213808829</c:v>
                </c:pt>
                <c:pt idx="18">
                  <c:v>102.98376239799984</c:v>
                </c:pt>
                <c:pt idx="19">
                  <c:v>102.81067120916558</c:v>
                </c:pt>
                <c:pt idx="20">
                  <c:v>102.59636783251366</c:v>
                </c:pt>
                <c:pt idx="21">
                  <c:v>102.16776107920981</c:v>
                </c:pt>
                <c:pt idx="22">
                  <c:v>104.12396626095557</c:v>
                </c:pt>
                <c:pt idx="23">
                  <c:v>103.72558177871802</c:v>
                </c:pt>
                <c:pt idx="24">
                  <c:v>103.34368217160754</c:v>
                </c:pt>
              </c:numCache>
            </c:numRef>
          </c:val>
          <c:smooth val="0"/>
          <c:extLst>
            <c:ext xmlns:c16="http://schemas.microsoft.com/office/drawing/2014/chart" uri="{C3380CC4-5D6E-409C-BE32-E72D297353CC}">
              <c16:uniqueId val="{00000000-205E-4DE6-BDB4-FF93BE717CC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100.55124029065396</c:v>
                </c:pt>
                <c:pt idx="2">
                  <c:v>103.93385116512152</c:v>
                </c:pt>
                <c:pt idx="3">
                  <c:v>103.78351290403407</c:v>
                </c:pt>
                <c:pt idx="4">
                  <c:v>103.05687797544476</c:v>
                </c:pt>
                <c:pt idx="5">
                  <c:v>104.56026058631922</c:v>
                </c:pt>
                <c:pt idx="6">
                  <c:v>108.81984465046355</c:v>
                </c:pt>
                <c:pt idx="7">
                  <c:v>110.24805813079428</c:v>
                </c:pt>
                <c:pt idx="8">
                  <c:v>108.92007015785516</c:v>
                </c:pt>
                <c:pt idx="9">
                  <c:v>110.97469305938361</c:v>
                </c:pt>
                <c:pt idx="10">
                  <c:v>114.73314958656977</c:v>
                </c:pt>
                <c:pt idx="11">
                  <c:v>115.71034828363818</c:v>
                </c:pt>
                <c:pt idx="12">
                  <c:v>114.55775494863443</c:v>
                </c:pt>
                <c:pt idx="13">
                  <c:v>115.71034828363818</c:v>
                </c:pt>
                <c:pt idx="14">
                  <c:v>116.83788524179404</c:v>
                </c:pt>
                <c:pt idx="15">
                  <c:v>117.76497118516662</c:v>
                </c:pt>
                <c:pt idx="16">
                  <c:v>117.33901277875218</c:v>
                </c:pt>
                <c:pt idx="17">
                  <c:v>121.09746930593836</c:v>
                </c:pt>
                <c:pt idx="18">
                  <c:v>123.67827612127287</c:v>
                </c:pt>
                <c:pt idx="19">
                  <c:v>124.60536206464545</c:v>
                </c:pt>
                <c:pt idx="20">
                  <c:v>123.37759959909798</c:v>
                </c:pt>
                <c:pt idx="21">
                  <c:v>123.5279378601854</c:v>
                </c:pt>
                <c:pt idx="22">
                  <c:v>127.33650714106741</c:v>
                </c:pt>
                <c:pt idx="23">
                  <c:v>126.68504134302181</c:v>
                </c:pt>
                <c:pt idx="24">
                  <c:v>119.8947632172388</c:v>
                </c:pt>
              </c:numCache>
            </c:numRef>
          </c:val>
          <c:smooth val="0"/>
          <c:extLst>
            <c:ext xmlns:c16="http://schemas.microsoft.com/office/drawing/2014/chart" uri="{C3380CC4-5D6E-409C-BE32-E72D297353CC}">
              <c16:uniqueId val="{00000001-205E-4DE6-BDB4-FF93BE717CC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101.59918339571283</c:v>
                </c:pt>
                <c:pt idx="2">
                  <c:v>100.83361687648859</c:v>
                </c:pt>
                <c:pt idx="3">
                  <c:v>104.40626063286832</c:v>
                </c:pt>
                <c:pt idx="4">
                  <c:v>101.32698196665532</c:v>
                </c:pt>
                <c:pt idx="5">
                  <c:v>101.88839741408641</c:v>
                </c:pt>
                <c:pt idx="6">
                  <c:v>99.336509016672338</c:v>
                </c:pt>
                <c:pt idx="7">
                  <c:v>103.86185777475332</c:v>
                </c:pt>
                <c:pt idx="8">
                  <c:v>99.948962232051713</c:v>
                </c:pt>
                <c:pt idx="9">
                  <c:v>100.37427696495406</c:v>
                </c:pt>
                <c:pt idx="10">
                  <c:v>98.621980265396388</c:v>
                </c:pt>
                <c:pt idx="11">
                  <c:v>100.69751616195985</c:v>
                </c:pt>
                <c:pt idx="12">
                  <c:v>97.158897584212326</c:v>
                </c:pt>
                <c:pt idx="13">
                  <c:v>98.315753657706708</c:v>
                </c:pt>
                <c:pt idx="14">
                  <c:v>92.786662129976179</c:v>
                </c:pt>
                <c:pt idx="15">
                  <c:v>96.427356243620281</c:v>
                </c:pt>
                <c:pt idx="16">
                  <c:v>94.419870704321198</c:v>
                </c:pt>
                <c:pt idx="17">
                  <c:v>95.882953385505274</c:v>
                </c:pt>
                <c:pt idx="18">
                  <c:v>93.926505614154479</c:v>
                </c:pt>
                <c:pt idx="19">
                  <c:v>96.376318475671994</c:v>
                </c:pt>
                <c:pt idx="20">
                  <c:v>95.457638652602924</c:v>
                </c:pt>
                <c:pt idx="21">
                  <c:v>96.291255529091529</c:v>
                </c:pt>
                <c:pt idx="22">
                  <c:v>92.599523647499154</c:v>
                </c:pt>
                <c:pt idx="23">
                  <c:v>96.376318475671994</c:v>
                </c:pt>
                <c:pt idx="24">
                  <c:v>90.506975161619593</c:v>
                </c:pt>
              </c:numCache>
            </c:numRef>
          </c:val>
          <c:smooth val="0"/>
          <c:extLst>
            <c:ext xmlns:c16="http://schemas.microsoft.com/office/drawing/2014/chart" uri="{C3380CC4-5D6E-409C-BE32-E72D297353CC}">
              <c16:uniqueId val="{00000002-205E-4DE6-BDB4-FF93BE717CC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05E-4DE6-BDB4-FF93BE717CCD}"/>
                </c:ext>
              </c:extLst>
            </c:dLbl>
            <c:dLbl>
              <c:idx val="1"/>
              <c:delete val="1"/>
              <c:extLst>
                <c:ext xmlns:c15="http://schemas.microsoft.com/office/drawing/2012/chart" uri="{CE6537A1-D6FC-4f65-9D91-7224C49458BB}"/>
                <c:ext xmlns:c16="http://schemas.microsoft.com/office/drawing/2014/chart" uri="{C3380CC4-5D6E-409C-BE32-E72D297353CC}">
                  <c16:uniqueId val="{00000004-205E-4DE6-BDB4-FF93BE717CCD}"/>
                </c:ext>
              </c:extLst>
            </c:dLbl>
            <c:dLbl>
              <c:idx val="2"/>
              <c:delete val="1"/>
              <c:extLst>
                <c:ext xmlns:c15="http://schemas.microsoft.com/office/drawing/2012/chart" uri="{CE6537A1-D6FC-4f65-9D91-7224C49458BB}"/>
                <c:ext xmlns:c16="http://schemas.microsoft.com/office/drawing/2014/chart" uri="{C3380CC4-5D6E-409C-BE32-E72D297353CC}">
                  <c16:uniqueId val="{00000005-205E-4DE6-BDB4-FF93BE717CCD}"/>
                </c:ext>
              </c:extLst>
            </c:dLbl>
            <c:dLbl>
              <c:idx val="3"/>
              <c:delete val="1"/>
              <c:extLst>
                <c:ext xmlns:c15="http://schemas.microsoft.com/office/drawing/2012/chart" uri="{CE6537A1-D6FC-4f65-9D91-7224C49458BB}"/>
                <c:ext xmlns:c16="http://schemas.microsoft.com/office/drawing/2014/chart" uri="{C3380CC4-5D6E-409C-BE32-E72D297353CC}">
                  <c16:uniqueId val="{00000006-205E-4DE6-BDB4-FF93BE717CCD}"/>
                </c:ext>
              </c:extLst>
            </c:dLbl>
            <c:dLbl>
              <c:idx val="4"/>
              <c:delete val="1"/>
              <c:extLst>
                <c:ext xmlns:c15="http://schemas.microsoft.com/office/drawing/2012/chart" uri="{CE6537A1-D6FC-4f65-9D91-7224C49458BB}"/>
                <c:ext xmlns:c16="http://schemas.microsoft.com/office/drawing/2014/chart" uri="{C3380CC4-5D6E-409C-BE32-E72D297353CC}">
                  <c16:uniqueId val="{00000007-205E-4DE6-BDB4-FF93BE717CCD}"/>
                </c:ext>
              </c:extLst>
            </c:dLbl>
            <c:dLbl>
              <c:idx val="5"/>
              <c:delete val="1"/>
              <c:extLst>
                <c:ext xmlns:c15="http://schemas.microsoft.com/office/drawing/2012/chart" uri="{CE6537A1-D6FC-4f65-9D91-7224C49458BB}"/>
                <c:ext xmlns:c16="http://schemas.microsoft.com/office/drawing/2014/chart" uri="{C3380CC4-5D6E-409C-BE32-E72D297353CC}">
                  <c16:uniqueId val="{00000008-205E-4DE6-BDB4-FF93BE717CCD}"/>
                </c:ext>
              </c:extLst>
            </c:dLbl>
            <c:dLbl>
              <c:idx val="6"/>
              <c:delete val="1"/>
              <c:extLst>
                <c:ext xmlns:c15="http://schemas.microsoft.com/office/drawing/2012/chart" uri="{CE6537A1-D6FC-4f65-9D91-7224C49458BB}"/>
                <c:ext xmlns:c16="http://schemas.microsoft.com/office/drawing/2014/chart" uri="{C3380CC4-5D6E-409C-BE32-E72D297353CC}">
                  <c16:uniqueId val="{00000009-205E-4DE6-BDB4-FF93BE717CCD}"/>
                </c:ext>
              </c:extLst>
            </c:dLbl>
            <c:dLbl>
              <c:idx val="7"/>
              <c:delete val="1"/>
              <c:extLst>
                <c:ext xmlns:c15="http://schemas.microsoft.com/office/drawing/2012/chart" uri="{CE6537A1-D6FC-4f65-9D91-7224C49458BB}"/>
                <c:ext xmlns:c16="http://schemas.microsoft.com/office/drawing/2014/chart" uri="{C3380CC4-5D6E-409C-BE32-E72D297353CC}">
                  <c16:uniqueId val="{0000000A-205E-4DE6-BDB4-FF93BE717CCD}"/>
                </c:ext>
              </c:extLst>
            </c:dLbl>
            <c:dLbl>
              <c:idx val="8"/>
              <c:delete val="1"/>
              <c:extLst>
                <c:ext xmlns:c15="http://schemas.microsoft.com/office/drawing/2012/chart" uri="{CE6537A1-D6FC-4f65-9D91-7224C49458BB}"/>
                <c:ext xmlns:c16="http://schemas.microsoft.com/office/drawing/2014/chart" uri="{C3380CC4-5D6E-409C-BE32-E72D297353CC}">
                  <c16:uniqueId val="{0000000B-205E-4DE6-BDB4-FF93BE717CCD}"/>
                </c:ext>
              </c:extLst>
            </c:dLbl>
            <c:dLbl>
              <c:idx val="9"/>
              <c:delete val="1"/>
              <c:extLst>
                <c:ext xmlns:c15="http://schemas.microsoft.com/office/drawing/2012/chart" uri="{CE6537A1-D6FC-4f65-9D91-7224C49458BB}"/>
                <c:ext xmlns:c16="http://schemas.microsoft.com/office/drawing/2014/chart" uri="{C3380CC4-5D6E-409C-BE32-E72D297353CC}">
                  <c16:uniqueId val="{0000000C-205E-4DE6-BDB4-FF93BE717CCD}"/>
                </c:ext>
              </c:extLst>
            </c:dLbl>
            <c:dLbl>
              <c:idx val="10"/>
              <c:delete val="1"/>
              <c:extLst>
                <c:ext xmlns:c15="http://schemas.microsoft.com/office/drawing/2012/chart" uri="{CE6537A1-D6FC-4f65-9D91-7224C49458BB}"/>
                <c:ext xmlns:c16="http://schemas.microsoft.com/office/drawing/2014/chart" uri="{C3380CC4-5D6E-409C-BE32-E72D297353CC}">
                  <c16:uniqueId val="{0000000D-205E-4DE6-BDB4-FF93BE717CCD}"/>
                </c:ext>
              </c:extLst>
            </c:dLbl>
            <c:dLbl>
              <c:idx val="11"/>
              <c:delete val="1"/>
              <c:extLst>
                <c:ext xmlns:c15="http://schemas.microsoft.com/office/drawing/2012/chart" uri="{CE6537A1-D6FC-4f65-9D91-7224C49458BB}"/>
                <c:ext xmlns:c16="http://schemas.microsoft.com/office/drawing/2014/chart" uri="{C3380CC4-5D6E-409C-BE32-E72D297353CC}">
                  <c16:uniqueId val="{0000000E-205E-4DE6-BDB4-FF93BE717CCD}"/>
                </c:ext>
              </c:extLst>
            </c:dLbl>
            <c:dLbl>
              <c:idx val="12"/>
              <c:delete val="1"/>
              <c:extLst>
                <c:ext xmlns:c15="http://schemas.microsoft.com/office/drawing/2012/chart" uri="{CE6537A1-D6FC-4f65-9D91-7224C49458BB}"/>
                <c:ext xmlns:c16="http://schemas.microsoft.com/office/drawing/2014/chart" uri="{C3380CC4-5D6E-409C-BE32-E72D297353CC}">
                  <c16:uniqueId val="{0000000F-205E-4DE6-BDB4-FF93BE717CC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5E-4DE6-BDB4-FF93BE717CCD}"/>
                </c:ext>
              </c:extLst>
            </c:dLbl>
            <c:dLbl>
              <c:idx val="14"/>
              <c:delete val="1"/>
              <c:extLst>
                <c:ext xmlns:c15="http://schemas.microsoft.com/office/drawing/2012/chart" uri="{CE6537A1-D6FC-4f65-9D91-7224C49458BB}"/>
                <c:ext xmlns:c16="http://schemas.microsoft.com/office/drawing/2014/chart" uri="{C3380CC4-5D6E-409C-BE32-E72D297353CC}">
                  <c16:uniqueId val="{00000011-205E-4DE6-BDB4-FF93BE717CCD}"/>
                </c:ext>
              </c:extLst>
            </c:dLbl>
            <c:dLbl>
              <c:idx val="15"/>
              <c:delete val="1"/>
              <c:extLst>
                <c:ext xmlns:c15="http://schemas.microsoft.com/office/drawing/2012/chart" uri="{CE6537A1-D6FC-4f65-9D91-7224C49458BB}"/>
                <c:ext xmlns:c16="http://schemas.microsoft.com/office/drawing/2014/chart" uri="{C3380CC4-5D6E-409C-BE32-E72D297353CC}">
                  <c16:uniqueId val="{00000012-205E-4DE6-BDB4-FF93BE717CCD}"/>
                </c:ext>
              </c:extLst>
            </c:dLbl>
            <c:dLbl>
              <c:idx val="16"/>
              <c:delete val="1"/>
              <c:extLst>
                <c:ext xmlns:c15="http://schemas.microsoft.com/office/drawing/2012/chart" uri="{CE6537A1-D6FC-4f65-9D91-7224C49458BB}"/>
                <c:ext xmlns:c16="http://schemas.microsoft.com/office/drawing/2014/chart" uri="{C3380CC4-5D6E-409C-BE32-E72D297353CC}">
                  <c16:uniqueId val="{00000013-205E-4DE6-BDB4-FF93BE717CCD}"/>
                </c:ext>
              </c:extLst>
            </c:dLbl>
            <c:dLbl>
              <c:idx val="17"/>
              <c:delete val="1"/>
              <c:extLst>
                <c:ext xmlns:c15="http://schemas.microsoft.com/office/drawing/2012/chart" uri="{CE6537A1-D6FC-4f65-9D91-7224C49458BB}"/>
                <c:ext xmlns:c16="http://schemas.microsoft.com/office/drawing/2014/chart" uri="{C3380CC4-5D6E-409C-BE32-E72D297353CC}">
                  <c16:uniqueId val="{00000014-205E-4DE6-BDB4-FF93BE717CCD}"/>
                </c:ext>
              </c:extLst>
            </c:dLbl>
            <c:dLbl>
              <c:idx val="18"/>
              <c:delete val="1"/>
              <c:extLst>
                <c:ext xmlns:c15="http://schemas.microsoft.com/office/drawing/2012/chart" uri="{CE6537A1-D6FC-4f65-9D91-7224C49458BB}"/>
                <c:ext xmlns:c16="http://schemas.microsoft.com/office/drawing/2014/chart" uri="{C3380CC4-5D6E-409C-BE32-E72D297353CC}">
                  <c16:uniqueId val="{00000015-205E-4DE6-BDB4-FF93BE717CCD}"/>
                </c:ext>
              </c:extLst>
            </c:dLbl>
            <c:dLbl>
              <c:idx val="19"/>
              <c:delete val="1"/>
              <c:extLst>
                <c:ext xmlns:c15="http://schemas.microsoft.com/office/drawing/2012/chart" uri="{CE6537A1-D6FC-4f65-9D91-7224C49458BB}"/>
                <c:ext xmlns:c16="http://schemas.microsoft.com/office/drawing/2014/chart" uri="{C3380CC4-5D6E-409C-BE32-E72D297353CC}">
                  <c16:uniqueId val="{00000016-205E-4DE6-BDB4-FF93BE717CCD}"/>
                </c:ext>
              </c:extLst>
            </c:dLbl>
            <c:dLbl>
              <c:idx val="20"/>
              <c:delete val="1"/>
              <c:extLst>
                <c:ext xmlns:c15="http://schemas.microsoft.com/office/drawing/2012/chart" uri="{CE6537A1-D6FC-4f65-9D91-7224C49458BB}"/>
                <c:ext xmlns:c16="http://schemas.microsoft.com/office/drawing/2014/chart" uri="{C3380CC4-5D6E-409C-BE32-E72D297353CC}">
                  <c16:uniqueId val="{00000017-205E-4DE6-BDB4-FF93BE717CCD}"/>
                </c:ext>
              </c:extLst>
            </c:dLbl>
            <c:dLbl>
              <c:idx val="21"/>
              <c:delete val="1"/>
              <c:extLst>
                <c:ext xmlns:c15="http://schemas.microsoft.com/office/drawing/2012/chart" uri="{CE6537A1-D6FC-4f65-9D91-7224C49458BB}"/>
                <c:ext xmlns:c16="http://schemas.microsoft.com/office/drawing/2014/chart" uri="{C3380CC4-5D6E-409C-BE32-E72D297353CC}">
                  <c16:uniqueId val="{00000018-205E-4DE6-BDB4-FF93BE717CCD}"/>
                </c:ext>
              </c:extLst>
            </c:dLbl>
            <c:dLbl>
              <c:idx val="22"/>
              <c:delete val="1"/>
              <c:extLst>
                <c:ext xmlns:c15="http://schemas.microsoft.com/office/drawing/2012/chart" uri="{CE6537A1-D6FC-4f65-9D91-7224C49458BB}"/>
                <c:ext xmlns:c16="http://schemas.microsoft.com/office/drawing/2014/chart" uri="{C3380CC4-5D6E-409C-BE32-E72D297353CC}">
                  <c16:uniqueId val="{00000019-205E-4DE6-BDB4-FF93BE717CCD}"/>
                </c:ext>
              </c:extLst>
            </c:dLbl>
            <c:dLbl>
              <c:idx val="23"/>
              <c:delete val="1"/>
              <c:extLst>
                <c:ext xmlns:c15="http://schemas.microsoft.com/office/drawing/2012/chart" uri="{CE6537A1-D6FC-4f65-9D91-7224C49458BB}"/>
                <c:ext xmlns:c16="http://schemas.microsoft.com/office/drawing/2014/chart" uri="{C3380CC4-5D6E-409C-BE32-E72D297353CC}">
                  <c16:uniqueId val="{0000001A-205E-4DE6-BDB4-FF93BE717CCD}"/>
                </c:ext>
              </c:extLst>
            </c:dLbl>
            <c:dLbl>
              <c:idx val="24"/>
              <c:delete val="1"/>
              <c:extLst>
                <c:ext xmlns:c15="http://schemas.microsoft.com/office/drawing/2012/chart" uri="{CE6537A1-D6FC-4f65-9D91-7224C49458BB}"/>
                <c:ext xmlns:c16="http://schemas.microsoft.com/office/drawing/2014/chart" uri="{C3380CC4-5D6E-409C-BE32-E72D297353CC}">
                  <c16:uniqueId val="{0000001B-205E-4DE6-BDB4-FF93BE717CC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05E-4DE6-BDB4-FF93BE717CC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Kempten (Allgäu), Stadt (09763)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37614</v>
      </c>
      <c r="F11" s="238">
        <v>37753</v>
      </c>
      <c r="G11" s="238">
        <v>37898</v>
      </c>
      <c r="H11" s="238">
        <v>37186</v>
      </c>
      <c r="I11" s="265">
        <v>37342</v>
      </c>
      <c r="J11" s="263">
        <v>272</v>
      </c>
      <c r="K11" s="266">
        <v>0.72840233517219222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14.795023129685756</v>
      </c>
      <c r="E13" s="115">
        <v>5565</v>
      </c>
      <c r="F13" s="114">
        <v>5642</v>
      </c>
      <c r="G13" s="114">
        <v>5771</v>
      </c>
      <c r="H13" s="114">
        <v>5820</v>
      </c>
      <c r="I13" s="140">
        <v>5823</v>
      </c>
      <c r="J13" s="115">
        <v>-258</v>
      </c>
      <c r="K13" s="116">
        <v>-4.4307058217413706</v>
      </c>
    </row>
    <row r="14" spans="1:255" ht="14.1" customHeight="1" x14ac:dyDescent="0.2">
      <c r="A14" s="306" t="s">
        <v>230</v>
      </c>
      <c r="B14" s="307"/>
      <c r="C14" s="308"/>
      <c r="D14" s="113">
        <v>60.793853352475139</v>
      </c>
      <c r="E14" s="115">
        <v>22867</v>
      </c>
      <c r="F14" s="114">
        <v>23012</v>
      </c>
      <c r="G14" s="114">
        <v>23092</v>
      </c>
      <c r="H14" s="114">
        <v>22509</v>
      </c>
      <c r="I14" s="140">
        <v>22689</v>
      </c>
      <c r="J14" s="115">
        <v>178</v>
      </c>
      <c r="K14" s="116">
        <v>0.7845211335889638</v>
      </c>
    </row>
    <row r="15" spans="1:255" ht="14.1" customHeight="1" x14ac:dyDescent="0.2">
      <c r="A15" s="306" t="s">
        <v>231</v>
      </c>
      <c r="B15" s="307"/>
      <c r="C15" s="308"/>
      <c r="D15" s="113">
        <v>12.609666613494975</v>
      </c>
      <c r="E15" s="115">
        <v>4743</v>
      </c>
      <c r="F15" s="114">
        <v>4702</v>
      </c>
      <c r="G15" s="114">
        <v>4681</v>
      </c>
      <c r="H15" s="114">
        <v>4571</v>
      </c>
      <c r="I15" s="140">
        <v>4569</v>
      </c>
      <c r="J15" s="115">
        <v>174</v>
      </c>
      <c r="K15" s="116">
        <v>3.8082731451083389</v>
      </c>
    </row>
    <row r="16" spans="1:255" ht="14.1" customHeight="1" x14ac:dyDescent="0.2">
      <c r="A16" s="306" t="s">
        <v>232</v>
      </c>
      <c r="B16" s="307"/>
      <c r="C16" s="308"/>
      <c r="D16" s="113">
        <v>11.639283245600042</v>
      </c>
      <c r="E16" s="115">
        <v>4378</v>
      </c>
      <c r="F16" s="114">
        <v>4355</v>
      </c>
      <c r="G16" s="114">
        <v>4292</v>
      </c>
      <c r="H16" s="114">
        <v>4225</v>
      </c>
      <c r="I16" s="140">
        <v>4202</v>
      </c>
      <c r="J16" s="115">
        <v>176</v>
      </c>
      <c r="K16" s="116">
        <v>4.1884816753926701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0.33498165576646993</v>
      </c>
      <c r="E18" s="115">
        <v>126</v>
      </c>
      <c r="F18" s="114">
        <v>119</v>
      </c>
      <c r="G18" s="114">
        <v>125</v>
      </c>
      <c r="H18" s="114">
        <v>130</v>
      </c>
      <c r="I18" s="140">
        <v>119</v>
      </c>
      <c r="J18" s="115">
        <v>7</v>
      </c>
      <c r="K18" s="116">
        <v>5.882352941176471</v>
      </c>
    </row>
    <row r="19" spans="1:255" ht="14.1" customHeight="1" x14ac:dyDescent="0.2">
      <c r="A19" s="306" t="s">
        <v>235</v>
      </c>
      <c r="B19" s="307" t="s">
        <v>236</v>
      </c>
      <c r="C19" s="308"/>
      <c r="D19" s="113">
        <v>0.15153932046578403</v>
      </c>
      <c r="E19" s="115">
        <v>57</v>
      </c>
      <c r="F19" s="114">
        <v>47</v>
      </c>
      <c r="G19" s="114">
        <v>49</v>
      </c>
      <c r="H19" s="114">
        <v>54</v>
      </c>
      <c r="I19" s="140">
        <v>51</v>
      </c>
      <c r="J19" s="115">
        <v>6</v>
      </c>
      <c r="K19" s="116">
        <v>11.764705882352942</v>
      </c>
    </row>
    <row r="20" spans="1:255" ht="14.1" customHeight="1" x14ac:dyDescent="0.2">
      <c r="A20" s="306">
        <v>12</v>
      </c>
      <c r="B20" s="307" t="s">
        <v>237</v>
      </c>
      <c r="C20" s="308"/>
      <c r="D20" s="113">
        <v>0.4333492848407508</v>
      </c>
      <c r="E20" s="115">
        <v>163</v>
      </c>
      <c r="F20" s="114">
        <v>171</v>
      </c>
      <c r="G20" s="114">
        <v>175</v>
      </c>
      <c r="H20" s="114">
        <v>171</v>
      </c>
      <c r="I20" s="140">
        <v>165</v>
      </c>
      <c r="J20" s="115">
        <v>-2</v>
      </c>
      <c r="K20" s="116">
        <v>-1.2121212121212122</v>
      </c>
    </row>
    <row r="21" spans="1:255" ht="14.1" customHeight="1" x14ac:dyDescent="0.2">
      <c r="A21" s="306">
        <v>21</v>
      </c>
      <c r="B21" s="307" t="s">
        <v>238</v>
      </c>
      <c r="C21" s="308"/>
      <c r="D21" s="113">
        <v>0.72047641835486786</v>
      </c>
      <c r="E21" s="115">
        <v>271</v>
      </c>
      <c r="F21" s="114">
        <v>275</v>
      </c>
      <c r="G21" s="114">
        <v>276</v>
      </c>
      <c r="H21" s="114">
        <v>276</v>
      </c>
      <c r="I21" s="140">
        <v>269</v>
      </c>
      <c r="J21" s="115">
        <v>2</v>
      </c>
      <c r="K21" s="116">
        <v>0.74349442379182151</v>
      </c>
    </row>
    <row r="22" spans="1:255" ht="14.1" customHeight="1" x14ac:dyDescent="0.2">
      <c r="A22" s="306">
        <v>22</v>
      </c>
      <c r="B22" s="307" t="s">
        <v>239</v>
      </c>
      <c r="C22" s="308"/>
      <c r="D22" s="113">
        <v>1.0368479821343117</v>
      </c>
      <c r="E22" s="115">
        <v>390</v>
      </c>
      <c r="F22" s="114">
        <v>387</v>
      </c>
      <c r="G22" s="114">
        <v>400</v>
      </c>
      <c r="H22" s="114">
        <v>401</v>
      </c>
      <c r="I22" s="140">
        <v>418</v>
      </c>
      <c r="J22" s="115">
        <v>-28</v>
      </c>
      <c r="K22" s="116">
        <v>-6.6985645933014357</v>
      </c>
    </row>
    <row r="23" spans="1:255" ht="14.1" customHeight="1" x14ac:dyDescent="0.2">
      <c r="A23" s="306">
        <v>23</v>
      </c>
      <c r="B23" s="307" t="s">
        <v>240</v>
      </c>
      <c r="C23" s="308"/>
      <c r="D23" s="113">
        <v>1.6031264954538205</v>
      </c>
      <c r="E23" s="115">
        <v>603</v>
      </c>
      <c r="F23" s="114">
        <v>605</v>
      </c>
      <c r="G23" s="114">
        <v>614</v>
      </c>
      <c r="H23" s="114">
        <v>608</v>
      </c>
      <c r="I23" s="140">
        <v>633</v>
      </c>
      <c r="J23" s="115">
        <v>-30</v>
      </c>
      <c r="K23" s="116">
        <v>-4.7393364928909953</v>
      </c>
    </row>
    <row r="24" spans="1:255" ht="14.1" customHeight="1" x14ac:dyDescent="0.2">
      <c r="A24" s="306">
        <v>24</v>
      </c>
      <c r="B24" s="307" t="s">
        <v>241</v>
      </c>
      <c r="C24" s="308"/>
      <c r="D24" s="113">
        <v>2.4246291274525444</v>
      </c>
      <c r="E24" s="115">
        <v>912</v>
      </c>
      <c r="F24" s="114">
        <v>916</v>
      </c>
      <c r="G24" s="114">
        <v>971</v>
      </c>
      <c r="H24" s="114">
        <v>978</v>
      </c>
      <c r="I24" s="140">
        <v>1031</v>
      </c>
      <c r="J24" s="115">
        <v>-119</v>
      </c>
      <c r="K24" s="116">
        <v>-11.542192046556741</v>
      </c>
    </row>
    <row r="25" spans="1:255" ht="14.1" customHeight="1" x14ac:dyDescent="0.2">
      <c r="A25" s="306">
        <v>25</v>
      </c>
      <c r="B25" s="307" t="s">
        <v>242</v>
      </c>
      <c r="C25" s="308"/>
      <c r="D25" s="113">
        <v>6.9229542191737119</v>
      </c>
      <c r="E25" s="115">
        <v>2604</v>
      </c>
      <c r="F25" s="114">
        <v>2614</v>
      </c>
      <c r="G25" s="114">
        <v>2659</v>
      </c>
      <c r="H25" s="114">
        <v>2621</v>
      </c>
      <c r="I25" s="140">
        <v>2649</v>
      </c>
      <c r="J25" s="115">
        <v>-45</v>
      </c>
      <c r="K25" s="116">
        <v>-1.6987542468856172</v>
      </c>
    </row>
    <row r="26" spans="1:255" ht="14.1" customHeight="1" x14ac:dyDescent="0.2">
      <c r="A26" s="306">
        <v>26</v>
      </c>
      <c r="B26" s="307" t="s">
        <v>243</v>
      </c>
      <c r="C26" s="308"/>
      <c r="D26" s="113">
        <v>2.823416812888818</v>
      </c>
      <c r="E26" s="115">
        <v>1062</v>
      </c>
      <c r="F26" s="114">
        <v>1084</v>
      </c>
      <c r="G26" s="114">
        <v>1101</v>
      </c>
      <c r="H26" s="114">
        <v>1084</v>
      </c>
      <c r="I26" s="140">
        <v>1087</v>
      </c>
      <c r="J26" s="115">
        <v>-25</v>
      </c>
      <c r="K26" s="116">
        <v>-2.2999080036798527</v>
      </c>
    </row>
    <row r="27" spans="1:255" ht="14.1" customHeight="1" x14ac:dyDescent="0.2">
      <c r="A27" s="306">
        <v>27</v>
      </c>
      <c r="B27" s="307" t="s">
        <v>244</v>
      </c>
      <c r="C27" s="308"/>
      <c r="D27" s="113">
        <v>2.1933322698995057</v>
      </c>
      <c r="E27" s="115">
        <v>825</v>
      </c>
      <c r="F27" s="114">
        <v>825</v>
      </c>
      <c r="G27" s="114">
        <v>821</v>
      </c>
      <c r="H27" s="114">
        <v>806</v>
      </c>
      <c r="I27" s="140">
        <v>802</v>
      </c>
      <c r="J27" s="115">
        <v>23</v>
      </c>
      <c r="K27" s="116">
        <v>2.8678304239401498</v>
      </c>
    </row>
    <row r="28" spans="1:255" ht="14.1" customHeight="1" x14ac:dyDescent="0.2">
      <c r="A28" s="306">
        <v>28</v>
      </c>
      <c r="B28" s="307" t="s">
        <v>245</v>
      </c>
      <c r="C28" s="308"/>
      <c r="D28" s="113">
        <v>0.27383421066624131</v>
      </c>
      <c r="E28" s="115">
        <v>103</v>
      </c>
      <c r="F28" s="114">
        <v>107</v>
      </c>
      <c r="G28" s="114">
        <v>109</v>
      </c>
      <c r="H28" s="114">
        <v>111</v>
      </c>
      <c r="I28" s="140">
        <v>114</v>
      </c>
      <c r="J28" s="115">
        <v>-11</v>
      </c>
      <c r="K28" s="116">
        <v>-9.6491228070175445</v>
      </c>
    </row>
    <row r="29" spans="1:255" ht="14.1" customHeight="1" x14ac:dyDescent="0.2">
      <c r="A29" s="306">
        <v>29</v>
      </c>
      <c r="B29" s="307" t="s">
        <v>246</v>
      </c>
      <c r="C29" s="308"/>
      <c r="D29" s="113">
        <v>3.2700590205774445</v>
      </c>
      <c r="E29" s="115">
        <v>1230</v>
      </c>
      <c r="F29" s="114">
        <v>1209</v>
      </c>
      <c r="G29" s="114">
        <v>1175</v>
      </c>
      <c r="H29" s="114">
        <v>1175</v>
      </c>
      <c r="I29" s="140">
        <v>1201</v>
      </c>
      <c r="J29" s="115">
        <v>29</v>
      </c>
      <c r="K29" s="116">
        <v>2.4146544546211492</v>
      </c>
    </row>
    <row r="30" spans="1:255" ht="14.1" customHeight="1" x14ac:dyDescent="0.2">
      <c r="A30" s="306" t="s">
        <v>247</v>
      </c>
      <c r="B30" s="307" t="s">
        <v>248</v>
      </c>
      <c r="C30" s="308"/>
      <c r="D30" s="113">
        <v>1.8397405221460095</v>
      </c>
      <c r="E30" s="115">
        <v>692</v>
      </c>
      <c r="F30" s="114">
        <v>675</v>
      </c>
      <c r="G30" s="114">
        <v>671</v>
      </c>
      <c r="H30" s="114">
        <v>670</v>
      </c>
      <c r="I30" s="140">
        <v>677</v>
      </c>
      <c r="J30" s="115">
        <v>15</v>
      </c>
      <c r="K30" s="116">
        <v>2.2156573116691285</v>
      </c>
    </row>
    <row r="31" spans="1:255" ht="14.1" customHeight="1" x14ac:dyDescent="0.2">
      <c r="A31" s="306" t="s">
        <v>249</v>
      </c>
      <c r="B31" s="307" t="s">
        <v>250</v>
      </c>
      <c r="C31" s="308"/>
      <c r="D31" s="113" t="s">
        <v>513</v>
      </c>
      <c r="E31" s="115" t="s">
        <v>513</v>
      </c>
      <c r="F31" s="114">
        <v>531</v>
      </c>
      <c r="G31" s="114">
        <v>501</v>
      </c>
      <c r="H31" s="114">
        <v>501</v>
      </c>
      <c r="I31" s="140" t="s">
        <v>513</v>
      </c>
      <c r="J31" s="115" t="s">
        <v>513</v>
      </c>
      <c r="K31" s="116" t="s">
        <v>513</v>
      </c>
    </row>
    <row r="32" spans="1:255" ht="14.1" customHeight="1" x14ac:dyDescent="0.2">
      <c r="A32" s="306">
        <v>31</v>
      </c>
      <c r="B32" s="307" t="s">
        <v>251</v>
      </c>
      <c r="C32" s="308"/>
      <c r="D32" s="113">
        <v>1.074068166108364</v>
      </c>
      <c r="E32" s="115">
        <v>404</v>
      </c>
      <c r="F32" s="114">
        <v>407</v>
      </c>
      <c r="G32" s="114">
        <v>396</v>
      </c>
      <c r="H32" s="114">
        <v>382</v>
      </c>
      <c r="I32" s="140">
        <v>372</v>
      </c>
      <c r="J32" s="115">
        <v>32</v>
      </c>
      <c r="K32" s="116">
        <v>8.6021505376344081</v>
      </c>
    </row>
    <row r="33" spans="1:11" ht="14.1" customHeight="1" x14ac:dyDescent="0.2">
      <c r="A33" s="306">
        <v>32</v>
      </c>
      <c r="B33" s="307" t="s">
        <v>252</v>
      </c>
      <c r="C33" s="308"/>
      <c r="D33" s="113">
        <v>1.1325570266390175</v>
      </c>
      <c r="E33" s="115">
        <v>426</v>
      </c>
      <c r="F33" s="114">
        <v>426</v>
      </c>
      <c r="G33" s="114">
        <v>466</v>
      </c>
      <c r="H33" s="114">
        <v>453</v>
      </c>
      <c r="I33" s="140">
        <v>445</v>
      </c>
      <c r="J33" s="115">
        <v>-19</v>
      </c>
      <c r="K33" s="116">
        <v>-4.2696629213483144</v>
      </c>
    </row>
    <row r="34" spans="1:11" ht="14.1" customHeight="1" x14ac:dyDescent="0.2">
      <c r="A34" s="306">
        <v>33</v>
      </c>
      <c r="B34" s="307" t="s">
        <v>253</v>
      </c>
      <c r="C34" s="308"/>
      <c r="D34" s="113">
        <v>0.55564417504120811</v>
      </c>
      <c r="E34" s="115">
        <v>209</v>
      </c>
      <c r="F34" s="114">
        <v>213</v>
      </c>
      <c r="G34" s="114">
        <v>224</v>
      </c>
      <c r="H34" s="114">
        <v>224</v>
      </c>
      <c r="I34" s="140">
        <v>202</v>
      </c>
      <c r="J34" s="115">
        <v>7</v>
      </c>
      <c r="K34" s="116">
        <v>3.4653465346534653</v>
      </c>
    </row>
    <row r="35" spans="1:11" ht="14.1" customHeight="1" x14ac:dyDescent="0.2">
      <c r="A35" s="306">
        <v>34</v>
      </c>
      <c r="B35" s="307" t="s">
        <v>254</v>
      </c>
      <c r="C35" s="308"/>
      <c r="D35" s="113">
        <v>1.7892274153240815</v>
      </c>
      <c r="E35" s="115">
        <v>673</v>
      </c>
      <c r="F35" s="114">
        <v>670</v>
      </c>
      <c r="G35" s="114">
        <v>677</v>
      </c>
      <c r="H35" s="114">
        <v>656</v>
      </c>
      <c r="I35" s="140">
        <v>654</v>
      </c>
      <c r="J35" s="115">
        <v>19</v>
      </c>
      <c r="K35" s="116">
        <v>2.90519877675841</v>
      </c>
    </row>
    <row r="36" spans="1:11" ht="14.1" customHeight="1" x14ac:dyDescent="0.2">
      <c r="A36" s="306">
        <v>41</v>
      </c>
      <c r="B36" s="307" t="s">
        <v>255</v>
      </c>
      <c r="C36" s="308"/>
      <c r="D36" s="113">
        <v>1.143191364917318</v>
      </c>
      <c r="E36" s="115">
        <v>430</v>
      </c>
      <c r="F36" s="114">
        <v>436</v>
      </c>
      <c r="G36" s="114">
        <v>439</v>
      </c>
      <c r="H36" s="114">
        <v>421</v>
      </c>
      <c r="I36" s="140">
        <v>433</v>
      </c>
      <c r="J36" s="115">
        <v>-3</v>
      </c>
      <c r="K36" s="116">
        <v>-0.69284064665127021</v>
      </c>
    </row>
    <row r="37" spans="1:11" ht="14.1" customHeight="1" x14ac:dyDescent="0.2">
      <c r="A37" s="306">
        <v>42</v>
      </c>
      <c r="B37" s="307" t="s">
        <v>256</v>
      </c>
      <c r="C37" s="308"/>
      <c r="D37" s="113" t="s">
        <v>513</v>
      </c>
      <c r="E37" s="115" t="s">
        <v>513</v>
      </c>
      <c r="F37" s="114">
        <v>45</v>
      </c>
      <c r="G37" s="114">
        <v>42</v>
      </c>
      <c r="H37" s="114" t="s">
        <v>513</v>
      </c>
      <c r="I37" s="140" t="s">
        <v>513</v>
      </c>
      <c r="J37" s="115" t="s">
        <v>513</v>
      </c>
      <c r="K37" s="116" t="s">
        <v>513</v>
      </c>
    </row>
    <row r="38" spans="1:11" ht="14.1" customHeight="1" x14ac:dyDescent="0.2">
      <c r="A38" s="306">
        <v>43</v>
      </c>
      <c r="B38" s="307" t="s">
        <v>257</v>
      </c>
      <c r="C38" s="308"/>
      <c r="D38" s="113">
        <v>3.041420747593981</v>
      </c>
      <c r="E38" s="115">
        <v>1144</v>
      </c>
      <c r="F38" s="114">
        <v>1128</v>
      </c>
      <c r="G38" s="114">
        <v>1126</v>
      </c>
      <c r="H38" s="114">
        <v>1087</v>
      </c>
      <c r="I38" s="140">
        <v>1076</v>
      </c>
      <c r="J38" s="115">
        <v>68</v>
      </c>
      <c r="K38" s="116">
        <v>6.3197026022304836</v>
      </c>
    </row>
    <row r="39" spans="1:11" ht="14.1" customHeight="1" x14ac:dyDescent="0.2">
      <c r="A39" s="306">
        <v>51</v>
      </c>
      <c r="B39" s="307" t="s">
        <v>258</v>
      </c>
      <c r="C39" s="308"/>
      <c r="D39" s="113">
        <v>7.0851278779177962</v>
      </c>
      <c r="E39" s="115">
        <v>2665</v>
      </c>
      <c r="F39" s="114">
        <v>2714</v>
      </c>
      <c r="G39" s="114">
        <v>2772</v>
      </c>
      <c r="H39" s="114">
        <v>2698</v>
      </c>
      <c r="I39" s="140">
        <v>2674</v>
      </c>
      <c r="J39" s="115">
        <v>-9</v>
      </c>
      <c r="K39" s="116">
        <v>-0.33657442034405383</v>
      </c>
    </row>
    <row r="40" spans="1:11" ht="14.1" customHeight="1" x14ac:dyDescent="0.2">
      <c r="A40" s="306" t="s">
        <v>259</v>
      </c>
      <c r="B40" s="307" t="s">
        <v>260</v>
      </c>
      <c r="C40" s="308"/>
      <c r="D40" s="113">
        <v>5.7505184239910667</v>
      </c>
      <c r="E40" s="115">
        <v>2163</v>
      </c>
      <c r="F40" s="114">
        <v>2213</v>
      </c>
      <c r="G40" s="114">
        <v>2267</v>
      </c>
      <c r="H40" s="114">
        <v>2216</v>
      </c>
      <c r="I40" s="140">
        <v>2184</v>
      </c>
      <c r="J40" s="115">
        <v>-21</v>
      </c>
      <c r="K40" s="116">
        <v>-0.96153846153846156</v>
      </c>
    </row>
    <row r="41" spans="1:11" ht="14.1" customHeight="1" x14ac:dyDescent="0.2">
      <c r="A41" s="306"/>
      <c r="B41" s="307" t="s">
        <v>261</v>
      </c>
      <c r="C41" s="308"/>
      <c r="D41" s="113">
        <v>3.7140426436964962</v>
      </c>
      <c r="E41" s="115">
        <v>1397</v>
      </c>
      <c r="F41" s="114">
        <v>1441</v>
      </c>
      <c r="G41" s="114">
        <v>1491</v>
      </c>
      <c r="H41" s="114">
        <v>1475</v>
      </c>
      <c r="I41" s="140">
        <v>1491</v>
      </c>
      <c r="J41" s="115">
        <v>-94</v>
      </c>
      <c r="K41" s="116">
        <v>-6.3044936284372906</v>
      </c>
    </row>
    <row r="42" spans="1:11" ht="14.1" customHeight="1" x14ac:dyDescent="0.2">
      <c r="A42" s="306">
        <v>52</v>
      </c>
      <c r="B42" s="307" t="s">
        <v>262</v>
      </c>
      <c r="C42" s="308"/>
      <c r="D42" s="113">
        <v>3.6741638751528685</v>
      </c>
      <c r="E42" s="115">
        <v>1382</v>
      </c>
      <c r="F42" s="114">
        <v>1326</v>
      </c>
      <c r="G42" s="114">
        <v>1325</v>
      </c>
      <c r="H42" s="114">
        <v>1278</v>
      </c>
      <c r="I42" s="140">
        <v>1285</v>
      </c>
      <c r="J42" s="115">
        <v>97</v>
      </c>
      <c r="K42" s="116">
        <v>7.5486381322957197</v>
      </c>
    </row>
    <row r="43" spans="1:11" ht="14.1" customHeight="1" x14ac:dyDescent="0.2">
      <c r="A43" s="306" t="s">
        <v>263</v>
      </c>
      <c r="B43" s="307" t="s">
        <v>264</v>
      </c>
      <c r="C43" s="308"/>
      <c r="D43" s="113">
        <v>3.1025681926942097</v>
      </c>
      <c r="E43" s="115">
        <v>1167</v>
      </c>
      <c r="F43" s="114">
        <v>1117</v>
      </c>
      <c r="G43" s="114">
        <v>1120</v>
      </c>
      <c r="H43" s="114">
        <v>1106</v>
      </c>
      <c r="I43" s="140">
        <v>1117</v>
      </c>
      <c r="J43" s="115">
        <v>50</v>
      </c>
      <c r="K43" s="116">
        <v>4.476275738585497</v>
      </c>
    </row>
    <row r="44" spans="1:11" ht="14.1" customHeight="1" x14ac:dyDescent="0.2">
      <c r="A44" s="306">
        <v>53</v>
      </c>
      <c r="B44" s="307" t="s">
        <v>265</v>
      </c>
      <c r="C44" s="308"/>
      <c r="D44" s="113">
        <v>0.54500983676290737</v>
      </c>
      <c r="E44" s="115">
        <v>205</v>
      </c>
      <c r="F44" s="114">
        <v>210</v>
      </c>
      <c r="G44" s="114">
        <v>217</v>
      </c>
      <c r="H44" s="114">
        <v>223</v>
      </c>
      <c r="I44" s="140">
        <v>234</v>
      </c>
      <c r="J44" s="115">
        <v>-29</v>
      </c>
      <c r="K44" s="116">
        <v>-12.393162393162394</v>
      </c>
    </row>
    <row r="45" spans="1:11" ht="14.1" customHeight="1" x14ac:dyDescent="0.2">
      <c r="A45" s="306" t="s">
        <v>266</v>
      </c>
      <c r="B45" s="307" t="s">
        <v>267</v>
      </c>
      <c r="C45" s="308"/>
      <c r="D45" s="113">
        <v>0.49715531451055456</v>
      </c>
      <c r="E45" s="115">
        <v>187</v>
      </c>
      <c r="F45" s="114">
        <v>193</v>
      </c>
      <c r="G45" s="114">
        <v>197</v>
      </c>
      <c r="H45" s="114">
        <v>203</v>
      </c>
      <c r="I45" s="140">
        <v>212</v>
      </c>
      <c r="J45" s="115">
        <v>-25</v>
      </c>
      <c r="K45" s="116">
        <v>-11.79245283018868</v>
      </c>
    </row>
    <row r="46" spans="1:11" ht="14.1" customHeight="1" x14ac:dyDescent="0.2">
      <c r="A46" s="306">
        <v>54</v>
      </c>
      <c r="B46" s="307" t="s">
        <v>268</v>
      </c>
      <c r="C46" s="308"/>
      <c r="D46" s="113">
        <v>2.2757483915563355</v>
      </c>
      <c r="E46" s="115">
        <v>856</v>
      </c>
      <c r="F46" s="114">
        <v>930</v>
      </c>
      <c r="G46" s="114">
        <v>968</v>
      </c>
      <c r="H46" s="114">
        <v>951</v>
      </c>
      <c r="I46" s="140">
        <v>909</v>
      </c>
      <c r="J46" s="115">
        <v>-53</v>
      </c>
      <c r="K46" s="116">
        <v>-5.8305830583058302</v>
      </c>
    </row>
    <row r="47" spans="1:11" ht="14.1" customHeight="1" x14ac:dyDescent="0.2">
      <c r="A47" s="306">
        <v>61</v>
      </c>
      <c r="B47" s="307" t="s">
        <v>269</v>
      </c>
      <c r="C47" s="308"/>
      <c r="D47" s="113">
        <v>3.5864305843568882</v>
      </c>
      <c r="E47" s="115">
        <v>1349</v>
      </c>
      <c r="F47" s="114">
        <v>1355</v>
      </c>
      <c r="G47" s="114">
        <v>1348</v>
      </c>
      <c r="H47" s="114">
        <v>1328</v>
      </c>
      <c r="I47" s="140">
        <v>1338</v>
      </c>
      <c r="J47" s="115">
        <v>11</v>
      </c>
      <c r="K47" s="116">
        <v>0.82212257100149477</v>
      </c>
    </row>
    <row r="48" spans="1:11" ht="14.1" customHeight="1" x14ac:dyDescent="0.2">
      <c r="A48" s="306">
        <v>62</v>
      </c>
      <c r="B48" s="307" t="s">
        <v>270</v>
      </c>
      <c r="C48" s="308"/>
      <c r="D48" s="113">
        <v>8.2974424416440691</v>
      </c>
      <c r="E48" s="115">
        <v>3121</v>
      </c>
      <c r="F48" s="114">
        <v>3163</v>
      </c>
      <c r="G48" s="114">
        <v>3160</v>
      </c>
      <c r="H48" s="114">
        <v>3114</v>
      </c>
      <c r="I48" s="140">
        <v>3155</v>
      </c>
      <c r="J48" s="115">
        <v>-34</v>
      </c>
      <c r="K48" s="116">
        <v>-1.0776545166402536</v>
      </c>
    </row>
    <row r="49" spans="1:11" ht="14.1" customHeight="1" x14ac:dyDescent="0.2">
      <c r="A49" s="306">
        <v>63</v>
      </c>
      <c r="B49" s="307" t="s">
        <v>271</v>
      </c>
      <c r="C49" s="308"/>
      <c r="D49" s="113">
        <v>2.4831179879831979</v>
      </c>
      <c r="E49" s="115">
        <v>934</v>
      </c>
      <c r="F49" s="114">
        <v>961</v>
      </c>
      <c r="G49" s="114">
        <v>943</v>
      </c>
      <c r="H49" s="114">
        <v>927</v>
      </c>
      <c r="I49" s="140">
        <v>946</v>
      </c>
      <c r="J49" s="115">
        <v>-12</v>
      </c>
      <c r="K49" s="116">
        <v>-1.2684989429175475</v>
      </c>
    </row>
    <row r="50" spans="1:11" ht="14.1" customHeight="1" x14ac:dyDescent="0.2">
      <c r="A50" s="306" t="s">
        <v>272</v>
      </c>
      <c r="B50" s="307" t="s">
        <v>273</v>
      </c>
      <c r="C50" s="308"/>
      <c r="D50" s="113">
        <v>0.49981389908012974</v>
      </c>
      <c r="E50" s="115">
        <v>188</v>
      </c>
      <c r="F50" s="114">
        <v>181</v>
      </c>
      <c r="G50" s="114">
        <v>180</v>
      </c>
      <c r="H50" s="114">
        <v>174</v>
      </c>
      <c r="I50" s="140">
        <v>174</v>
      </c>
      <c r="J50" s="115">
        <v>14</v>
      </c>
      <c r="K50" s="116">
        <v>8.0459770114942533</v>
      </c>
    </row>
    <row r="51" spans="1:11" ht="14.1" customHeight="1" x14ac:dyDescent="0.2">
      <c r="A51" s="306" t="s">
        <v>274</v>
      </c>
      <c r="B51" s="307" t="s">
        <v>275</v>
      </c>
      <c r="C51" s="308"/>
      <c r="D51" s="113">
        <v>1.5419790503535917</v>
      </c>
      <c r="E51" s="115">
        <v>580</v>
      </c>
      <c r="F51" s="114">
        <v>615</v>
      </c>
      <c r="G51" s="114">
        <v>596</v>
      </c>
      <c r="H51" s="114">
        <v>592</v>
      </c>
      <c r="I51" s="140">
        <v>605</v>
      </c>
      <c r="J51" s="115">
        <v>-25</v>
      </c>
      <c r="K51" s="116">
        <v>-4.1322314049586772</v>
      </c>
    </row>
    <row r="52" spans="1:11" ht="14.1" customHeight="1" x14ac:dyDescent="0.2">
      <c r="A52" s="306">
        <v>71</v>
      </c>
      <c r="B52" s="307" t="s">
        <v>276</v>
      </c>
      <c r="C52" s="308"/>
      <c r="D52" s="113">
        <v>13.449779337480726</v>
      </c>
      <c r="E52" s="115">
        <v>5059</v>
      </c>
      <c r="F52" s="114">
        <v>5053</v>
      </c>
      <c r="G52" s="114">
        <v>5028</v>
      </c>
      <c r="H52" s="114">
        <v>4946</v>
      </c>
      <c r="I52" s="140">
        <v>4984</v>
      </c>
      <c r="J52" s="115">
        <v>75</v>
      </c>
      <c r="K52" s="116">
        <v>1.5048154093097914</v>
      </c>
    </row>
    <row r="53" spans="1:11" ht="14.1" customHeight="1" x14ac:dyDescent="0.2">
      <c r="A53" s="306" t="s">
        <v>277</v>
      </c>
      <c r="B53" s="307" t="s">
        <v>278</v>
      </c>
      <c r="C53" s="308"/>
      <c r="D53" s="113">
        <v>5.5910033498165577</v>
      </c>
      <c r="E53" s="115">
        <v>2103</v>
      </c>
      <c r="F53" s="114">
        <v>2100</v>
      </c>
      <c r="G53" s="114">
        <v>2087</v>
      </c>
      <c r="H53" s="114">
        <v>2042</v>
      </c>
      <c r="I53" s="140">
        <v>2052</v>
      </c>
      <c r="J53" s="115">
        <v>51</v>
      </c>
      <c r="K53" s="116">
        <v>2.4853801169590644</v>
      </c>
    </row>
    <row r="54" spans="1:11" ht="14.1" customHeight="1" x14ac:dyDescent="0.2">
      <c r="A54" s="306" t="s">
        <v>279</v>
      </c>
      <c r="B54" s="307" t="s">
        <v>280</v>
      </c>
      <c r="C54" s="308"/>
      <c r="D54" s="113">
        <v>6.4869463497633859</v>
      </c>
      <c r="E54" s="115">
        <v>2440</v>
      </c>
      <c r="F54" s="114">
        <v>2445</v>
      </c>
      <c r="G54" s="114">
        <v>2442</v>
      </c>
      <c r="H54" s="114">
        <v>2405</v>
      </c>
      <c r="I54" s="140">
        <v>2424</v>
      </c>
      <c r="J54" s="115">
        <v>16</v>
      </c>
      <c r="K54" s="116">
        <v>0.66006600660066006</v>
      </c>
    </row>
    <row r="55" spans="1:11" ht="14.1" customHeight="1" x14ac:dyDescent="0.2">
      <c r="A55" s="306">
        <v>72</v>
      </c>
      <c r="B55" s="307" t="s">
        <v>281</v>
      </c>
      <c r="C55" s="308"/>
      <c r="D55" s="113">
        <v>4.6977189344393047</v>
      </c>
      <c r="E55" s="115">
        <v>1767</v>
      </c>
      <c r="F55" s="114">
        <v>1757</v>
      </c>
      <c r="G55" s="114">
        <v>1775</v>
      </c>
      <c r="H55" s="114">
        <v>1753</v>
      </c>
      <c r="I55" s="140">
        <v>1772</v>
      </c>
      <c r="J55" s="115">
        <v>-5</v>
      </c>
      <c r="K55" s="116">
        <v>-0.28216704288939054</v>
      </c>
    </row>
    <row r="56" spans="1:11" ht="14.1" customHeight="1" x14ac:dyDescent="0.2">
      <c r="A56" s="306" t="s">
        <v>282</v>
      </c>
      <c r="B56" s="307" t="s">
        <v>283</v>
      </c>
      <c r="C56" s="308"/>
      <c r="D56" s="113">
        <v>2.036475780294571</v>
      </c>
      <c r="E56" s="115">
        <v>766</v>
      </c>
      <c r="F56" s="114">
        <v>778</v>
      </c>
      <c r="G56" s="114">
        <v>802</v>
      </c>
      <c r="H56" s="114">
        <v>802</v>
      </c>
      <c r="I56" s="140">
        <v>811</v>
      </c>
      <c r="J56" s="115">
        <v>-45</v>
      </c>
      <c r="K56" s="116">
        <v>-5.5487053020961774</v>
      </c>
    </row>
    <row r="57" spans="1:11" ht="14.1" customHeight="1" x14ac:dyDescent="0.2">
      <c r="A57" s="306" t="s">
        <v>284</v>
      </c>
      <c r="B57" s="307" t="s">
        <v>285</v>
      </c>
      <c r="C57" s="308"/>
      <c r="D57" s="113">
        <v>1.7014941245281012</v>
      </c>
      <c r="E57" s="115">
        <v>640</v>
      </c>
      <c r="F57" s="114">
        <v>632</v>
      </c>
      <c r="G57" s="114">
        <v>621</v>
      </c>
      <c r="H57" s="114">
        <v>617</v>
      </c>
      <c r="I57" s="140">
        <v>619</v>
      </c>
      <c r="J57" s="115">
        <v>21</v>
      </c>
      <c r="K57" s="116">
        <v>3.3925686591276252</v>
      </c>
    </row>
    <row r="58" spans="1:11" ht="14.1" customHeight="1" x14ac:dyDescent="0.2">
      <c r="A58" s="306">
        <v>73</v>
      </c>
      <c r="B58" s="307" t="s">
        <v>286</v>
      </c>
      <c r="C58" s="308"/>
      <c r="D58" s="113">
        <v>2.5868027861966287</v>
      </c>
      <c r="E58" s="115">
        <v>973</v>
      </c>
      <c r="F58" s="114">
        <v>958</v>
      </c>
      <c r="G58" s="114">
        <v>957</v>
      </c>
      <c r="H58" s="114">
        <v>944</v>
      </c>
      <c r="I58" s="140">
        <v>943</v>
      </c>
      <c r="J58" s="115">
        <v>30</v>
      </c>
      <c r="K58" s="116">
        <v>3.1813361611876987</v>
      </c>
    </row>
    <row r="59" spans="1:11" ht="14.1" customHeight="1" x14ac:dyDescent="0.2">
      <c r="A59" s="306" t="s">
        <v>287</v>
      </c>
      <c r="B59" s="307" t="s">
        <v>288</v>
      </c>
      <c r="C59" s="308"/>
      <c r="D59" s="113">
        <v>1.967352581485617</v>
      </c>
      <c r="E59" s="115">
        <v>740</v>
      </c>
      <c r="F59" s="114">
        <v>732</v>
      </c>
      <c r="G59" s="114">
        <v>730</v>
      </c>
      <c r="H59" s="114">
        <v>726</v>
      </c>
      <c r="I59" s="140">
        <v>723</v>
      </c>
      <c r="J59" s="115">
        <v>17</v>
      </c>
      <c r="K59" s="116">
        <v>2.3513139695712311</v>
      </c>
    </row>
    <row r="60" spans="1:11" ht="14.1" customHeight="1" x14ac:dyDescent="0.2">
      <c r="A60" s="306">
        <v>81</v>
      </c>
      <c r="B60" s="307" t="s">
        <v>289</v>
      </c>
      <c r="C60" s="308"/>
      <c r="D60" s="113">
        <v>6.6172169936725691</v>
      </c>
      <c r="E60" s="115">
        <v>2489</v>
      </c>
      <c r="F60" s="114">
        <v>2496</v>
      </c>
      <c r="G60" s="114">
        <v>2468</v>
      </c>
      <c r="H60" s="114">
        <v>2422</v>
      </c>
      <c r="I60" s="140">
        <v>2406</v>
      </c>
      <c r="J60" s="115">
        <v>83</v>
      </c>
      <c r="K60" s="116">
        <v>3.4497090606816294</v>
      </c>
    </row>
    <row r="61" spans="1:11" ht="14.1" customHeight="1" x14ac:dyDescent="0.2">
      <c r="A61" s="306" t="s">
        <v>290</v>
      </c>
      <c r="B61" s="307" t="s">
        <v>291</v>
      </c>
      <c r="C61" s="308"/>
      <c r="D61" s="113">
        <v>2.5469240176530015</v>
      </c>
      <c r="E61" s="115">
        <v>958</v>
      </c>
      <c r="F61" s="114">
        <v>957</v>
      </c>
      <c r="G61" s="114">
        <v>956</v>
      </c>
      <c r="H61" s="114">
        <v>927</v>
      </c>
      <c r="I61" s="140">
        <v>940</v>
      </c>
      <c r="J61" s="115">
        <v>18</v>
      </c>
      <c r="K61" s="116">
        <v>1.9148936170212767</v>
      </c>
    </row>
    <row r="62" spans="1:11" ht="14.1" customHeight="1" x14ac:dyDescent="0.2">
      <c r="A62" s="306" t="s">
        <v>292</v>
      </c>
      <c r="B62" s="307" t="s">
        <v>293</v>
      </c>
      <c r="C62" s="308"/>
      <c r="D62" s="113">
        <v>1.6802254479715</v>
      </c>
      <c r="E62" s="115">
        <v>632</v>
      </c>
      <c r="F62" s="114">
        <v>651</v>
      </c>
      <c r="G62" s="114">
        <v>624</v>
      </c>
      <c r="H62" s="114">
        <v>632</v>
      </c>
      <c r="I62" s="140">
        <v>611</v>
      </c>
      <c r="J62" s="115">
        <v>21</v>
      </c>
      <c r="K62" s="116">
        <v>3.4369885433715219</v>
      </c>
    </row>
    <row r="63" spans="1:11" ht="14.1" customHeight="1" x14ac:dyDescent="0.2">
      <c r="A63" s="306"/>
      <c r="B63" s="307" t="s">
        <v>294</v>
      </c>
      <c r="C63" s="308"/>
      <c r="D63" s="113">
        <v>1.294730685383102</v>
      </c>
      <c r="E63" s="115">
        <v>487</v>
      </c>
      <c r="F63" s="114">
        <v>506</v>
      </c>
      <c r="G63" s="114">
        <v>487</v>
      </c>
      <c r="H63" s="114">
        <v>500</v>
      </c>
      <c r="I63" s="140">
        <v>481</v>
      </c>
      <c r="J63" s="115">
        <v>6</v>
      </c>
      <c r="K63" s="116">
        <v>1.2474012474012475</v>
      </c>
    </row>
    <row r="64" spans="1:11" ht="14.1" customHeight="1" x14ac:dyDescent="0.2">
      <c r="A64" s="306" t="s">
        <v>295</v>
      </c>
      <c r="B64" s="307" t="s">
        <v>296</v>
      </c>
      <c r="C64" s="308"/>
      <c r="D64" s="113">
        <v>0.42271494656245018</v>
      </c>
      <c r="E64" s="115">
        <v>159</v>
      </c>
      <c r="F64" s="114">
        <v>155</v>
      </c>
      <c r="G64" s="114">
        <v>153</v>
      </c>
      <c r="H64" s="114">
        <v>153</v>
      </c>
      <c r="I64" s="140">
        <v>151</v>
      </c>
      <c r="J64" s="115">
        <v>8</v>
      </c>
      <c r="K64" s="116">
        <v>5.298013245033113</v>
      </c>
    </row>
    <row r="65" spans="1:11" ht="14.1" customHeight="1" x14ac:dyDescent="0.2">
      <c r="A65" s="306" t="s">
        <v>297</v>
      </c>
      <c r="B65" s="307" t="s">
        <v>298</v>
      </c>
      <c r="C65" s="308"/>
      <c r="D65" s="113">
        <v>0.80289254001169774</v>
      </c>
      <c r="E65" s="115">
        <v>302</v>
      </c>
      <c r="F65" s="114">
        <v>294</v>
      </c>
      <c r="G65" s="114">
        <v>294</v>
      </c>
      <c r="H65" s="114">
        <v>282</v>
      </c>
      <c r="I65" s="140">
        <v>283</v>
      </c>
      <c r="J65" s="115">
        <v>19</v>
      </c>
      <c r="K65" s="116">
        <v>6.7137809187279149</v>
      </c>
    </row>
    <row r="66" spans="1:11" ht="14.1" customHeight="1" x14ac:dyDescent="0.2">
      <c r="A66" s="306">
        <v>82</v>
      </c>
      <c r="B66" s="307" t="s">
        <v>299</v>
      </c>
      <c r="C66" s="308"/>
      <c r="D66" s="113">
        <v>2.9962248099112032</v>
      </c>
      <c r="E66" s="115">
        <v>1127</v>
      </c>
      <c r="F66" s="114">
        <v>1143</v>
      </c>
      <c r="G66" s="114">
        <v>1116</v>
      </c>
      <c r="H66" s="114">
        <v>1055</v>
      </c>
      <c r="I66" s="140">
        <v>1068</v>
      </c>
      <c r="J66" s="115">
        <v>59</v>
      </c>
      <c r="K66" s="116">
        <v>5.5243445692883899</v>
      </c>
    </row>
    <row r="67" spans="1:11" ht="14.1" customHeight="1" x14ac:dyDescent="0.2">
      <c r="A67" s="306" t="s">
        <v>300</v>
      </c>
      <c r="B67" s="307" t="s">
        <v>301</v>
      </c>
      <c r="C67" s="308"/>
      <c r="D67" s="113">
        <v>1.4914659435316637</v>
      </c>
      <c r="E67" s="115">
        <v>561</v>
      </c>
      <c r="F67" s="114">
        <v>580</v>
      </c>
      <c r="G67" s="114">
        <v>557</v>
      </c>
      <c r="H67" s="114">
        <v>521</v>
      </c>
      <c r="I67" s="140">
        <v>539</v>
      </c>
      <c r="J67" s="115">
        <v>22</v>
      </c>
      <c r="K67" s="116">
        <v>4.0816326530612246</v>
      </c>
    </row>
    <row r="68" spans="1:11" ht="14.1" customHeight="1" x14ac:dyDescent="0.2">
      <c r="A68" s="306" t="s">
        <v>302</v>
      </c>
      <c r="B68" s="307" t="s">
        <v>303</v>
      </c>
      <c r="C68" s="308"/>
      <c r="D68" s="113">
        <v>0.67262189610251499</v>
      </c>
      <c r="E68" s="115">
        <v>253</v>
      </c>
      <c r="F68" s="114">
        <v>257</v>
      </c>
      <c r="G68" s="114">
        <v>253</v>
      </c>
      <c r="H68" s="114">
        <v>239</v>
      </c>
      <c r="I68" s="140">
        <v>235</v>
      </c>
      <c r="J68" s="115">
        <v>18</v>
      </c>
      <c r="K68" s="116">
        <v>7.6595744680851068</v>
      </c>
    </row>
    <row r="69" spans="1:11" ht="14.1" customHeight="1" x14ac:dyDescent="0.2">
      <c r="A69" s="306">
        <v>83</v>
      </c>
      <c r="B69" s="307" t="s">
        <v>304</v>
      </c>
      <c r="C69" s="308"/>
      <c r="D69" s="113">
        <v>5.8807890679002499</v>
      </c>
      <c r="E69" s="115">
        <v>2212</v>
      </c>
      <c r="F69" s="114">
        <v>2223</v>
      </c>
      <c r="G69" s="114">
        <v>2197</v>
      </c>
      <c r="H69" s="114">
        <v>2095</v>
      </c>
      <c r="I69" s="140">
        <v>2110</v>
      </c>
      <c r="J69" s="115">
        <v>102</v>
      </c>
      <c r="K69" s="116">
        <v>4.8341232227488149</v>
      </c>
    </row>
    <row r="70" spans="1:11" ht="14.1" customHeight="1" x14ac:dyDescent="0.2">
      <c r="A70" s="306" t="s">
        <v>305</v>
      </c>
      <c r="B70" s="307" t="s">
        <v>306</v>
      </c>
      <c r="C70" s="308"/>
      <c r="D70" s="113">
        <v>5.0885308661668525</v>
      </c>
      <c r="E70" s="115">
        <v>1914</v>
      </c>
      <c r="F70" s="114">
        <v>1913</v>
      </c>
      <c r="G70" s="114">
        <v>1899</v>
      </c>
      <c r="H70" s="114">
        <v>1805</v>
      </c>
      <c r="I70" s="140">
        <v>1820</v>
      </c>
      <c r="J70" s="115">
        <v>94</v>
      </c>
      <c r="K70" s="116">
        <v>5.1648351648351651</v>
      </c>
    </row>
    <row r="71" spans="1:11" ht="14.1" customHeight="1" x14ac:dyDescent="0.2">
      <c r="A71" s="306"/>
      <c r="B71" s="307" t="s">
        <v>307</v>
      </c>
      <c r="C71" s="308"/>
      <c r="D71" s="113">
        <v>2.6240229701706812</v>
      </c>
      <c r="E71" s="115">
        <v>987</v>
      </c>
      <c r="F71" s="114">
        <v>977</v>
      </c>
      <c r="G71" s="114">
        <v>955</v>
      </c>
      <c r="H71" s="114">
        <v>900</v>
      </c>
      <c r="I71" s="140">
        <v>905</v>
      </c>
      <c r="J71" s="115">
        <v>82</v>
      </c>
      <c r="K71" s="116">
        <v>9.0607734806629843</v>
      </c>
    </row>
    <row r="72" spans="1:11" ht="14.1" customHeight="1" x14ac:dyDescent="0.2">
      <c r="A72" s="306">
        <v>84</v>
      </c>
      <c r="B72" s="307" t="s">
        <v>308</v>
      </c>
      <c r="C72" s="308"/>
      <c r="D72" s="113">
        <v>2.0391343648641462</v>
      </c>
      <c r="E72" s="115">
        <v>767</v>
      </c>
      <c r="F72" s="114">
        <v>775</v>
      </c>
      <c r="G72" s="114">
        <v>750</v>
      </c>
      <c r="H72" s="114">
        <v>778</v>
      </c>
      <c r="I72" s="140">
        <v>768</v>
      </c>
      <c r="J72" s="115">
        <v>-1</v>
      </c>
      <c r="K72" s="116">
        <v>-0.13020833333333334</v>
      </c>
    </row>
    <row r="73" spans="1:11" ht="14.1" customHeight="1" x14ac:dyDescent="0.2">
      <c r="A73" s="306" t="s">
        <v>309</v>
      </c>
      <c r="B73" s="307" t="s">
        <v>310</v>
      </c>
      <c r="C73" s="308"/>
      <c r="D73" s="113">
        <v>0.57159568245865899</v>
      </c>
      <c r="E73" s="115">
        <v>215</v>
      </c>
      <c r="F73" s="114">
        <v>217</v>
      </c>
      <c r="G73" s="114">
        <v>218</v>
      </c>
      <c r="H73" s="114">
        <v>231</v>
      </c>
      <c r="I73" s="140">
        <v>231</v>
      </c>
      <c r="J73" s="115">
        <v>-16</v>
      </c>
      <c r="K73" s="116">
        <v>-6.9264069264069263</v>
      </c>
    </row>
    <row r="74" spans="1:11" ht="14.1" customHeight="1" x14ac:dyDescent="0.2">
      <c r="A74" s="306" t="s">
        <v>311</v>
      </c>
      <c r="B74" s="307" t="s">
        <v>312</v>
      </c>
      <c r="C74" s="308"/>
      <c r="D74" s="113">
        <v>0.42005636199287499</v>
      </c>
      <c r="E74" s="115">
        <v>158</v>
      </c>
      <c r="F74" s="114">
        <v>156</v>
      </c>
      <c r="G74" s="114">
        <v>157</v>
      </c>
      <c r="H74" s="114">
        <v>157</v>
      </c>
      <c r="I74" s="140">
        <v>157</v>
      </c>
      <c r="J74" s="115">
        <v>1</v>
      </c>
      <c r="K74" s="116">
        <v>0.63694267515923564</v>
      </c>
    </row>
    <row r="75" spans="1:11" ht="14.1" customHeight="1" x14ac:dyDescent="0.2">
      <c r="A75" s="306" t="s">
        <v>313</v>
      </c>
      <c r="B75" s="307" t="s">
        <v>314</v>
      </c>
      <c r="C75" s="308"/>
      <c r="D75" s="113">
        <v>0.60881586643271124</v>
      </c>
      <c r="E75" s="115">
        <v>229</v>
      </c>
      <c r="F75" s="114">
        <v>236</v>
      </c>
      <c r="G75" s="114">
        <v>213</v>
      </c>
      <c r="H75" s="114">
        <v>228</v>
      </c>
      <c r="I75" s="140">
        <v>210</v>
      </c>
      <c r="J75" s="115">
        <v>19</v>
      </c>
      <c r="K75" s="116">
        <v>9.0476190476190474</v>
      </c>
    </row>
    <row r="76" spans="1:11" ht="14.1" customHeight="1" x14ac:dyDescent="0.2">
      <c r="A76" s="306">
        <v>91</v>
      </c>
      <c r="B76" s="307" t="s">
        <v>315</v>
      </c>
      <c r="C76" s="308"/>
      <c r="D76" s="113">
        <v>0.23661402669218909</v>
      </c>
      <c r="E76" s="115">
        <v>89</v>
      </c>
      <c r="F76" s="114">
        <v>81</v>
      </c>
      <c r="G76" s="114">
        <v>80</v>
      </c>
      <c r="H76" s="114">
        <v>82</v>
      </c>
      <c r="I76" s="140">
        <v>85</v>
      </c>
      <c r="J76" s="115">
        <v>4</v>
      </c>
      <c r="K76" s="116">
        <v>4.7058823529411766</v>
      </c>
    </row>
    <row r="77" spans="1:11" ht="14.1" customHeight="1" x14ac:dyDescent="0.2">
      <c r="A77" s="306">
        <v>92</v>
      </c>
      <c r="B77" s="307" t="s">
        <v>316</v>
      </c>
      <c r="C77" s="308"/>
      <c r="D77" s="113">
        <v>2.1401605785080022</v>
      </c>
      <c r="E77" s="115">
        <v>805</v>
      </c>
      <c r="F77" s="114">
        <v>796</v>
      </c>
      <c r="G77" s="114">
        <v>802</v>
      </c>
      <c r="H77" s="114">
        <v>775</v>
      </c>
      <c r="I77" s="140">
        <v>778</v>
      </c>
      <c r="J77" s="115">
        <v>27</v>
      </c>
      <c r="K77" s="116">
        <v>3.4704370179948585</v>
      </c>
    </row>
    <row r="78" spans="1:11" ht="14.1" customHeight="1" x14ac:dyDescent="0.2">
      <c r="A78" s="306">
        <v>93</v>
      </c>
      <c r="B78" s="307" t="s">
        <v>317</v>
      </c>
      <c r="C78" s="308"/>
      <c r="D78" s="113">
        <v>0.23927261126176425</v>
      </c>
      <c r="E78" s="115">
        <v>90</v>
      </c>
      <c r="F78" s="114">
        <v>86</v>
      </c>
      <c r="G78" s="114">
        <v>89</v>
      </c>
      <c r="H78" s="114">
        <v>81</v>
      </c>
      <c r="I78" s="140">
        <v>80</v>
      </c>
      <c r="J78" s="115">
        <v>10</v>
      </c>
      <c r="K78" s="116">
        <v>12.5</v>
      </c>
    </row>
    <row r="79" spans="1:11" ht="14.1" customHeight="1" x14ac:dyDescent="0.2">
      <c r="A79" s="306">
        <v>94</v>
      </c>
      <c r="B79" s="307" t="s">
        <v>318</v>
      </c>
      <c r="C79" s="308"/>
      <c r="D79" s="113">
        <v>0.11697772106130697</v>
      </c>
      <c r="E79" s="115">
        <v>44</v>
      </c>
      <c r="F79" s="114">
        <v>47</v>
      </c>
      <c r="G79" s="114">
        <v>45</v>
      </c>
      <c r="H79" s="114">
        <v>50</v>
      </c>
      <c r="I79" s="140">
        <v>41</v>
      </c>
      <c r="J79" s="115">
        <v>3</v>
      </c>
      <c r="K79" s="116">
        <v>7.3170731707317076</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224</v>
      </c>
      <c r="C81" s="312"/>
      <c r="D81" s="125">
        <v>0.16217365874408465</v>
      </c>
      <c r="E81" s="143">
        <v>61</v>
      </c>
      <c r="F81" s="144">
        <v>42</v>
      </c>
      <c r="G81" s="144">
        <v>62</v>
      </c>
      <c r="H81" s="144">
        <v>61</v>
      </c>
      <c r="I81" s="145">
        <v>59</v>
      </c>
      <c r="J81" s="143">
        <v>2</v>
      </c>
      <c r="K81" s="146">
        <v>3.3898305084745761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10105</v>
      </c>
      <c r="E12" s="114">
        <v>10721</v>
      </c>
      <c r="F12" s="114">
        <v>10525</v>
      </c>
      <c r="G12" s="114">
        <v>10590</v>
      </c>
      <c r="H12" s="140">
        <v>10535</v>
      </c>
      <c r="I12" s="115">
        <v>-430</v>
      </c>
      <c r="J12" s="116">
        <v>-4.0816326530612246</v>
      </c>
      <c r="K12"/>
      <c r="L12"/>
      <c r="M12"/>
      <c r="N12"/>
      <c r="O12"/>
      <c r="P12"/>
    </row>
    <row r="13" spans="1:16" s="110" customFormat="1" ht="14.45" customHeight="1" x14ac:dyDescent="0.2">
      <c r="A13" s="120" t="s">
        <v>105</v>
      </c>
      <c r="B13" s="119" t="s">
        <v>106</v>
      </c>
      <c r="C13" s="113">
        <v>40.910440376051461</v>
      </c>
      <c r="D13" s="115">
        <v>4134</v>
      </c>
      <c r="E13" s="114">
        <v>4276</v>
      </c>
      <c r="F13" s="114">
        <v>4221</v>
      </c>
      <c r="G13" s="114">
        <v>4240</v>
      </c>
      <c r="H13" s="140">
        <v>4217</v>
      </c>
      <c r="I13" s="115">
        <v>-83</v>
      </c>
      <c r="J13" s="116">
        <v>-1.9682238558216743</v>
      </c>
      <c r="K13"/>
      <c r="L13"/>
      <c r="M13"/>
      <c r="N13"/>
      <c r="O13"/>
      <c r="P13"/>
    </row>
    <row r="14" spans="1:16" s="110" customFormat="1" ht="14.45" customHeight="1" x14ac:dyDescent="0.2">
      <c r="A14" s="120"/>
      <c r="B14" s="119" t="s">
        <v>107</v>
      </c>
      <c r="C14" s="113">
        <v>59.089559623948539</v>
      </c>
      <c r="D14" s="115">
        <v>5971</v>
      </c>
      <c r="E14" s="114">
        <v>6445</v>
      </c>
      <c r="F14" s="114">
        <v>6304</v>
      </c>
      <c r="G14" s="114">
        <v>6350</v>
      </c>
      <c r="H14" s="140">
        <v>6318</v>
      </c>
      <c r="I14" s="115">
        <v>-347</v>
      </c>
      <c r="J14" s="116">
        <v>-5.4922443811332702</v>
      </c>
      <c r="K14"/>
      <c r="L14"/>
      <c r="M14"/>
      <c r="N14"/>
      <c r="O14"/>
      <c r="P14"/>
    </row>
    <row r="15" spans="1:16" s="110" customFormat="1" ht="14.45" customHeight="1" x14ac:dyDescent="0.2">
      <c r="A15" s="118" t="s">
        <v>105</v>
      </c>
      <c r="B15" s="121" t="s">
        <v>108</v>
      </c>
      <c r="C15" s="113">
        <v>17.238990598713507</v>
      </c>
      <c r="D15" s="115">
        <v>1742</v>
      </c>
      <c r="E15" s="114">
        <v>1922</v>
      </c>
      <c r="F15" s="114">
        <v>1782</v>
      </c>
      <c r="G15" s="114">
        <v>1910</v>
      </c>
      <c r="H15" s="140">
        <v>1841</v>
      </c>
      <c r="I15" s="115">
        <v>-99</v>
      </c>
      <c r="J15" s="116">
        <v>-5.3775122216186855</v>
      </c>
      <c r="K15"/>
      <c r="L15"/>
      <c r="M15"/>
      <c r="N15"/>
      <c r="O15"/>
      <c r="P15"/>
    </row>
    <row r="16" spans="1:16" s="110" customFormat="1" ht="14.45" customHeight="1" x14ac:dyDescent="0.2">
      <c r="A16" s="118"/>
      <c r="B16" s="121" t="s">
        <v>109</v>
      </c>
      <c r="C16" s="113">
        <v>50.173181593270655</v>
      </c>
      <c r="D16" s="115">
        <v>5070</v>
      </c>
      <c r="E16" s="114">
        <v>5430</v>
      </c>
      <c r="F16" s="114">
        <v>5359</v>
      </c>
      <c r="G16" s="114">
        <v>5372</v>
      </c>
      <c r="H16" s="140">
        <v>5432</v>
      </c>
      <c r="I16" s="115">
        <v>-362</v>
      </c>
      <c r="J16" s="116">
        <v>-6.6642120765832109</v>
      </c>
      <c r="K16"/>
      <c r="L16"/>
      <c r="M16"/>
      <c r="N16"/>
      <c r="O16"/>
      <c r="P16"/>
    </row>
    <row r="17" spans="1:16" s="110" customFormat="1" ht="14.45" customHeight="1" x14ac:dyDescent="0.2">
      <c r="A17" s="118"/>
      <c r="B17" s="121" t="s">
        <v>110</v>
      </c>
      <c r="C17" s="113">
        <v>17.229094507669469</v>
      </c>
      <c r="D17" s="115">
        <v>1741</v>
      </c>
      <c r="E17" s="114">
        <v>1796</v>
      </c>
      <c r="F17" s="114">
        <v>1799</v>
      </c>
      <c r="G17" s="114">
        <v>1775</v>
      </c>
      <c r="H17" s="140">
        <v>1756</v>
      </c>
      <c r="I17" s="115">
        <v>-15</v>
      </c>
      <c r="J17" s="116">
        <v>-0.85421412300683375</v>
      </c>
      <c r="K17"/>
      <c r="L17"/>
      <c r="M17"/>
      <c r="N17"/>
      <c r="O17"/>
      <c r="P17"/>
    </row>
    <row r="18" spans="1:16" s="110" customFormat="1" ht="14.45" customHeight="1" x14ac:dyDescent="0.2">
      <c r="A18" s="120"/>
      <c r="B18" s="121" t="s">
        <v>111</v>
      </c>
      <c r="C18" s="113">
        <v>15.358733300346364</v>
      </c>
      <c r="D18" s="115">
        <v>1552</v>
      </c>
      <c r="E18" s="114">
        <v>1573</v>
      </c>
      <c r="F18" s="114">
        <v>1585</v>
      </c>
      <c r="G18" s="114">
        <v>1533</v>
      </c>
      <c r="H18" s="140">
        <v>1506</v>
      </c>
      <c r="I18" s="115">
        <v>46</v>
      </c>
      <c r="J18" s="116">
        <v>3.0544488711819389</v>
      </c>
      <c r="K18"/>
      <c r="L18"/>
      <c r="M18"/>
      <c r="N18"/>
      <c r="O18"/>
      <c r="P18"/>
    </row>
    <row r="19" spans="1:16" s="110" customFormat="1" ht="14.45" customHeight="1" x14ac:dyDescent="0.2">
      <c r="A19" s="120"/>
      <c r="B19" s="121" t="s">
        <v>112</v>
      </c>
      <c r="C19" s="113">
        <v>1.375556655121227</v>
      </c>
      <c r="D19" s="115">
        <v>139</v>
      </c>
      <c r="E19" s="114">
        <v>147</v>
      </c>
      <c r="F19" s="114">
        <v>148</v>
      </c>
      <c r="G19" s="114">
        <v>123</v>
      </c>
      <c r="H19" s="140">
        <v>101</v>
      </c>
      <c r="I19" s="115">
        <v>38</v>
      </c>
      <c r="J19" s="116">
        <v>37.623762376237622</v>
      </c>
      <c r="K19"/>
      <c r="L19"/>
      <c r="M19"/>
      <c r="N19"/>
      <c r="O19"/>
      <c r="P19"/>
    </row>
    <row r="20" spans="1:16" s="110" customFormat="1" ht="14.45" customHeight="1" x14ac:dyDescent="0.2">
      <c r="A20" s="120" t="s">
        <v>113</v>
      </c>
      <c r="B20" s="119" t="s">
        <v>116</v>
      </c>
      <c r="C20" s="113">
        <v>87.580405739732811</v>
      </c>
      <c r="D20" s="115">
        <v>8850</v>
      </c>
      <c r="E20" s="114">
        <v>9326</v>
      </c>
      <c r="F20" s="114">
        <v>9164</v>
      </c>
      <c r="G20" s="114">
        <v>9238</v>
      </c>
      <c r="H20" s="140">
        <v>9182</v>
      </c>
      <c r="I20" s="115">
        <v>-332</v>
      </c>
      <c r="J20" s="116">
        <v>-3.6157699847527773</v>
      </c>
      <c r="K20"/>
      <c r="L20"/>
      <c r="M20"/>
      <c r="N20"/>
      <c r="O20"/>
      <c r="P20"/>
    </row>
    <row r="21" spans="1:16" s="110" customFormat="1" ht="14.45" customHeight="1" x14ac:dyDescent="0.2">
      <c r="A21" s="123"/>
      <c r="B21" s="124" t="s">
        <v>117</v>
      </c>
      <c r="C21" s="125">
        <v>12.360217714002969</v>
      </c>
      <c r="D21" s="143">
        <v>1249</v>
      </c>
      <c r="E21" s="144">
        <v>1389</v>
      </c>
      <c r="F21" s="144">
        <v>1353</v>
      </c>
      <c r="G21" s="144">
        <v>1345</v>
      </c>
      <c r="H21" s="145">
        <v>1345</v>
      </c>
      <c r="I21" s="143">
        <v>-96</v>
      </c>
      <c r="J21" s="146">
        <v>-7.1375464684014869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7841</v>
      </c>
      <c r="E56" s="114">
        <v>8279</v>
      </c>
      <c r="F56" s="114">
        <v>8099</v>
      </c>
      <c r="G56" s="114">
        <v>8168</v>
      </c>
      <c r="H56" s="140">
        <v>8074</v>
      </c>
      <c r="I56" s="115">
        <v>-233</v>
      </c>
      <c r="J56" s="116">
        <v>-2.8858062918008422</v>
      </c>
      <c r="K56"/>
      <c r="L56"/>
      <c r="M56"/>
      <c r="N56"/>
      <c r="O56"/>
      <c r="P56"/>
    </row>
    <row r="57" spans="1:16" s="110" customFormat="1" ht="14.45" customHeight="1" x14ac:dyDescent="0.2">
      <c r="A57" s="120" t="s">
        <v>105</v>
      </c>
      <c r="B57" s="119" t="s">
        <v>106</v>
      </c>
      <c r="C57" s="113">
        <v>41.231985716107637</v>
      </c>
      <c r="D57" s="115">
        <v>3233</v>
      </c>
      <c r="E57" s="114">
        <v>3386</v>
      </c>
      <c r="F57" s="114">
        <v>3301</v>
      </c>
      <c r="G57" s="114">
        <v>3319</v>
      </c>
      <c r="H57" s="140">
        <v>3268</v>
      </c>
      <c r="I57" s="115">
        <v>-35</v>
      </c>
      <c r="J57" s="116">
        <v>-1.0709914320685434</v>
      </c>
    </row>
    <row r="58" spans="1:16" s="110" customFormat="1" ht="14.45" customHeight="1" x14ac:dyDescent="0.2">
      <c r="A58" s="120"/>
      <c r="B58" s="119" t="s">
        <v>107</v>
      </c>
      <c r="C58" s="113">
        <v>58.768014283892363</v>
      </c>
      <c r="D58" s="115">
        <v>4608</v>
      </c>
      <c r="E58" s="114">
        <v>4893</v>
      </c>
      <c r="F58" s="114">
        <v>4798</v>
      </c>
      <c r="G58" s="114">
        <v>4849</v>
      </c>
      <c r="H58" s="140">
        <v>4806</v>
      </c>
      <c r="I58" s="115">
        <v>-198</v>
      </c>
      <c r="J58" s="116">
        <v>-4.1198501872659179</v>
      </c>
    </row>
    <row r="59" spans="1:16" s="110" customFormat="1" ht="14.45" customHeight="1" x14ac:dyDescent="0.2">
      <c r="A59" s="118" t="s">
        <v>105</v>
      </c>
      <c r="B59" s="121" t="s">
        <v>108</v>
      </c>
      <c r="C59" s="113">
        <v>16.592271393954853</v>
      </c>
      <c r="D59" s="115">
        <v>1301</v>
      </c>
      <c r="E59" s="114">
        <v>1445</v>
      </c>
      <c r="F59" s="114">
        <v>1386</v>
      </c>
      <c r="G59" s="114">
        <v>1430</v>
      </c>
      <c r="H59" s="140">
        <v>1401</v>
      </c>
      <c r="I59" s="115">
        <v>-100</v>
      </c>
      <c r="J59" s="116">
        <v>-7.1377587437544614</v>
      </c>
    </row>
    <row r="60" spans="1:16" s="110" customFormat="1" ht="14.45" customHeight="1" x14ac:dyDescent="0.2">
      <c r="A60" s="118"/>
      <c r="B60" s="121" t="s">
        <v>109</v>
      </c>
      <c r="C60" s="113">
        <v>53.947200612166817</v>
      </c>
      <c r="D60" s="115">
        <v>4230</v>
      </c>
      <c r="E60" s="114">
        <v>4479</v>
      </c>
      <c r="F60" s="114">
        <v>4386</v>
      </c>
      <c r="G60" s="114">
        <v>4383</v>
      </c>
      <c r="H60" s="140">
        <v>4362</v>
      </c>
      <c r="I60" s="115">
        <v>-132</v>
      </c>
      <c r="J60" s="116">
        <v>-3.0261348005502064</v>
      </c>
    </row>
    <row r="61" spans="1:16" s="110" customFormat="1" ht="14.45" customHeight="1" x14ac:dyDescent="0.2">
      <c r="A61" s="118"/>
      <c r="B61" s="121" t="s">
        <v>110</v>
      </c>
      <c r="C61" s="113">
        <v>15.890830251243464</v>
      </c>
      <c r="D61" s="115">
        <v>1246</v>
      </c>
      <c r="E61" s="114">
        <v>1267</v>
      </c>
      <c r="F61" s="114">
        <v>1227</v>
      </c>
      <c r="G61" s="114">
        <v>1251</v>
      </c>
      <c r="H61" s="140">
        <v>1251</v>
      </c>
      <c r="I61" s="115">
        <v>-5</v>
      </c>
      <c r="J61" s="116">
        <v>-0.3996802557953637</v>
      </c>
    </row>
    <row r="62" spans="1:16" s="110" customFormat="1" ht="14.45" customHeight="1" x14ac:dyDescent="0.2">
      <c r="A62" s="120"/>
      <c r="B62" s="121" t="s">
        <v>111</v>
      </c>
      <c r="C62" s="113">
        <v>13.569697742634869</v>
      </c>
      <c r="D62" s="115">
        <v>1064</v>
      </c>
      <c r="E62" s="114">
        <v>1088</v>
      </c>
      <c r="F62" s="114">
        <v>1100</v>
      </c>
      <c r="G62" s="114">
        <v>1104</v>
      </c>
      <c r="H62" s="140">
        <v>1060</v>
      </c>
      <c r="I62" s="115">
        <v>4</v>
      </c>
      <c r="J62" s="116">
        <v>0.37735849056603776</v>
      </c>
    </row>
    <row r="63" spans="1:16" s="110" customFormat="1" ht="14.45" customHeight="1" x14ac:dyDescent="0.2">
      <c r="A63" s="120"/>
      <c r="B63" s="121" t="s">
        <v>112</v>
      </c>
      <c r="C63" s="113">
        <v>1.1095523530161968</v>
      </c>
      <c r="D63" s="115">
        <v>87</v>
      </c>
      <c r="E63" s="114">
        <v>99</v>
      </c>
      <c r="F63" s="114">
        <v>106</v>
      </c>
      <c r="G63" s="114">
        <v>105</v>
      </c>
      <c r="H63" s="140">
        <v>90</v>
      </c>
      <c r="I63" s="115">
        <v>-3</v>
      </c>
      <c r="J63" s="116">
        <v>-3.3333333333333335</v>
      </c>
    </row>
    <row r="64" spans="1:16" s="110" customFormat="1" ht="14.45" customHeight="1" x14ac:dyDescent="0.2">
      <c r="A64" s="120" t="s">
        <v>113</v>
      </c>
      <c r="B64" s="119" t="s">
        <v>116</v>
      </c>
      <c r="C64" s="113">
        <v>81.367172554521105</v>
      </c>
      <c r="D64" s="115">
        <v>6380</v>
      </c>
      <c r="E64" s="114">
        <v>6732</v>
      </c>
      <c r="F64" s="114">
        <v>6605</v>
      </c>
      <c r="G64" s="114">
        <v>6695</v>
      </c>
      <c r="H64" s="140">
        <v>6590</v>
      </c>
      <c r="I64" s="115">
        <v>-210</v>
      </c>
      <c r="J64" s="116">
        <v>-3.1866464339908953</v>
      </c>
    </row>
    <row r="65" spans="1:10" s="110" customFormat="1" ht="14.45" customHeight="1" x14ac:dyDescent="0.2">
      <c r="A65" s="123"/>
      <c r="B65" s="124" t="s">
        <v>117</v>
      </c>
      <c r="C65" s="125">
        <v>18.55630659354674</v>
      </c>
      <c r="D65" s="143">
        <v>1455</v>
      </c>
      <c r="E65" s="144">
        <v>1542</v>
      </c>
      <c r="F65" s="144">
        <v>1487</v>
      </c>
      <c r="G65" s="144">
        <v>1466</v>
      </c>
      <c r="H65" s="145">
        <v>1478</v>
      </c>
      <c r="I65" s="143">
        <v>-23</v>
      </c>
      <c r="J65" s="146">
        <v>-1.5561569688768606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10105</v>
      </c>
      <c r="G11" s="114">
        <v>10721</v>
      </c>
      <c r="H11" s="114">
        <v>10525</v>
      </c>
      <c r="I11" s="114">
        <v>10590</v>
      </c>
      <c r="J11" s="140">
        <v>10535</v>
      </c>
      <c r="K11" s="114">
        <v>-430</v>
      </c>
      <c r="L11" s="116">
        <v>-4.0816326530612246</v>
      </c>
    </row>
    <row r="12" spans="1:17" s="110" customFormat="1" ht="24" customHeight="1" x14ac:dyDescent="0.2">
      <c r="A12" s="604" t="s">
        <v>185</v>
      </c>
      <c r="B12" s="605"/>
      <c r="C12" s="605"/>
      <c r="D12" s="606"/>
      <c r="E12" s="113">
        <v>40.910440376051461</v>
      </c>
      <c r="F12" s="115">
        <v>4134</v>
      </c>
      <c r="G12" s="114">
        <v>4276</v>
      </c>
      <c r="H12" s="114">
        <v>4221</v>
      </c>
      <c r="I12" s="114">
        <v>4240</v>
      </c>
      <c r="J12" s="140">
        <v>4217</v>
      </c>
      <c r="K12" s="114">
        <v>-83</v>
      </c>
      <c r="L12" s="116">
        <v>-1.9682238558216743</v>
      </c>
    </row>
    <row r="13" spans="1:17" s="110" customFormat="1" ht="15" customHeight="1" x14ac:dyDescent="0.2">
      <c r="A13" s="120"/>
      <c r="B13" s="612" t="s">
        <v>107</v>
      </c>
      <c r="C13" s="612"/>
      <c r="E13" s="113">
        <v>59.089559623948539</v>
      </c>
      <c r="F13" s="115">
        <v>5971</v>
      </c>
      <c r="G13" s="114">
        <v>6445</v>
      </c>
      <c r="H13" s="114">
        <v>6304</v>
      </c>
      <c r="I13" s="114">
        <v>6350</v>
      </c>
      <c r="J13" s="140">
        <v>6318</v>
      </c>
      <c r="K13" s="114">
        <v>-347</v>
      </c>
      <c r="L13" s="116">
        <v>-5.4922443811332702</v>
      </c>
    </row>
    <row r="14" spans="1:17" s="110" customFormat="1" ht="22.5" customHeight="1" x14ac:dyDescent="0.2">
      <c r="A14" s="604" t="s">
        <v>186</v>
      </c>
      <c r="B14" s="605"/>
      <c r="C14" s="605"/>
      <c r="D14" s="606"/>
      <c r="E14" s="113">
        <v>17.238990598713507</v>
      </c>
      <c r="F14" s="115">
        <v>1742</v>
      </c>
      <c r="G14" s="114">
        <v>1922</v>
      </c>
      <c r="H14" s="114">
        <v>1782</v>
      </c>
      <c r="I14" s="114">
        <v>1910</v>
      </c>
      <c r="J14" s="140">
        <v>1841</v>
      </c>
      <c r="K14" s="114">
        <v>-99</v>
      </c>
      <c r="L14" s="116">
        <v>-5.3775122216186855</v>
      </c>
    </row>
    <row r="15" spans="1:17" s="110" customFormat="1" ht="15" customHeight="1" x14ac:dyDescent="0.2">
      <c r="A15" s="120"/>
      <c r="B15" s="119"/>
      <c r="C15" s="258" t="s">
        <v>106</v>
      </c>
      <c r="E15" s="113">
        <v>49.827784156142364</v>
      </c>
      <c r="F15" s="115">
        <v>868</v>
      </c>
      <c r="G15" s="114">
        <v>897</v>
      </c>
      <c r="H15" s="114">
        <v>860</v>
      </c>
      <c r="I15" s="114">
        <v>893</v>
      </c>
      <c r="J15" s="140">
        <v>874</v>
      </c>
      <c r="K15" s="114">
        <v>-6</v>
      </c>
      <c r="L15" s="116">
        <v>-0.68649885583524028</v>
      </c>
    </row>
    <row r="16" spans="1:17" s="110" customFormat="1" ht="15" customHeight="1" x14ac:dyDescent="0.2">
      <c r="A16" s="120"/>
      <c r="B16" s="119"/>
      <c r="C16" s="258" t="s">
        <v>107</v>
      </c>
      <c r="E16" s="113">
        <v>50.172215843857636</v>
      </c>
      <c r="F16" s="115">
        <v>874</v>
      </c>
      <c r="G16" s="114">
        <v>1025</v>
      </c>
      <c r="H16" s="114">
        <v>922</v>
      </c>
      <c r="I16" s="114">
        <v>1017</v>
      </c>
      <c r="J16" s="140">
        <v>967</v>
      </c>
      <c r="K16" s="114">
        <v>-93</v>
      </c>
      <c r="L16" s="116">
        <v>-9.6173733195449849</v>
      </c>
    </row>
    <row r="17" spans="1:12" s="110" customFormat="1" ht="15" customHeight="1" x14ac:dyDescent="0.2">
      <c r="A17" s="120"/>
      <c r="B17" s="121" t="s">
        <v>109</v>
      </c>
      <c r="C17" s="258"/>
      <c r="E17" s="113">
        <v>50.173181593270655</v>
      </c>
      <c r="F17" s="115">
        <v>5070</v>
      </c>
      <c r="G17" s="114">
        <v>5430</v>
      </c>
      <c r="H17" s="114">
        <v>5359</v>
      </c>
      <c r="I17" s="114">
        <v>5372</v>
      </c>
      <c r="J17" s="140">
        <v>5432</v>
      </c>
      <c r="K17" s="114">
        <v>-362</v>
      </c>
      <c r="L17" s="116">
        <v>-6.6642120765832109</v>
      </c>
    </row>
    <row r="18" spans="1:12" s="110" customFormat="1" ht="15" customHeight="1" x14ac:dyDescent="0.2">
      <c r="A18" s="120"/>
      <c r="B18" s="119"/>
      <c r="C18" s="258" t="s">
        <v>106</v>
      </c>
      <c r="E18" s="113">
        <v>37.790927021696255</v>
      </c>
      <c r="F18" s="115">
        <v>1916</v>
      </c>
      <c r="G18" s="114">
        <v>2027</v>
      </c>
      <c r="H18" s="114">
        <v>1980</v>
      </c>
      <c r="I18" s="114">
        <v>2005</v>
      </c>
      <c r="J18" s="140">
        <v>2039</v>
      </c>
      <c r="K18" s="114">
        <v>-123</v>
      </c>
      <c r="L18" s="116">
        <v>-6.0323688082393332</v>
      </c>
    </row>
    <row r="19" spans="1:12" s="110" customFormat="1" ht="15" customHeight="1" x14ac:dyDescent="0.2">
      <c r="A19" s="120"/>
      <c r="B19" s="119"/>
      <c r="C19" s="258" t="s">
        <v>107</v>
      </c>
      <c r="E19" s="113">
        <v>62.209072978303745</v>
      </c>
      <c r="F19" s="115">
        <v>3154</v>
      </c>
      <c r="G19" s="114">
        <v>3403</v>
      </c>
      <c r="H19" s="114">
        <v>3379</v>
      </c>
      <c r="I19" s="114">
        <v>3367</v>
      </c>
      <c r="J19" s="140">
        <v>3393</v>
      </c>
      <c r="K19" s="114">
        <v>-239</v>
      </c>
      <c r="L19" s="116">
        <v>-7.0439139404656643</v>
      </c>
    </row>
    <row r="20" spans="1:12" s="110" customFormat="1" ht="15" customHeight="1" x14ac:dyDescent="0.2">
      <c r="A20" s="120"/>
      <c r="B20" s="121" t="s">
        <v>110</v>
      </c>
      <c r="C20" s="258"/>
      <c r="E20" s="113">
        <v>17.229094507669469</v>
      </c>
      <c r="F20" s="115">
        <v>1741</v>
      </c>
      <c r="G20" s="114">
        <v>1796</v>
      </c>
      <c r="H20" s="114">
        <v>1799</v>
      </c>
      <c r="I20" s="114">
        <v>1775</v>
      </c>
      <c r="J20" s="140">
        <v>1756</v>
      </c>
      <c r="K20" s="114">
        <v>-15</v>
      </c>
      <c r="L20" s="116">
        <v>-0.85421412300683375</v>
      </c>
    </row>
    <row r="21" spans="1:12" s="110" customFormat="1" ht="15" customHeight="1" x14ac:dyDescent="0.2">
      <c r="A21" s="120"/>
      <c r="B21" s="119"/>
      <c r="C21" s="258" t="s">
        <v>106</v>
      </c>
      <c r="E21" s="113">
        <v>32.222860425043081</v>
      </c>
      <c r="F21" s="115">
        <v>561</v>
      </c>
      <c r="G21" s="114">
        <v>572</v>
      </c>
      <c r="H21" s="114">
        <v>587</v>
      </c>
      <c r="I21" s="114">
        <v>579</v>
      </c>
      <c r="J21" s="140">
        <v>569</v>
      </c>
      <c r="K21" s="114">
        <v>-8</v>
      </c>
      <c r="L21" s="116">
        <v>-1.40597539543058</v>
      </c>
    </row>
    <row r="22" spans="1:12" s="110" customFormat="1" ht="15" customHeight="1" x14ac:dyDescent="0.2">
      <c r="A22" s="120"/>
      <c r="B22" s="119"/>
      <c r="C22" s="258" t="s">
        <v>107</v>
      </c>
      <c r="E22" s="113">
        <v>67.777139574956919</v>
      </c>
      <c r="F22" s="115">
        <v>1180</v>
      </c>
      <c r="G22" s="114">
        <v>1224</v>
      </c>
      <c r="H22" s="114">
        <v>1212</v>
      </c>
      <c r="I22" s="114">
        <v>1196</v>
      </c>
      <c r="J22" s="140">
        <v>1187</v>
      </c>
      <c r="K22" s="114">
        <v>-7</v>
      </c>
      <c r="L22" s="116">
        <v>-0.58972198820556021</v>
      </c>
    </row>
    <row r="23" spans="1:12" s="110" customFormat="1" ht="15" customHeight="1" x14ac:dyDescent="0.2">
      <c r="A23" s="120"/>
      <c r="B23" s="121" t="s">
        <v>111</v>
      </c>
      <c r="C23" s="258"/>
      <c r="E23" s="113">
        <v>15.358733300346364</v>
      </c>
      <c r="F23" s="115">
        <v>1552</v>
      </c>
      <c r="G23" s="114">
        <v>1573</v>
      </c>
      <c r="H23" s="114">
        <v>1585</v>
      </c>
      <c r="I23" s="114">
        <v>1533</v>
      </c>
      <c r="J23" s="140">
        <v>1506</v>
      </c>
      <c r="K23" s="114">
        <v>46</v>
      </c>
      <c r="L23" s="116">
        <v>3.0544488711819389</v>
      </c>
    </row>
    <row r="24" spans="1:12" s="110" customFormat="1" ht="15" customHeight="1" x14ac:dyDescent="0.2">
      <c r="A24" s="120"/>
      <c r="B24" s="119"/>
      <c r="C24" s="258" t="s">
        <v>106</v>
      </c>
      <c r="E24" s="113">
        <v>50.837628865979383</v>
      </c>
      <c r="F24" s="115">
        <v>789</v>
      </c>
      <c r="G24" s="114">
        <v>780</v>
      </c>
      <c r="H24" s="114">
        <v>794</v>
      </c>
      <c r="I24" s="114">
        <v>763</v>
      </c>
      <c r="J24" s="140">
        <v>735</v>
      </c>
      <c r="K24" s="114">
        <v>54</v>
      </c>
      <c r="L24" s="116">
        <v>7.3469387755102042</v>
      </c>
    </row>
    <row r="25" spans="1:12" s="110" customFormat="1" ht="15" customHeight="1" x14ac:dyDescent="0.2">
      <c r="A25" s="120"/>
      <c r="B25" s="119"/>
      <c r="C25" s="258" t="s">
        <v>107</v>
      </c>
      <c r="E25" s="113">
        <v>49.162371134020617</v>
      </c>
      <c r="F25" s="115">
        <v>763</v>
      </c>
      <c r="G25" s="114">
        <v>793</v>
      </c>
      <c r="H25" s="114">
        <v>791</v>
      </c>
      <c r="I25" s="114">
        <v>770</v>
      </c>
      <c r="J25" s="140">
        <v>771</v>
      </c>
      <c r="K25" s="114">
        <v>-8</v>
      </c>
      <c r="L25" s="116">
        <v>-1.0376134889753568</v>
      </c>
    </row>
    <row r="26" spans="1:12" s="110" customFormat="1" ht="15" customHeight="1" x14ac:dyDescent="0.2">
      <c r="A26" s="120"/>
      <c r="C26" s="121" t="s">
        <v>187</v>
      </c>
      <c r="D26" s="110" t="s">
        <v>188</v>
      </c>
      <c r="E26" s="113">
        <v>1.375556655121227</v>
      </c>
      <c r="F26" s="115">
        <v>139</v>
      </c>
      <c r="G26" s="114">
        <v>147</v>
      </c>
      <c r="H26" s="114">
        <v>148</v>
      </c>
      <c r="I26" s="114">
        <v>123</v>
      </c>
      <c r="J26" s="140">
        <v>101</v>
      </c>
      <c r="K26" s="114">
        <v>38</v>
      </c>
      <c r="L26" s="116">
        <v>37.623762376237622</v>
      </c>
    </row>
    <row r="27" spans="1:12" s="110" customFormat="1" ht="15" customHeight="1" x14ac:dyDescent="0.2">
      <c r="A27" s="120"/>
      <c r="B27" s="119"/>
      <c r="D27" s="259" t="s">
        <v>106</v>
      </c>
      <c r="E27" s="113">
        <v>47.482014388489212</v>
      </c>
      <c r="F27" s="115">
        <v>66</v>
      </c>
      <c r="G27" s="114">
        <v>68</v>
      </c>
      <c r="H27" s="114">
        <v>69</v>
      </c>
      <c r="I27" s="114">
        <v>57</v>
      </c>
      <c r="J27" s="140">
        <v>44</v>
      </c>
      <c r="K27" s="114">
        <v>22</v>
      </c>
      <c r="L27" s="116">
        <v>50</v>
      </c>
    </row>
    <row r="28" spans="1:12" s="110" customFormat="1" ht="15" customHeight="1" x14ac:dyDescent="0.2">
      <c r="A28" s="120"/>
      <c r="B28" s="119"/>
      <c r="D28" s="259" t="s">
        <v>107</v>
      </c>
      <c r="E28" s="113">
        <v>52.517985611510788</v>
      </c>
      <c r="F28" s="115">
        <v>73</v>
      </c>
      <c r="G28" s="114">
        <v>79</v>
      </c>
      <c r="H28" s="114">
        <v>79</v>
      </c>
      <c r="I28" s="114">
        <v>66</v>
      </c>
      <c r="J28" s="140">
        <v>57</v>
      </c>
      <c r="K28" s="114">
        <v>16</v>
      </c>
      <c r="L28" s="116">
        <v>28.07017543859649</v>
      </c>
    </row>
    <row r="29" spans="1:12" s="110" customFormat="1" ht="24" customHeight="1" x14ac:dyDescent="0.2">
      <c r="A29" s="604" t="s">
        <v>189</v>
      </c>
      <c r="B29" s="605"/>
      <c r="C29" s="605"/>
      <c r="D29" s="606"/>
      <c r="E29" s="113">
        <v>87.580405739732811</v>
      </c>
      <c r="F29" s="115">
        <v>8850</v>
      </c>
      <c r="G29" s="114">
        <v>9326</v>
      </c>
      <c r="H29" s="114">
        <v>9164</v>
      </c>
      <c r="I29" s="114">
        <v>9238</v>
      </c>
      <c r="J29" s="140">
        <v>9182</v>
      </c>
      <c r="K29" s="114">
        <v>-332</v>
      </c>
      <c r="L29" s="116">
        <v>-3.6157699847527773</v>
      </c>
    </row>
    <row r="30" spans="1:12" s="110" customFormat="1" ht="15" customHeight="1" x14ac:dyDescent="0.2">
      <c r="A30" s="120"/>
      <c r="B30" s="119"/>
      <c r="C30" s="258" t="s">
        <v>106</v>
      </c>
      <c r="E30" s="113">
        <v>40.55367231638418</v>
      </c>
      <c r="F30" s="115">
        <v>3589</v>
      </c>
      <c r="G30" s="114">
        <v>3679</v>
      </c>
      <c r="H30" s="114">
        <v>3639</v>
      </c>
      <c r="I30" s="114">
        <v>3656</v>
      </c>
      <c r="J30" s="140">
        <v>3625</v>
      </c>
      <c r="K30" s="114">
        <v>-36</v>
      </c>
      <c r="L30" s="116">
        <v>-0.99310344827586206</v>
      </c>
    </row>
    <row r="31" spans="1:12" s="110" customFormat="1" ht="15" customHeight="1" x14ac:dyDescent="0.2">
      <c r="A31" s="120"/>
      <c r="B31" s="119"/>
      <c r="C31" s="258" t="s">
        <v>107</v>
      </c>
      <c r="E31" s="113">
        <v>59.44632768361582</v>
      </c>
      <c r="F31" s="115">
        <v>5261</v>
      </c>
      <c r="G31" s="114">
        <v>5647</v>
      </c>
      <c r="H31" s="114">
        <v>5525</v>
      </c>
      <c r="I31" s="114">
        <v>5582</v>
      </c>
      <c r="J31" s="140">
        <v>5557</v>
      </c>
      <c r="K31" s="114">
        <v>-296</v>
      </c>
      <c r="L31" s="116">
        <v>-5.3266150800791792</v>
      </c>
    </row>
    <row r="32" spans="1:12" s="110" customFormat="1" ht="15" customHeight="1" x14ac:dyDescent="0.2">
      <c r="A32" s="120"/>
      <c r="B32" s="119" t="s">
        <v>117</v>
      </c>
      <c r="C32" s="258"/>
      <c r="E32" s="113">
        <v>12.360217714002969</v>
      </c>
      <c r="F32" s="114">
        <v>1249</v>
      </c>
      <c r="G32" s="114">
        <v>1389</v>
      </c>
      <c r="H32" s="114">
        <v>1353</v>
      </c>
      <c r="I32" s="114">
        <v>1345</v>
      </c>
      <c r="J32" s="140">
        <v>1345</v>
      </c>
      <c r="K32" s="114">
        <v>-96</v>
      </c>
      <c r="L32" s="116">
        <v>-7.1375464684014869</v>
      </c>
    </row>
    <row r="33" spans="1:12" s="110" customFormat="1" ht="15" customHeight="1" x14ac:dyDescent="0.2">
      <c r="A33" s="120"/>
      <c r="B33" s="119"/>
      <c r="C33" s="258" t="s">
        <v>106</v>
      </c>
      <c r="E33" s="113">
        <v>43.394715772618092</v>
      </c>
      <c r="F33" s="114">
        <v>542</v>
      </c>
      <c r="G33" s="114">
        <v>595</v>
      </c>
      <c r="H33" s="114">
        <v>578</v>
      </c>
      <c r="I33" s="114">
        <v>582</v>
      </c>
      <c r="J33" s="140">
        <v>589</v>
      </c>
      <c r="K33" s="114">
        <v>-47</v>
      </c>
      <c r="L33" s="116">
        <v>-7.9796264855687609</v>
      </c>
    </row>
    <row r="34" spans="1:12" s="110" customFormat="1" ht="15" customHeight="1" x14ac:dyDescent="0.2">
      <c r="A34" s="120"/>
      <c r="B34" s="119"/>
      <c r="C34" s="258" t="s">
        <v>107</v>
      </c>
      <c r="E34" s="113">
        <v>56.605284227381908</v>
      </c>
      <c r="F34" s="114">
        <v>707</v>
      </c>
      <c r="G34" s="114">
        <v>794</v>
      </c>
      <c r="H34" s="114">
        <v>775</v>
      </c>
      <c r="I34" s="114">
        <v>763</v>
      </c>
      <c r="J34" s="140">
        <v>756</v>
      </c>
      <c r="K34" s="114">
        <v>-49</v>
      </c>
      <c r="L34" s="116">
        <v>-6.4814814814814818</v>
      </c>
    </row>
    <row r="35" spans="1:12" s="110" customFormat="1" ht="24" customHeight="1" x14ac:dyDescent="0.2">
      <c r="A35" s="604" t="s">
        <v>192</v>
      </c>
      <c r="B35" s="605"/>
      <c r="C35" s="605"/>
      <c r="D35" s="606"/>
      <c r="E35" s="113">
        <v>18.743196437407224</v>
      </c>
      <c r="F35" s="114">
        <v>1894</v>
      </c>
      <c r="G35" s="114">
        <v>2013</v>
      </c>
      <c r="H35" s="114">
        <v>1911</v>
      </c>
      <c r="I35" s="114">
        <v>2012</v>
      </c>
      <c r="J35" s="114">
        <v>1985</v>
      </c>
      <c r="K35" s="318">
        <v>-91</v>
      </c>
      <c r="L35" s="319">
        <v>-4.5843828715365236</v>
      </c>
    </row>
    <row r="36" spans="1:12" s="110" customFormat="1" ht="15" customHeight="1" x14ac:dyDescent="0.2">
      <c r="A36" s="120"/>
      <c r="B36" s="119"/>
      <c r="C36" s="258" t="s">
        <v>106</v>
      </c>
      <c r="E36" s="113">
        <v>44.086589229144664</v>
      </c>
      <c r="F36" s="114">
        <v>835</v>
      </c>
      <c r="G36" s="114">
        <v>859</v>
      </c>
      <c r="H36" s="114">
        <v>838</v>
      </c>
      <c r="I36" s="114">
        <v>868</v>
      </c>
      <c r="J36" s="114">
        <v>855</v>
      </c>
      <c r="K36" s="318">
        <v>-20</v>
      </c>
      <c r="L36" s="116">
        <v>-2.3391812865497075</v>
      </c>
    </row>
    <row r="37" spans="1:12" s="110" customFormat="1" ht="15" customHeight="1" x14ac:dyDescent="0.2">
      <c r="A37" s="120"/>
      <c r="B37" s="119"/>
      <c r="C37" s="258" t="s">
        <v>107</v>
      </c>
      <c r="E37" s="113">
        <v>55.913410770855336</v>
      </c>
      <c r="F37" s="114">
        <v>1059</v>
      </c>
      <c r="G37" s="114">
        <v>1154</v>
      </c>
      <c r="H37" s="114">
        <v>1073</v>
      </c>
      <c r="I37" s="114">
        <v>1144</v>
      </c>
      <c r="J37" s="140">
        <v>1130</v>
      </c>
      <c r="K37" s="114">
        <v>-71</v>
      </c>
      <c r="L37" s="116">
        <v>-6.283185840707965</v>
      </c>
    </row>
    <row r="38" spans="1:12" s="110" customFormat="1" ht="15" customHeight="1" x14ac:dyDescent="0.2">
      <c r="A38" s="120"/>
      <c r="B38" s="119" t="s">
        <v>328</v>
      </c>
      <c r="C38" s="258"/>
      <c r="E38" s="113">
        <v>63.790202869866405</v>
      </c>
      <c r="F38" s="114">
        <v>6446</v>
      </c>
      <c r="G38" s="114">
        <v>6740</v>
      </c>
      <c r="H38" s="114">
        <v>6734</v>
      </c>
      <c r="I38" s="114">
        <v>6661</v>
      </c>
      <c r="J38" s="140">
        <v>6643</v>
      </c>
      <c r="K38" s="114">
        <v>-197</v>
      </c>
      <c r="L38" s="116">
        <v>-2.9655276230618695</v>
      </c>
    </row>
    <row r="39" spans="1:12" s="110" customFormat="1" ht="15" customHeight="1" x14ac:dyDescent="0.2">
      <c r="A39" s="120"/>
      <c r="B39" s="119"/>
      <c r="C39" s="258" t="s">
        <v>106</v>
      </c>
      <c r="E39" s="113">
        <v>40.350605026372946</v>
      </c>
      <c r="F39" s="115">
        <v>2601</v>
      </c>
      <c r="G39" s="114">
        <v>2645</v>
      </c>
      <c r="H39" s="114">
        <v>2647</v>
      </c>
      <c r="I39" s="114">
        <v>2608</v>
      </c>
      <c r="J39" s="140">
        <v>2606</v>
      </c>
      <c r="K39" s="114">
        <v>-5</v>
      </c>
      <c r="L39" s="116">
        <v>-0.19186492709132771</v>
      </c>
    </row>
    <row r="40" spans="1:12" s="110" customFormat="1" ht="15" customHeight="1" x14ac:dyDescent="0.2">
      <c r="A40" s="120"/>
      <c r="B40" s="119"/>
      <c r="C40" s="258" t="s">
        <v>107</v>
      </c>
      <c r="E40" s="113">
        <v>59.649394973627054</v>
      </c>
      <c r="F40" s="115">
        <v>3845</v>
      </c>
      <c r="G40" s="114">
        <v>4095</v>
      </c>
      <c r="H40" s="114">
        <v>4087</v>
      </c>
      <c r="I40" s="114">
        <v>4053</v>
      </c>
      <c r="J40" s="140">
        <v>4037</v>
      </c>
      <c r="K40" s="114">
        <v>-192</v>
      </c>
      <c r="L40" s="116">
        <v>-4.7560069358434482</v>
      </c>
    </row>
    <row r="41" spans="1:12" s="110" customFormat="1" ht="15" customHeight="1" x14ac:dyDescent="0.2">
      <c r="A41" s="120"/>
      <c r="B41" s="320" t="s">
        <v>515</v>
      </c>
      <c r="C41" s="258"/>
      <c r="E41" s="113">
        <v>8.2632360217713998</v>
      </c>
      <c r="F41" s="115">
        <v>835</v>
      </c>
      <c r="G41" s="114">
        <v>913</v>
      </c>
      <c r="H41" s="114">
        <v>825</v>
      </c>
      <c r="I41" s="114">
        <v>852</v>
      </c>
      <c r="J41" s="140">
        <v>814</v>
      </c>
      <c r="K41" s="114">
        <v>21</v>
      </c>
      <c r="L41" s="116">
        <v>2.57985257985258</v>
      </c>
    </row>
    <row r="42" spans="1:12" s="110" customFormat="1" ht="15" customHeight="1" x14ac:dyDescent="0.2">
      <c r="A42" s="120"/>
      <c r="B42" s="119"/>
      <c r="C42" s="268" t="s">
        <v>106</v>
      </c>
      <c r="D42" s="182"/>
      <c r="E42" s="113">
        <v>41.077844311377248</v>
      </c>
      <c r="F42" s="115">
        <v>343</v>
      </c>
      <c r="G42" s="114">
        <v>375</v>
      </c>
      <c r="H42" s="114">
        <v>331</v>
      </c>
      <c r="I42" s="114">
        <v>356</v>
      </c>
      <c r="J42" s="140">
        <v>345</v>
      </c>
      <c r="K42" s="114">
        <v>-2</v>
      </c>
      <c r="L42" s="116">
        <v>-0.57971014492753625</v>
      </c>
    </row>
    <row r="43" spans="1:12" s="110" customFormat="1" ht="15" customHeight="1" x14ac:dyDescent="0.2">
      <c r="A43" s="120"/>
      <c r="B43" s="119"/>
      <c r="C43" s="268" t="s">
        <v>107</v>
      </c>
      <c r="D43" s="182"/>
      <c r="E43" s="113">
        <v>58.922155688622752</v>
      </c>
      <c r="F43" s="115">
        <v>492</v>
      </c>
      <c r="G43" s="114">
        <v>538</v>
      </c>
      <c r="H43" s="114">
        <v>494</v>
      </c>
      <c r="I43" s="114">
        <v>496</v>
      </c>
      <c r="J43" s="140">
        <v>469</v>
      </c>
      <c r="K43" s="114">
        <v>23</v>
      </c>
      <c r="L43" s="116">
        <v>4.9040511727078888</v>
      </c>
    </row>
    <row r="44" spans="1:12" s="110" customFormat="1" ht="15" customHeight="1" x14ac:dyDescent="0.2">
      <c r="A44" s="120"/>
      <c r="B44" s="119" t="s">
        <v>205</v>
      </c>
      <c r="C44" s="268"/>
      <c r="D44" s="182"/>
      <c r="E44" s="113">
        <v>9.2033646709549721</v>
      </c>
      <c r="F44" s="115">
        <v>930</v>
      </c>
      <c r="G44" s="114">
        <v>1055</v>
      </c>
      <c r="H44" s="114">
        <v>1055</v>
      </c>
      <c r="I44" s="114">
        <v>1065</v>
      </c>
      <c r="J44" s="140">
        <v>1093</v>
      </c>
      <c r="K44" s="114">
        <v>-163</v>
      </c>
      <c r="L44" s="116">
        <v>-14.913083257090577</v>
      </c>
    </row>
    <row r="45" spans="1:12" s="110" customFormat="1" ht="15" customHeight="1" x14ac:dyDescent="0.2">
      <c r="A45" s="120"/>
      <c r="B45" s="119"/>
      <c r="C45" s="268" t="s">
        <v>106</v>
      </c>
      <c r="D45" s="182"/>
      <c r="E45" s="113">
        <v>38.172043010752688</v>
      </c>
      <c r="F45" s="115">
        <v>355</v>
      </c>
      <c r="G45" s="114">
        <v>397</v>
      </c>
      <c r="H45" s="114">
        <v>405</v>
      </c>
      <c r="I45" s="114">
        <v>408</v>
      </c>
      <c r="J45" s="140">
        <v>411</v>
      </c>
      <c r="K45" s="114">
        <v>-56</v>
      </c>
      <c r="L45" s="116">
        <v>-13.625304136253041</v>
      </c>
    </row>
    <row r="46" spans="1:12" s="110" customFormat="1" ht="15" customHeight="1" x14ac:dyDescent="0.2">
      <c r="A46" s="123"/>
      <c r="B46" s="124"/>
      <c r="C46" s="260" t="s">
        <v>107</v>
      </c>
      <c r="D46" s="261"/>
      <c r="E46" s="125">
        <v>61.827956989247312</v>
      </c>
      <c r="F46" s="143">
        <v>575</v>
      </c>
      <c r="G46" s="144">
        <v>658</v>
      </c>
      <c r="H46" s="144">
        <v>650</v>
      </c>
      <c r="I46" s="144">
        <v>657</v>
      </c>
      <c r="J46" s="145">
        <v>682</v>
      </c>
      <c r="K46" s="144">
        <v>-107</v>
      </c>
      <c r="L46" s="146">
        <v>-15.689149560117302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10105</v>
      </c>
      <c r="E11" s="114">
        <v>10721</v>
      </c>
      <c r="F11" s="114">
        <v>10525</v>
      </c>
      <c r="G11" s="114">
        <v>10590</v>
      </c>
      <c r="H11" s="140">
        <v>10535</v>
      </c>
      <c r="I11" s="115">
        <v>-430</v>
      </c>
      <c r="J11" s="116">
        <v>-4.0816326530612246</v>
      </c>
    </row>
    <row r="12" spans="1:15" s="110" customFormat="1" ht="24.95" customHeight="1" x14ac:dyDescent="0.2">
      <c r="A12" s="193" t="s">
        <v>132</v>
      </c>
      <c r="B12" s="194" t="s">
        <v>133</v>
      </c>
      <c r="C12" s="113">
        <v>2.0880752102919349</v>
      </c>
      <c r="D12" s="115">
        <v>211</v>
      </c>
      <c r="E12" s="114">
        <v>209</v>
      </c>
      <c r="F12" s="114">
        <v>209</v>
      </c>
      <c r="G12" s="114">
        <v>211</v>
      </c>
      <c r="H12" s="140">
        <v>210</v>
      </c>
      <c r="I12" s="115">
        <v>1</v>
      </c>
      <c r="J12" s="116">
        <v>0.47619047619047616</v>
      </c>
    </row>
    <row r="13" spans="1:15" s="110" customFormat="1" ht="24.95" customHeight="1" x14ac:dyDescent="0.2">
      <c r="A13" s="193" t="s">
        <v>134</v>
      </c>
      <c r="B13" s="199" t="s">
        <v>214</v>
      </c>
      <c r="C13" s="113">
        <v>2.6125680356259275</v>
      </c>
      <c r="D13" s="115">
        <v>264</v>
      </c>
      <c r="E13" s="114">
        <v>255</v>
      </c>
      <c r="F13" s="114">
        <v>264</v>
      </c>
      <c r="G13" s="114">
        <v>255</v>
      </c>
      <c r="H13" s="140">
        <v>247</v>
      </c>
      <c r="I13" s="115">
        <v>17</v>
      </c>
      <c r="J13" s="116">
        <v>6.8825910931174086</v>
      </c>
    </row>
    <row r="14" spans="1:15" s="287" customFormat="1" ht="24.95" customHeight="1" x14ac:dyDescent="0.2">
      <c r="A14" s="193" t="s">
        <v>215</v>
      </c>
      <c r="B14" s="199" t="s">
        <v>137</v>
      </c>
      <c r="C14" s="113">
        <v>3.7110341415141019</v>
      </c>
      <c r="D14" s="115">
        <v>375</v>
      </c>
      <c r="E14" s="114">
        <v>385</v>
      </c>
      <c r="F14" s="114">
        <v>383</v>
      </c>
      <c r="G14" s="114">
        <v>378</v>
      </c>
      <c r="H14" s="140">
        <v>395</v>
      </c>
      <c r="I14" s="115">
        <v>-20</v>
      </c>
      <c r="J14" s="116">
        <v>-5.0632911392405067</v>
      </c>
      <c r="K14" s="110"/>
      <c r="L14" s="110"/>
      <c r="M14" s="110"/>
      <c r="N14" s="110"/>
      <c r="O14" s="110"/>
    </row>
    <row r="15" spans="1:15" s="110" customFormat="1" ht="24.95" customHeight="1" x14ac:dyDescent="0.2">
      <c r="A15" s="193" t="s">
        <v>216</v>
      </c>
      <c r="B15" s="199" t="s">
        <v>217</v>
      </c>
      <c r="C15" s="113">
        <v>1.1875309252845125</v>
      </c>
      <c r="D15" s="115">
        <v>120</v>
      </c>
      <c r="E15" s="114">
        <v>128</v>
      </c>
      <c r="F15" s="114">
        <v>135</v>
      </c>
      <c r="G15" s="114">
        <v>134</v>
      </c>
      <c r="H15" s="140">
        <v>127</v>
      </c>
      <c r="I15" s="115">
        <v>-7</v>
      </c>
      <c r="J15" s="116">
        <v>-5.5118110236220472</v>
      </c>
    </row>
    <row r="16" spans="1:15" s="287" customFormat="1" ht="24.95" customHeight="1" x14ac:dyDescent="0.2">
      <c r="A16" s="193" t="s">
        <v>218</v>
      </c>
      <c r="B16" s="199" t="s">
        <v>141</v>
      </c>
      <c r="C16" s="113">
        <v>2.1672439386442357</v>
      </c>
      <c r="D16" s="115">
        <v>219</v>
      </c>
      <c r="E16" s="114">
        <v>220</v>
      </c>
      <c r="F16" s="114">
        <v>211</v>
      </c>
      <c r="G16" s="114">
        <v>210</v>
      </c>
      <c r="H16" s="140">
        <v>232</v>
      </c>
      <c r="I16" s="115">
        <v>-13</v>
      </c>
      <c r="J16" s="116">
        <v>-5.6034482758620694</v>
      </c>
      <c r="K16" s="110"/>
      <c r="L16" s="110"/>
      <c r="M16" s="110"/>
      <c r="N16" s="110"/>
      <c r="O16" s="110"/>
    </row>
    <row r="17" spans="1:15" s="110" customFormat="1" ht="24.95" customHeight="1" x14ac:dyDescent="0.2">
      <c r="A17" s="193" t="s">
        <v>142</v>
      </c>
      <c r="B17" s="199" t="s">
        <v>220</v>
      </c>
      <c r="C17" s="113">
        <v>0.35625927758535381</v>
      </c>
      <c r="D17" s="115">
        <v>36</v>
      </c>
      <c r="E17" s="114">
        <v>37</v>
      </c>
      <c r="F17" s="114">
        <v>37</v>
      </c>
      <c r="G17" s="114">
        <v>34</v>
      </c>
      <c r="H17" s="140">
        <v>36</v>
      </c>
      <c r="I17" s="115">
        <v>0</v>
      </c>
      <c r="J17" s="116">
        <v>0</v>
      </c>
    </row>
    <row r="18" spans="1:15" s="287" customFormat="1" ht="24.95" customHeight="1" x14ac:dyDescent="0.2">
      <c r="A18" s="201" t="s">
        <v>144</v>
      </c>
      <c r="B18" s="202" t="s">
        <v>145</v>
      </c>
      <c r="C18" s="113">
        <v>2.3651657595249875</v>
      </c>
      <c r="D18" s="115">
        <v>239</v>
      </c>
      <c r="E18" s="114">
        <v>220</v>
      </c>
      <c r="F18" s="114">
        <v>224</v>
      </c>
      <c r="G18" s="114">
        <v>232</v>
      </c>
      <c r="H18" s="140">
        <v>226</v>
      </c>
      <c r="I18" s="115">
        <v>13</v>
      </c>
      <c r="J18" s="116">
        <v>5.7522123893805306</v>
      </c>
      <c r="K18" s="110"/>
      <c r="L18" s="110"/>
      <c r="M18" s="110"/>
      <c r="N18" s="110"/>
      <c r="O18" s="110"/>
    </row>
    <row r="19" spans="1:15" s="110" customFormat="1" ht="24.95" customHeight="1" x14ac:dyDescent="0.2">
      <c r="A19" s="193" t="s">
        <v>146</v>
      </c>
      <c r="B19" s="199" t="s">
        <v>147</v>
      </c>
      <c r="C19" s="113">
        <v>15.833745670460168</v>
      </c>
      <c r="D19" s="115">
        <v>1600</v>
      </c>
      <c r="E19" s="114">
        <v>1734</v>
      </c>
      <c r="F19" s="114">
        <v>1693</v>
      </c>
      <c r="G19" s="114">
        <v>1656</v>
      </c>
      <c r="H19" s="140">
        <v>1652</v>
      </c>
      <c r="I19" s="115">
        <v>-52</v>
      </c>
      <c r="J19" s="116">
        <v>-3.1476997578692494</v>
      </c>
    </row>
    <row r="20" spans="1:15" s="287" customFormat="1" ht="24.95" customHeight="1" x14ac:dyDescent="0.2">
      <c r="A20" s="193" t="s">
        <v>148</v>
      </c>
      <c r="B20" s="199" t="s">
        <v>149</v>
      </c>
      <c r="C20" s="113">
        <v>5.6704601682335474</v>
      </c>
      <c r="D20" s="115">
        <v>573</v>
      </c>
      <c r="E20" s="114">
        <v>563</v>
      </c>
      <c r="F20" s="114">
        <v>568</v>
      </c>
      <c r="G20" s="114">
        <v>547</v>
      </c>
      <c r="H20" s="140">
        <v>522</v>
      </c>
      <c r="I20" s="115">
        <v>51</v>
      </c>
      <c r="J20" s="116">
        <v>9.7701149425287355</v>
      </c>
      <c r="K20" s="110"/>
      <c r="L20" s="110"/>
      <c r="M20" s="110"/>
      <c r="N20" s="110"/>
      <c r="O20" s="110"/>
    </row>
    <row r="21" spans="1:15" s="110" customFormat="1" ht="24.95" customHeight="1" x14ac:dyDescent="0.2">
      <c r="A21" s="201" t="s">
        <v>150</v>
      </c>
      <c r="B21" s="202" t="s">
        <v>151</v>
      </c>
      <c r="C21" s="113">
        <v>8.6986640277090554</v>
      </c>
      <c r="D21" s="115">
        <v>879</v>
      </c>
      <c r="E21" s="114">
        <v>1052</v>
      </c>
      <c r="F21" s="114">
        <v>1037</v>
      </c>
      <c r="G21" s="114">
        <v>1076</v>
      </c>
      <c r="H21" s="140">
        <v>1101</v>
      </c>
      <c r="I21" s="115">
        <v>-222</v>
      </c>
      <c r="J21" s="116">
        <v>-20.163487738419619</v>
      </c>
    </row>
    <row r="22" spans="1:15" s="110" customFormat="1" ht="24.95" customHeight="1" x14ac:dyDescent="0.2">
      <c r="A22" s="201" t="s">
        <v>152</v>
      </c>
      <c r="B22" s="199" t="s">
        <v>153</v>
      </c>
      <c r="C22" s="113">
        <v>1.3854527461652648</v>
      </c>
      <c r="D22" s="115">
        <v>140</v>
      </c>
      <c r="E22" s="114">
        <v>136</v>
      </c>
      <c r="F22" s="114">
        <v>135</v>
      </c>
      <c r="G22" s="114">
        <v>140</v>
      </c>
      <c r="H22" s="140">
        <v>130</v>
      </c>
      <c r="I22" s="115">
        <v>10</v>
      </c>
      <c r="J22" s="116">
        <v>7.6923076923076925</v>
      </c>
    </row>
    <row r="23" spans="1:15" s="110" customFormat="1" ht="24.95" customHeight="1" x14ac:dyDescent="0.2">
      <c r="A23" s="193" t="s">
        <v>154</v>
      </c>
      <c r="B23" s="199" t="s">
        <v>155</v>
      </c>
      <c r="C23" s="113">
        <v>1.177634834240475</v>
      </c>
      <c r="D23" s="115">
        <v>119</v>
      </c>
      <c r="E23" s="114">
        <v>116</v>
      </c>
      <c r="F23" s="114">
        <v>113</v>
      </c>
      <c r="G23" s="114">
        <v>118</v>
      </c>
      <c r="H23" s="140">
        <v>118</v>
      </c>
      <c r="I23" s="115">
        <v>1</v>
      </c>
      <c r="J23" s="116">
        <v>0.84745762711864403</v>
      </c>
    </row>
    <row r="24" spans="1:15" s="110" customFormat="1" ht="24.95" customHeight="1" x14ac:dyDescent="0.2">
      <c r="A24" s="193" t="s">
        <v>156</v>
      </c>
      <c r="B24" s="199" t="s">
        <v>221</v>
      </c>
      <c r="C24" s="113">
        <v>23.216229589312221</v>
      </c>
      <c r="D24" s="115">
        <v>2346</v>
      </c>
      <c r="E24" s="114">
        <v>2366</v>
      </c>
      <c r="F24" s="114">
        <v>2359</v>
      </c>
      <c r="G24" s="114">
        <v>2293</v>
      </c>
      <c r="H24" s="140">
        <v>2280</v>
      </c>
      <c r="I24" s="115">
        <v>66</v>
      </c>
      <c r="J24" s="116">
        <v>2.8947368421052633</v>
      </c>
    </row>
    <row r="25" spans="1:15" s="110" customFormat="1" ht="24.95" customHeight="1" x14ac:dyDescent="0.2">
      <c r="A25" s="193" t="s">
        <v>222</v>
      </c>
      <c r="B25" s="204" t="s">
        <v>159</v>
      </c>
      <c r="C25" s="113">
        <v>10.598713508164275</v>
      </c>
      <c r="D25" s="115">
        <v>1071</v>
      </c>
      <c r="E25" s="114">
        <v>1313</v>
      </c>
      <c r="F25" s="114">
        <v>1306</v>
      </c>
      <c r="G25" s="114">
        <v>1295</v>
      </c>
      <c r="H25" s="140">
        <v>1277</v>
      </c>
      <c r="I25" s="115">
        <v>-206</v>
      </c>
      <c r="J25" s="116">
        <v>-16.131558339859044</v>
      </c>
    </row>
    <row r="26" spans="1:15" s="110" customFormat="1" ht="24.95" customHeight="1" x14ac:dyDescent="0.2">
      <c r="A26" s="201">
        <v>782.78300000000002</v>
      </c>
      <c r="B26" s="203" t="s">
        <v>160</v>
      </c>
      <c r="C26" s="113">
        <v>0.44532409698169223</v>
      </c>
      <c r="D26" s="115">
        <v>45</v>
      </c>
      <c r="E26" s="114">
        <v>60</v>
      </c>
      <c r="F26" s="114">
        <v>76</v>
      </c>
      <c r="G26" s="114">
        <v>93</v>
      </c>
      <c r="H26" s="140">
        <v>96</v>
      </c>
      <c r="I26" s="115">
        <v>-51</v>
      </c>
      <c r="J26" s="116">
        <v>-53.125</v>
      </c>
    </row>
    <row r="27" spans="1:15" s="110" customFormat="1" ht="24.95" customHeight="1" x14ac:dyDescent="0.2">
      <c r="A27" s="193" t="s">
        <v>161</v>
      </c>
      <c r="B27" s="199" t="s">
        <v>162</v>
      </c>
      <c r="C27" s="113">
        <v>0.39584364176150422</v>
      </c>
      <c r="D27" s="115">
        <v>40</v>
      </c>
      <c r="E27" s="114">
        <v>37</v>
      </c>
      <c r="F27" s="114">
        <v>42</v>
      </c>
      <c r="G27" s="114">
        <v>46</v>
      </c>
      <c r="H27" s="140">
        <v>34</v>
      </c>
      <c r="I27" s="115">
        <v>6</v>
      </c>
      <c r="J27" s="116">
        <v>17.647058823529413</v>
      </c>
    </row>
    <row r="28" spans="1:15" s="110" customFormat="1" ht="24.95" customHeight="1" x14ac:dyDescent="0.2">
      <c r="A28" s="193" t="s">
        <v>163</v>
      </c>
      <c r="B28" s="199" t="s">
        <v>164</v>
      </c>
      <c r="C28" s="113">
        <v>3.483424047501237</v>
      </c>
      <c r="D28" s="115">
        <v>352</v>
      </c>
      <c r="E28" s="114">
        <v>390</v>
      </c>
      <c r="F28" s="114">
        <v>283</v>
      </c>
      <c r="G28" s="114">
        <v>382</v>
      </c>
      <c r="H28" s="140">
        <v>340</v>
      </c>
      <c r="I28" s="115">
        <v>12</v>
      </c>
      <c r="J28" s="116">
        <v>3.5294117647058822</v>
      </c>
    </row>
    <row r="29" spans="1:15" s="110" customFormat="1" ht="24.95" customHeight="1" x14ac:dyDescent="0.2">
      <c r="A29" s="193">
        <v>86</v>
      </c>
      <c r="B29" s="199" t="s">
        <v>165</v>
      </c>
      <c r="C29" s="113">
        <v>6.600692726373083</v>
      </c>
      <c r="D29" s="115">
        <v>667</v>
      </c>
      <c r="E29" s="114">
        <v>678</v>
      </c>
      <c r="F29" s="114">
        <v>660</v>
      </c>
      <c r="G29" s="114">
        <v>675</v>
      </c>
      <c r="H29" s="140">
        <v>687</v>
      </c>
      <c r="I29" s="115">
        <v>-20</v>
      </c>
      <c r="J29" s="116">
        <v>-2.9112081513828238</v>
      </c>
    </row>
    <row r="30" spans="1:15" s="110" customFormat="1" ht="24.95" customHeight="1" x14ac:dyDescent="0.2">
      <c r="A30" s="193">
        <v>87.88</v>
      </c>
      <c r="B30" s="204" t="s">
        <v>166</v>
      </c>
      <c r="C30" s="113">
        <v>3.7605145967342901</v>
      </c>
      <c r="D30" s="115">
        <v>380</v>
      </c>
      <c r="E30" s="114">
        <v>360</v>
      </c>
      <c r="F30" s="114">
        <v>334</v>
      </c>
      <c r="G30" s="114">
        <v>345</v>
      </c>
      <c r="H30" s="140">
        <v>350</v>
      </c>
      <c r="I30" s="115">
        <v>30</v>
      </c>
      <c r="J30" s="116">
        <v>8.5714285714285712</v>
      </c>
    </row>
    <row r="31" spans="1:15" s="110" customFormat="1" ht="24.95" customHeight="1" x14ac:dyDescent="0.2">
      <c r="A31" s="193" t="s">
        <v>167</v>
      </c>
      <c r="B31" s="199" t="s">
        <v>168</v>
      </c>
      <c r="C31" s="113">
        <v>7.956457199406235</v>
      </c>
      <c r="D31" s="115">
        <v>804</v>
      </c>
      <c r="E31" s="114">
        <v>847</v>
      </c>
      <c r="F31" s="114">
        <v>839</v>
      </c>
      <c r="G31" s="114">
        <v>848</v>
      </c>
      <c r="H31" s="140">
        <v>870</v>
      </c>
      <c r="I31" s="115">
        <v>-66</v>
      </c>
      <c r="J31" s="116">
        <v>-7.5862068965517242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2.0880752102919349</v>
      </c>
      <c r="D34" s="115">
        <v>211</v>
      </c>
      <c r="E34" s="114">
        <v>209</v>
      </c>
      <c r="F34" s="114">
        <v>209</v>
      </c>
      <c r="G34" s="114">
        <v>211</v>
      </c>
      <c r="H34" s="140">
        <v>210</v>
      </c>
      <c r="I34" s="115">
        <v>1</v>
      </c>
      <c r="J34" s="116">
        <v>0.47619047619047616</v>
      </c>
    </row>
    <row r="35" spans="1:10" s="110" customFormat="1" ht="24.95" customHeight="1" x14ac:dyDescent="0.2">
      <c r="A35" s="292" t="s">
        <v>171</v>
      </c>
      <c r="B35" s="293" t="s">
        <v>172</v>
      </c>
      <c r="C35" s="113">
        <v>8.6887679366650179</v>
      </c>
      <c r="D35" s="115">
        <v>878</v>
      </c>
      <c r="E35" s="114">
        <v>860</v>
      </c>
      <c r="F35" s="114">
        <v>871</v>
      </c>
      <c r="G35" s="114">
        <v>865</v>
      </c>
      <c r="H35" s="140">
        <v>868</v>
      </c>
      <c r="I35" s="115">
        <v>10</v>
      </c>
      <c r="J35" s="116">
        <v>1.1520737327188939</v>
      </c>
    </row>
    <row r="36" spans="1:10" s="110" customFormat="1" ht="24.95" customHeight="1" x14ac:dyDescent="0.2">
      <c r="A36" s="294" t="s">
        <v>173</v>
      </c>
      <c r="B36" s="295" t="s">
        <v>174</v>
      </c>
      <c r="C36" s="125">
        <v>89.223156853043051</v>
      </c>
      <c r="D36" s="143">
        <v>9016</v>
      </c>
      <c r="E36" s="144">
        <v>9652</v>
      </c>
      <c r="F36" s="144">
        <v>9445</v>
      </c>
      <c r="G36" s="144">
        <v>9514</v>
      </c>
      <c r="H36" s="145">
        <v>9457</v>
      </c>
      <c r="I36" s="143">
        <v>-441</v>
      </c>
      <c r="J36" s="146">
        <v>-4.6632124352331603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10105</v>
      </c>
      <c r="F11" s="264">
        <v>10721</v>
      </c>
      <c r="G11" s="264">
        <v>10525</v>
      </c>
      <c r="H11" s="264">
        <v>10590</v>
      </c>
      <c r="I11" s="265">
        <v>10535</v>
      </c>
      <c r="J11" s="263">
        <v>-430</v>
      </c>
      <c r="K11" s="266">
        <v>-4.0816326530612246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49.21326076199901</v>
      </c>
      <c r="E13" s="115">
        <v>4973</v>
      </c>
      <c r="F13" s="114">
        <v>5293</v>
      </c>
      <c r="G13" s="114">
        <v>5277</v>
      </c>
      <c r="H13" s="114">
        <v>5206</v>
      </c>
      <c r="I13" s="140">
        <v>5206</v>
      </c>
      <c r="J13" s="115">
        <v>-233</v>
      </c>
      <c r="K13" s="116">
        <v>-4.4756050710718398</v>
      </c>
    </row>
    <row r="14" spans="1:15" ht="15.95" customHeight="1" x14ac:dyDescent="0.2">
      <c r="A14" s="306" t="s">
        <v>230</v>
      </c>
      <c r="B14" s="307"/>
      <c r="C14" s="308"/>
      <c r="D14" s="113">
        <v>39.277585353785256</v>
      </c>
      <c r="E14" s="115">
        <v>3969</v>
      </c>
      <c r="F14" s="114">
        <v>4214</v>
      </c>
      <c r="G14" s="114">
        <v>4187</v>
      </c>
      <c r="H14" s="114">
        <v>4188</v>
      </c>
      <c r="I14" s="140">
        <v>4191</v>
      </c>
      <c r="J14" s="115">
        <v>-222</v>
      </c>
      <c r="K14" s="116">
        <v>-5.2970651395848245</v>
      </c>
    </row>
    <row r="15" spans="1:15" ht="15.95" customHeight="1" x14ac:dyDescent="0.2">
      <c r="A15" s="306" t="s">
        <v>231</v>
      </c>
      <c r="B15" s="307"/>
      <c r="C15" s="308"/>
      <c r="D15" s="113">
        <v>5.3933696190004952</v>
      </c>
      <c r="E15" s="115">
        <v>545</v>
      </c>
      <c r="F15" s="114">
        <v>557</v>
      </c>
      <c r="G15" s="114">
        <v>521</v>
      </c>
      <c r="H15" s="114">
        <v>526</v>
      </c>
      <c r="I15" s="140">
        <v>519</v>
      </c>
      <c r="J15" s="115">
        <v>26</v>
      </c>
      <c r="K15" s="116">
        <v>5.0096339113680157</v>
      </c>
    </row>
    <row r="16" spans="1:15" ht="15.95" customHeight="1" x14ac:dyDescent="0.2">
      <c r="A16" s="306" t="s">
        <v>232</v>
      </c>
      <c r="B16" s="307"/>
      <c r="C16" s="308"/>
      <c r="D16" s="113">
        <v>3.1865413161801088</v>
      </c>
      <c r="E16" s="115">
        <v>322</v>
      </c>
      <c r="F16" s="114">
        <v>363</v>
      </c>
      <c r="G16" s="114">
        <v>256</v>
      </c>
      <c r="H16" s="114">
        <v>362</v>
      </c>
      <c r="I16" s="140">
        <v>319</v>
      </c>
      <c r="J16" s="115">
        <v>3</v>
      </c>
      <c r="K16" s="116">
        <v>0.94043887147335425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0.52449282533399311</v>
      </c>
      <c r="E18" s="115">
        <v>53</v>
      </c>
      <c r="F18" s="114">
        <v>48</v>
      </c>
      <c r="G18" s="114">
        <v>63</v>
      </c>
      <c r="H18" s="114">
        <v>63</v>
      </c>
      <c r="I18" s="140">
        <v>53</v>
      </c>
      <c r="J18" s="115">
        <v>0</v>
      </c>
      <c r="K18" s="116">
        <v>0</v>
      </c>
    </row>
    <row r="19" spans="1:11" ht="14.1" customHeight="1" x14ac:dyDescent="0.2">
      <c r="A19" s="306" t="s">
        <v>235</v>
      </c>
      <c r="B19" s="307" t="s">
        <v>236</v>
      </c>
      <c r="C19" s="308"/>
      <c r="D19" s="113">
        <v>0.37605145967342901</v>
      </c>
      <c r="E19" s="115">
        <v>38</v>
      </c>
      <c r="F19" s="114">
        <v>35</v>
      </c>
      <c r="G19" s="114">
        <v>40</v>
      </c>
      <c r="H19" s="114">
        <v>40</v>
      </c>
      <c r="I19" s="140">
        <v>38</v>
      </c>
      <c r="J19" s="115">
        <v>0</v>
      </c>
      <c r="K19" s="116">
        <v>0</v>
      </c>
    </row>
    <row r="20" spans="1:11" ht="14.1" customHeight="1" x14ac:dyDescent="0.2">
      <c r="A20" s="306">
        <v>12</v>
      </c>
      <c r="B20" s="307" t="s">
        <v>237</v>
      </c>
      <c r="C20" s="308"/>
      <c r="D20" s="113">
        <v>0.38594755071746661</v>
      </c>
      <c r="E20" s="115">
        <v>39</v>
      </c>
      <c r="F20" s="114">
        <v>38</v>
      </c>
      <c r="G20" s="114">
        <v>38</v>
      </c>
      <c r="H20" s="114">
        <v>32</v>
      </c>
      <c r="I20" s="140">
        <v>33</v>
      </c>
      <c r="J20" s="115">
        <v>6</v>
      </c>
      <c r="K20" s="116">
        <v>18.181818181818183</v>
      </c>
    </row>
    <row r="21" spans="1:11" ht="14.1" customHeight="1" x14ac:dyDescent="0.2">
      <c r="A21" s="306">
        <v>21</v>
      </c>
      <c r="B21" s="307" t="s">
        <v>238</v>
      </c>
      <c r="C21" s="308"/>
      <c r="D21" s="113" t="s">
        <v>513</v>
      </c>
      <c r="E21" s="115" t="s">
        <v>513</v>
      </c>
      <c r="F21" s="114">
        <v>4</v>
      </c>
      <c r="G21" s="114">
        <v>5</v>
      </c>
      <c r="H21" s="114">
        <v>4</v>
      </c>
      <c r="I21" s="140" t="s">
        <v>513</v>
      </c>
      <c r="J21" s="115" t="s">
        <v>513</v>
      </c>
      <c r="K21" s="116" t="s">
        <v>513</v>
      </c>
    </row>
    <row r="22" spans="1:11" ht="14.1" customHeight="1" x14ac:dyDescent="0.2">
      <c r="A22" s="306">
        <v>22</v>
      </c>
      <c r="B22" s="307" t="s">
        <v>239</v>
      </c>
      <c r="C22" s="308"/>
      <c r="D22" s="113">
        <v>0.40573973280554182</v>
      </c>
      <c r="E22" s="115">
        <v>41</v>
      </c>
      <c r="F22" s="114">
        <v>40</v>
      </c>
      <c r="G22" s="114">
        <v>40</v>
      </c>
      <c r="H22" s="114">
        <v>42</v>
      </c>
      <c r="I22" s="140">
        <v>39</v>
      </c>
      <c r="J22" s="115">
        <v>2</v>
      </c>
      <c r="K22" s="116">
        <v>5.1282051282051286</v>
      </c>
    </row>
    <row r="23" spans="1:11" ht="14.1" customHeight="1" x14ac:dyDescent="0.2">
      <c r="A23" s="306">
        <v>23</v>
      </c>
      <c r="B23" s="307" t="s">
        <v>240</v>
      </c>
      <c r="C23" s="308"/>
      <c r="D23" s="113">
        <v>0.38594755071746661</v>
      </c>
      <c r="E23" s="115">
        <v>39</v>
      </c>
      <c r="F23" s="114">
        <v>41</v>
      </c>
      <c r="G23" s="114">
        <v>33</v>
      </c>
      <c r="H23" s="114">
        <v>42</v>
      </c>
      <c r="I23" s="140">
        <v>47</v>
      </c>
      <c r="J23" s="115">
        <v>-8</v>
      </c>
      <c r="K23" s="116">
        <v>-17.021276595744681</v>
      </c>
    </row>
    <row r="24" spans="1:11" ht="14.1" customHeight="1" x14ac:dyDescent="0.2">
      <c r="A24" s="306">
        <v>24</v>
      </c>
      <c r="B24" s="307" t="s">
        <v>241</v>
      </c>
      <c r="C24" s="308"/>
      <c r="D24" s="113">
        <v>0.39584364176150422</v>
      </c>
      <c r="E24" s="115">
        <v>40</v>
      </c>
      <c r="F24" s="114">
        <v>39</v>
      </c>
      <c r="G24" s="114">
        <v>40</v>
      </c>
      <c r="H24" s="114">
        <v>42</v>
      </c>
      <c r="I24" s="140">
        <v>45</v>
      </c>
      <c r="J24" s="115">
        <v>-5</v>
      </c>
      <c r="K24" s="116">
        <v>-11.111111111111111</v>
      </c>
    </row>
    <row r="25" spans="1:11" ht="14.1" customHeight="1" x14ac:dyDescent="0.2">
      <c r="A25" s="306">
        <v>25</v>
      </c>
      <c r="B25" s="307" t="s">
        <v>242</v>
      </c>
      <c r="C25" s="308"/>
      <c r="D25" s="113">
        <v>1.6526472043542801</v>
      </c>
      <c r="E25" s="115">
        <v>167</v>
      </c>
      <c r="F25" s="114">
        <v>140</v>
      </c>
      <c r="G25" s="114">
        <v>151</v>
      </c>
      <c r="H25" s="114">
        <v>153</v>
      </c>
      <c r="I25" s="140">
        <v>159</v>
      </c>
      <c r="J25" s="115">
        <v>8</v>
      </c>
      <c r="K25" s="116">
        <v>5.0314465408805029</v>
      </c>
    </row>
    <row r="26" spans="1:11" ht="14.1" customHeight="1" x14ac:dyDescent="0.2">
      <c r="A26" s="306">
        <v>26</v>
      </c>
      <c r="B26" s="307" t="s">
        <v>243</v>
      </c>
      <c r="C26" s="308"/>
      <c r="D26" s="113">
        <v>0.64324591786244434</v>
      </c>
      <c r="E26" s="115">
        <v>65</v>
      </c>
      <c r="F26" s="114">
        <v>66</v>
      </c>
      <c r="G26" s="114">
        <v>55</v>
      </c>
      <c r="H26" s="114">
        <v>56</v>
      </c>
      <c r="I26" s="140">
        <v>56</v>
      </c>
      <c r="J26" s="115">
        <v>9</v>
      </c>
      <c r="K26" s="116">
        <v>16.071428571428573</v>
      </c>
    </row>
    <row r="27" spans="1:11" ht="14.1" customHeight="1" x14ac:dyDescent="0.2">
      <c r="A27" s="306">
        <v>27</v>
      </c>
      <c r="B27" s="307" t="s">
        <v>244</v>
      </c>
      <c r="C27" s="308"/>
      <c r="D27" s="113">
        <v>0.36615536862939141</v>
      </c>
      <c r="E27" s="115">
        <v>37</v>
      </c>
      <c r="F27" s="114">
        <v>37</v>
      </c>
      <c r="G27" s="114">
        <v>40</v>
      </c>
      <c r="H27" s="114">
        <v>37</v>
      </c>
      <c r="I27" s="140">
        <v>26</v>
      </c>
      <c r="J27" s="115">
        <v>11</v>
      </c>
      <c r="K27" s="116">
        <v>42.307692307692307</v>
      </c>
    </row>
    <row r="28" spans="1:11" ht="14.1" customHeight="1" x14ac:dyDescent="0.2">
      <c r="A28" s="306">
        <v>28</v>
      </c>
      <c r="B28" s="307" t="s">
        <v>245</v>
      </c>
      <c r="C28" s="308"/>
      <c r="D28" s="113">
        <v>0.14844136566056407</v>
      </c>
      <c r="E28" s="115">
        <v>15</v>
      </c>
      <c r="F28" s="114">
        <v>21</v>
      </c>
      <c r="G28" s="114">
        <v>22</v>
      </c>
      <c r="H28" s="114">
        <v>22</v>
      </c>
      <c r="I28" s="140">
        <v>19</v>
      </c>
      <c r="J28" s="115">
        <v>-4</v>
      </c>
      <c r="K28" s="116">
        <v>-21.05263157894737</v>
      </c>
    </row>
    <row r="29" spans="1:11" ht="14.1" customHeight="1" x14ac:dyDescent="0.2">
      <c r="A29" s="306">
        <v>29</v>
      </c>
      <c r="B29" s="307" t="s">
        <v>246</v>
      </c>
      <c r="C29" s="308"/>
      <c r="D29" s="113">
        <v>2.10786739238001</v>
      </c>
      <c r="E29" s="115">
        <v>213</v>
      </c>
      <c r="F29" s="114">
        <v>243</v>
      </c>
      <c r="G29" s="114">
        <v>249</v>
      </c>
      <c r="H29" s="114">
        <v>251</v>
      </c>
      <c r="I29" s="140">
        <v>277</v>
      </c>
      <c r="J29" s="115">
        <v>-64</v>
      </c>
      <c r="K29" s="116">
        <v>-23.104693140794225</v>
      </c>
    </row>
    <row r="30" spans="1:11" ht="14.1" customHeight="1" x14ac:dyDescent="0.2">
      <c r="A30" s="306" t="s">
        <v>247</v>
      </c>
      <c r="B30" s="307" t="s">
        <v>248</v>
      </c>
      <c r="C30" s="308"/>
      <c r="D30" s="113">
        <v>0.31667491340920334</v>
      </c>
      <c r="E30" s="115">
        <v>32</v>
      </c>
      <c r="F30" s="114">
        <v>37</v>
      </c>
      <c r="G30" s="114">
        <v>41</v>
      </c>
      <c r="H30" s="114" t="s">
        <v>513</v>
      </c>
      <c r="I30" s="140">
        <v>40</v>
      </c>
      <c r="J30" s="115">
        <v>-8</v>
      </c>
      <c r="K30" s="116">
        <v>-20</v>
      </c>
    </row>
    <row r="31" spans="1:11" ht="14.1" customHeight="1" x14ac:dyDescent="0.2">
      <c r="A31" s="306" t="s">
        <v>249</v>
      </c>
      <c r="B31" s="307" t="s">
        <v>250</v>
      </c>
      <c r="C31" s="308"/>
      <c r="D31" s="113">
        <v>1.7911924789708065</v>
      </c>
      <c r="E31" s="115">
        <v>181</v>
      </c>
      <c r="F31" s="114">
        <v>206</v>
      </c>
      <c r="G31" s="114">
        <v>208</v>
      </c>
      <c r="H31" s="114">
        <v>213</v>
      </c>
      <c r="I31" s="140">
        <v>237</v>
      </c>
      <c r="J31" s="115">
        <v>-56</v>
      </c>
      <c r="K31" s="116">
        <v>-23.628691983122362</v>
      </c>
    </row>
    <row r="32" spans="1:11" ht="14.1" customHeight="1" x14ac:dyDescent="0.2">
      <c r="A32" s="306">
        <v>31</v>
      </c>
      <c r="B32" s="307" t="s">
        <v>251</v>
      </c>
      <c r="C32" s="308"/>
      <c r="D32" s="113">
        <v>0.10885700148441366</v>
      </c>
      <c r="E32" s="115">
        <v>11</v>
      </c>
      <c r="F32" s="114">
        <v>12</v>
      </c>
      <c r="G32" s="114">
        <v>13</v>
      </c>
      <c r="H32" s="114">
        <v>14</v>
      </c>
      <c r="I32" s="140">
        <v>14</v>
      </c>
      <c r="J32" s="115">
        <v>-3</v>
      </c>
      <c r="K32" s="116">
        <v>-21.428571428571427</v>
      </c>
    </row>
    <row r="33" spans="1:11" ht="14.1" customHeight="1" x14ac:dyDescent="0.2">
      <c r="A33" s="306">
        <v>32</v>
      </c>
      <c r="B33" s="307" t="s">
        <v>252</v>
      </c>
      <c r="C33" s="308"/>
      <c r="D33" s="113">
        <v>0.26719445818901533</v>
      </c>
      <c r="E33" s="115">
        <v>27</v>
      </c>
      <c r="F33" s="114">
        <v>27</v>
      </c>
      <c r="G33" s="114">
        <v>31</v>
      </c>
      <c r="H33" s="114">
        <v>28</v>
      </c>
      <c r="I33" s="140">
        <v>23</v>
      </c>
      <c r="J33" s="115">
        <v>4</v>
      </c>
      <c r="K33" s="116">
        <v>17.391304347826086</v>
      </c>
    </row>
    <row r="34" spans="1:11" ht="14.1" customHeight="1" x14ac:dyDescent="0.2">
      <c r="A34" s="306">
        <v>33</v>
      </c>
      <c r="B34" s="307" t="s">
        <v>253</v>
      </c>
      <c r="C34" s="308"/>
      <c r="D34" s="113">
        <v>0.19792182088075211</v>
      </c>
      <c r="E34" s="115">
        <v>20</v>
      </c>
      <c r="F34" s="114">
        <v>27</v>
      </c>
      <c r="G34" s="114">
        <v>28</v>
      </c>
      <c r="H34" s="114">
        <v>34</v>
      </c>
      <c r="I34" s="140">
        <v>28</v>
      </c>
      <c r="J34" s="115">
        <v>-8</v>
      </c>
      <c r="K34" s="116">
        <v>-28.571428571428573</v>
      </c>
    </row>
    <row r="35" spans="1:11" ht="14.1" customHeight="1" x14ac:dyDescent="0.2">
      <c r="A35" s="306">
        <v>34</v>
      </c>
      <c r="B35" s="307" t="s">
        <v>254</v>
      </c>
      <c r="C35" s="308"/>
      <c r="D35" s="113">
        <v>4.6016823354774861</v>
      </c>
      <c r="E35" s="115">
        <v>465</v>
      </c>
      <c r="F35" s="114">
        <v>476</v>
      </c>
      <c r="G35" s="114">
        <v>478</v>
      </c>
      <c r="H35" s="114">
        <v>468</v>
      </c>
      <c r="I35" s="140">
        <v>465</v>
      </c>
      <c r="J35" s="115">
        <v>0</v>
      </c>
      <c r="K35" s="116">
        <v>0</v>
      </c>
    </row>
    <row r="36" spans="1:11" ht="14.1" customHeight="1" x14ac:dyDescent="0.2">
      <c r="A36" s="306">
        <v>41</v>
      </c>
      <c r="B36" s="307" t="s">
        <v>255</v>
      </c>
      <c r="C36" s="308"/>
      <c r="D36" s="113">
        <v>1.5833745670460169</v>
      </c>
      <c r="E36" s="115">
        <v>160</v>
      </c>
      <c r="F36" s="114">
        <v>157</v>
      </c>
      <c r="G36" s="114">
        <v>159</v>
      </c>
      <c r="H36" s="114">
        <v>163</v>
      </c>
      <c r="I36" s="140">
        <v>166</v>
      </c>
      <c r="J36" s="115">
        <v>-6</v>
      </c>
      <c r="K36" s="116">
        <v>-3.6144578313253013</v>
      </c>
    </row>
    <row r="37" spans="1:11" ht="14.1" customHeight="1" x14ac:dyDescent="0.2">
      <c r="A37" s="306">
        <v>42</v>
      </c>
      <c r="B37" s="307" t="s">
        <v>256</v>
      </c>
      <c r="C37" s="308"/>
      <c r="D37" s="113">
        <v>2.9688273132112815E-2</v>
      </c>
      <c r="E37" s="115">
        <v>3</v>
      </c>
      <c r="F37" s="114" t="s">
        <v>513</v>
      </c>
      <c r="G37" s="114">
        <v>3</v>
      </c>
      <c r="H37" s="114" t="s">
        <v>513</v>
      </c>
      <c r="I37" s="140">
        <v>5</v>
      </c>
      <c r="J37" s="115">
        <v>-2</v>
      </c>
      <c r="K37" s="116">
        <v>-40</v>
      </c>
    </row>
    <row r="38" spans="1:11" ht="14.1" customHeight="1" x14ac:dyDescent="0.2">
      <c r="A38" s="306">
        <v>43</v>
      </c>
      <c r="B38" s="307" t="s">
        <v>257</v>
      </c>
      <c r="C38" s="308"/>
      <c r="D38" s="113">
        <v>0.47501237011380504</v>
      </c>
      <c r="E38" s="115">
        <v>48</v>
      </c>
      <c r="F38" s="114">
        <v>46</v>
      </c>
      <c r="G38" s="114">
        <v>46</v>
      </c>
      <c r="H38" s="114">
        <v>45</v>
      </c>
      <c r="I38" s="140">
        <v>45</v>
      </c>
      <c r="J38" s="115">
        <v>3</v>
      </c>
      <c r="K38" s="116">
        <v>6.666666666666667</v>
      </c>
    </row>
    <row r="39" spans="1:11" ht="14.1" customHeight="1" x14ac:dyDescent="0.2">
      <c r="A39" s="306">
        <v>51</v>
      </c>
      <c r="B39" s="307" t="s">
        <v>258</v>
      </c>
      <c r="C39" s="308"/>
      <c r="D39" s="113">
        <v>18.050470064324593</v>
      </c>
      <c r="E39" s="115">
        <v>1824</v>
      </c>
      <c r="F39" s="114">
        <v>1823</v>
      </c>
      <c r="G39" s="114">
        <v>1826</v>
      </c>
      <c r="H39" s="114">
        <v>1741</v>
      </c>
      <c r="I39" s="140">
        <v>1736</v>
      </c>
      <c r="J39" s="115">
        <v>88</v>
      </c>
      <c r="K39" s="116">
        <v>5.0691244239631335</v>
      </c>
    </row>
    <row r="40" spans="1:11" ht="14.1" customHeight="1" x14ac:dyDescent="0.2">
      <c r="A40" s="306" t="s">
        <v>259</v>
      </c>
      <c r="B40" s="307" t="s">
        <v>260</v>
      </c>
      <c r="C40" s="308"/>
      <c r="D40" s="113">
        <v>17.80306778822365</v>
      </c>
      <c r="E40" s="115">
        <v>1799</v>
      </c>
      <c r="F40" s="114">
        <v>1791</v>
      </c>
      <c r="G40" s="114">
        <v>1793</v>
      </c>
      <c r="H40" s="114">
        <v>1709</v>
      </c>
      <c r="I40" s="140">
        <v>1701</v>
      </c>
      <c r="J40" s="115">
        <v>98</v>
      </c>
      <c r="K40" s="116">
        <v>5.761316872427984</v>
      </c>
    </row>
    <row r="41" spans="1:11" ht="14.1" customHeight="1" x14ac:dyDescent="0.2">
      <c r="A41" s="306"/>
      <c r="B41" s="307" t="s">
        <v>261</v>
      </c>
      <c r="C41" s="308"/>
      <c r="D41" s="113">
        <v>3.3448787728847105</v>
      </c>
      <c r="E41" s="115">
        <v>338</v>
      </c>
      <c r="F41" s="114">
        <v>358</v>
      </c>
      <c r="G41" s="114">
        <v>354</v>
      </c>
      <c r="H41" s="114">
        <v>340</v>
      </c>
      <c r="I41" s="140">
        <v>329</v>
      </c>
      <c r="J41" s="115">
        <v>9</v>
      </c>
      <c r="K41" s="116">
        <v>2.735562310030395</v>
      </c>
    </row>
    <row r="42" spans="1:11" ht="14.1" customHeight="1" x14ac:dyDescent="0.2">
      <c r="A42" s="306">
        <v>52</v>
      </c>
      <c r="B42" s="307" t="s">
        <v>262</v>
      </c>
      <c r="C42" s="308"/>
      <c r="D42" s="113">
        <v>5.6011875309252845</v>
      </c>
      <c r="E42" s="115">
        <v>566</v>
      </c>
      <c r="F42" s="114">
        <v>581</v>
      </c>
      <c r="G42" s="114">
        <v>568</v>
      </c>
      <c r="H42" s="114">
        <v>549</v>
      </c>
      <c r="I42" s="140">
        <v>527</v>
      </c>
      <c r="J42" s="115">
        <v>39</v>
      </c>
      <c r="K42" s="116">
        <v>7.4003795066413662</v>
      </c>
    </row>
    <row r="43" spans="1:11" ht="14.1" customHeight="1" x14ac:dyDescent="0.2">
      <c r="A43" s="306" t="s">
        <v>263</v>
      </c>
      <c r="B43" s="307" t="s">
        <v>264</v>
      </c>
      <c r="C43" s="308"/>
      <c r="D43" s="113">
        <v>5.5022266204849082</v>
      </c>
      <c r="E43" s="115">
        <v>556</v>
      </c>
      <c r="F43" s="114">
        <v>573</v>
      </c>
      <c r="G43" s="114">
        <v>560</v>
      </c>
      <c r="H43" s="114">
        <v>540</v>
      </c>
      <c r="I43" s="140">
        <v>521</v>
      </c>
      <c r="J43" s="115">
        <v>35</v>
      </c>
      <c r="K43" s="116">
        <v>6.7178502879078694</v>
      </c>
    </row>
    <row r="44" spans="1:11" ht="14.1" customHeight="1" x14ac:dyDescent="0.2">
      <c r="A44" s="306">
        <v>53</v>
      </c>
      <c r="B44" s="307" t="s">
        <v>265</v>
      </c>
      <c r="C44" s="308"/>
      <c r="D44" s="113">
        <v>1.0588817417120238</v>
      </c>
      <c r="E44" s="115">
        <v>107</v>
      </c>
      <c r="F44" s="114">
        <v>124</v>
      </c>
      <c r="G44" s="114">
        <v>127</v>
      </c>
      <c r="H44" s="114">
        <v>138</v>
      </c>
      <c r="I44" s="140">
        <v>134</v>
      </c>
      <c r="J44" s="115">
        <v>-27</v>
      </c>
      <c r="K44" s="116">
        <v>-20.149253731343283</v>
      </c>
    </row>
    <row r="45" spans="1:11" ht="14.1" customHeight="1" x14ac:dyDescent="0.2">
      <c r="A45" s="306" t="s">
        <v>266</v>
      </c>
      <c r="B45" s="307" t="s">
        <v>267</v>
      </c>
      <c r="C45" s="308"/>
      <c r="D45" s="113">
        <v>1.0588817417120238</v>
      </c>
      <c r="E45" s="115">
        <v>107</v>
      </c>
      <c r="F45" s="114">
        <v>124</v>
      </c>
      <c r="G45" s="114">
        <v>124</v>
      </c>
      <c r="H45" s="114">
        <v>135</v>
      </c>
      <c r="I45" s="140">
        <v>131</v>
      </c>
      <c r="J45" s="115">
        <v>-24</v>
      </c>
      <c r="K45" s="116">
        <v>-18.320610687022899</v>
      </c>
    </row>
    <row r="46" spans="1:11" ht="14.1" customHeight="1" x14ac:dyDescent="0.2">
      <c r="A46" s="306">
        <v>54</v>
      </c>
      <c r="B46" s="307" t="s">
        <v>268</v>
      </c>
      <c r="C46" s="308"/>
      <c r="D46" s="113">
        <v>13.923800098960911</v>
      </c>
      <c r="E46" s="115">
        <v>1407</v>
      </c>
      <c r="F46" s="114">
        <v>1574</v>
      </c>
      <c r="G46" s="114">
        <v>1578</v>
      </c>
      <c r="H46" s="114">
        <v>1550</v>
      </c>
      <c r="I46" s="140">
        <v>1553</v>
      </c>
      <c r="J46" s="115">
        <v>-146</v>
      </c>
      <c r="K46" s="116">
        <v>-9.4011590470057946</v>
      </c>
    </row>
    <row r="47" spans="1:11" ht="14.1" customHeight="1" x14ac:dyDescent="0.2">
      <c r="A47" s="306">
        <v>61</v>
      </c>
      <c r="B47" s="307" t="s">
        <v>269</v>
      </c>
      <c r="C47" s="308"/>
      <c r="D47" s="113">
        <v>0.70262246412666995</v>
      </c>
      <c r="E47" s="115">
        <v>71</v>
      </c>
      <c r="F47" s="114">
        <v>74</v>
      </c>
      <c r="G47" s="114">
        <v>66</v>
      </c>
      <c r="H47" s="114">
        <v>64</v>
      </c>
      <c r="I47" s="140">
        <v>63</v>
      </c>
      <c r="J47" s="115">
        <v>8</v>
      </c>
      <c r="K47" s="116">
        <v>12.698412698412698</v>
      </c>
    </row>
    <row r="48" spans="1:11" ht="14.1" customHeight="1" x14ac:dyDescent="0.2">
      <c r="A48" s="306">
        <v>62</v>
      </c>
      <c r="B48" s="307" t="s">
        <v>270</v>
      </c>
      <c r="C48" s="308"/>
      <c r="D48" s="113">
        <v>10.4997525977239</v>
      </c>
      <c r="E48" s="115">
        <v>1061</v>
      </c>
      <c r="F48" s="114">
        <v>1115</v>
      </c>
      <c r="G48" s="114">
        <v>1105</v>
      </c>
      <c r="H48" s="114">
        <v>1082</v>
      </c>
      <c r="I48" s="140">
        <v>1070</v>
      </c>
      <c r="J48" s="115">
        <v>-9</v>
      </c>
      <c r="K48" s="116">
        <v>-0.84112149532710279</v>
      </c>
    </row>
    <row r="49" spans="1:11" ht="14.1" customHeight="1" x14ac:dyDescent="0.2">
      <c r="A49" s="306">
        <v>63</v>
      </c>
      <c r="B49" s="307" t="s">
        <v>271</v>
      </c>
      <c r="C49" s="308"/>
      <c r="D49" s="113">
        <v>9.5200395843641754</v>
      </c>
      <c r="E49" s="115">
        <v>962</v>
      </c>
      <c r="F49" s="114">
        <v>1210</v>
      </c>
      <c r="G49" s="114">
        <v>1176</v>
      </c>
      <c r="H49" s="114">
        <v>1255</v>
      </c>
      <c r="I49" s="140">
        <v>1221</v>
      </c>
      <c r="J49" s="115">
        <v>-259</v>
      </c>
      <c r="K49" s="116">
        <v>-21.212121212121211</v>
      </c>
    </row>
    <row r="50" spans="1:11" ht="14.1" customHeight="1" x14ac:dyDescent="0.2">
      <c r="A50" s="306" t="s">
        <v>272</v>
      </c>
      <c r="B50" s="307" t="s">
        <v>273</v>
      </c>
      <c r="C50" s="308"/>
      <c r="D50" s="113">
        <v>0.53438891637803065</v>
      </c>
      <c r="E50" s="115">
        <v>54</v>
      </c>
      <c r="F50" s="114">
        <v>68</v>
      </c>
      <c r="G50" s="114">
        <v>65</v>
      </c>
      <c r="H50" s="114">
        <v>65</v>
      </c>
      <c r="I50" s="140">
        <v>60</v>
      </c>
      <c r="J50" s="115">
        <v>-6</v>
      </c>
      <c r="K50" s="116">
        <v>-10</v>
      </c>
    </row>
    <row r="51" spans="1:11" ht="14.1" customHeight="1" x14ac:dyDescent="0.2">
      <c r="A51" s="306" t="s">
        <v>274</v>
      </c>
      <c r="B51" s="307" t="s">
        <v>275</v>
      </c>
      <c r="C51" s="308"/>
      <c r="D51" s="113">
        <v>7.8871845620979713</v>
      </c>
      <c r="E51" s="115">
        <v>797</v>
      </c>
      <c r="F51" s="114">
        <v>991</v>
      </c>
      <c r="G51" s="114">
        <v>976</v>
      </c>
      <c r="H51" s="114">
        <v>1044</v>
      </c>
      <c r="I51" s="140">
        <v>1014</v>
      </c>
      <c r="J51" s="115">
        <v>-217</v>
      </c>
      <c r="K51" s="116">
        <v>-21.400394477317555</v>
      </c>
    </row>
    <row r="52" spans="1:11" ht="14.1" customHeight="1" x14ac:dyDescent="0.2">
      <c r="A52" s="306">
        <v>71</v>
      </c>
      <c r="B52" s="307" t="s">
        <v>276</v>
      </c>
      <c r="C52" s="308"/>
      <c r="D52" s="113">
        <v>9.4507669470559126</v>
      </c>
      <c r="E52" s="115">
        <v>955</v>
      </c>
      <c r="F52" s="114">
        <v>991</v>
      </c>
      <c r="G52" s="114">
        <v>987</v>
      </c>
      <c r="H52" s="114">
        <v>977</v>
      </c>
      <c r="I52" s="140">
        <v>1010</v>
      </c>
      <c r="J52" s="115">
        <v>-55</v>
      </c>
      <c r="K52" s="116">
        <v>-5.4455445544554459</v>
      </c>
    </row>
    <row r="53" spans="1:11" ht="14.1" customHeight="1" x14ac:dyDescent="0.2">
      <c r="A53" s="306" t="s">
        <v>277</v>
      </c>
      <c r="B53" s="307" t="s">
        <v>278</v>
      </c>
      <c r="C53" s="308"/>
      <c r="D53" s="113">
        <v>1.0786739238000989</v>
      </c>
      <c r="E53" s="115">
        <v>109</v>
      </c>
      <c r="F53" s="114">
        <v>113</v>
      </c>
      <c r="G53" s="114">
        <v>106</v>
      </c>
      <c r="H53" s="114">
        <v>106</v>
      </c>
      <c r="I53" s="140">
        <v>106</v>
      </c>
      <c r="J53" s="115">
        <v>3</v>
      </c>
      <c r="K53" s="116">
        <v>2.8301886792452828</v>
      </c>
    </row>
    <row r="54" spans="1:11" ht="14.1" customHeight="1" x14ac:dyDescent="0.2">
      <c r="A54" s="306" t="s">
        <v>279</v>
      </c>
      <c r="B54" s="307" t="s">
        <v>280</v>
      </c>
      <c r="C54" s="308"/>
      <c r="D54" s="113">
        <v>7.8970806531420088</v>
      </c>
      <c r="E54" s="115">
        <v>798</v>
      </c>
      <c r="F54" s="114">
        <v>826</v>
      </c>
      <c r="G54" s="114">
        <v>831</v>
      </c>
      <c r="H54" s="114">
        <v>826</v>
      </c>
      <c r="I54" s="140">
        <v>858</v>
      </c>
      <c r="J54" s="115">
        <v>-60</v>
      </c>
      <c r="K54" s="116">
        <v>-6.9930069930069934</v>
      </c>
    </row>
    <row r="55" spans="1:11" ht="14.1" customHeight="1" x14ac:dyDescent="0.2">
      <c r="A55" s="306">
        <v>72</v>
      </c>
      <c r="B55" s="307" t="s">
        <v>281</v>
      </c>
      <c r="C55" s="308"/>
      <c r="D55" s="113">
        <v>1.4448292924294903</v>
      </c>
      <c r="E55" s="115">
        <v>146</v>
      </c>
      <c r="F55" s="114">
        <v>154</v>
      </c>
      <c r="G55" s="114">
        <v>158</v>
      </c>
      <c r="H55" s="114">
        <v>167</v>
      </c>
      <c r="I55" s="140">
        <v>157</v>
      </c>
      <c r="J55" s="115">
        <v>-11</v>
      </c>
      <c r="K55" s="116">
        <v>-7.0063694267515926</v>
      </c>
    </row>
    <row r="56" spans="1:11" ht="14.1" customHeight="1" x14ac:dyDescent="0.2">
      <c r="A56" s="306" t="s">
        <v>282</v>
      </c>
      <c r="B56" s="307" t="s">
        <v>283</v>
      </c>
      <c r="C56" s="308"/>
      <c r="D56" s="113">
        <v>0.23750618505690252</v>
      </c>
      <c r="E56" s="115">
        <v>24</v>
      </c>
      <c r="F56" s="114">
        <v>22</v>
      </c>
      <c r="G56" s="114">
        <v>24</v>
      </c>
      <c r="H56" s="114">
        <v>27</v>
      </c>
      <c r="I56" s="140">
        <v>27</v>
      </c>
      <c r="J56" s="115">
        <v>-3</v>
      </c>
      <c r="K56" s="116">
        <v>-11.111111111111111</v>
      </c>
    </row>
    <row r="57" spans="1:11" ht="14.1" customHeight="1" x14ac:dyDescent="0.2">
      <c r="A57" s="306" t="s">
        <v>284</v>
      </c>
      <c r="B57" s="307" t="s">
        <v>285</v>
      </c>
      <c r="C57" s="308"/>
      <c r="D57" s="113">
        <v>0.90054428500742212</v>
      </c>
      <c r="E57" s="115">
        <v>91</v>
      </c>
      <c r="F57" s="114">
        <v>95</v>
      </c>
      <c r="G57" s="114">
        <v>100</v>
      </c>
      <c r="H57" s="114">
        <v>105</v>
      </c>
      <c r="I57" s="140">
        <v>96</v>
      </c>
      <c r="J57" s="115">
        <v>-5</v>
      </c>
      <c r="K57" s="116">
        <v>-5.208333333333333</v>
      </c>
    </row>
    <row r="58" spans="1:11" ht="14.1" customHeight="1" x14ac:dyDescent="0.2">
      <c r="A58" s="306">
        <v>73</v>
      </c>
      <c r="B58" s="307" t="s">
        <v>286</v>
      </c>
      <c r="C58" s="308"/>
      <c r="D58" s="113">
        <v>0.79168728352300843</v>
      </c>
      <c r="E58" s="115">
        <v>80</v>
      </c>
      <c r="F58" s="114">
        <v>87</v>
      </c>
      <c r="G58" s="114">
        <v>85</v>
      </c>
      <c r="H58" s="114">
        <v>87</v>
      </c>
      <c r="I58" s="140">
        <v>100</v>
      </c>
      <c r="J58" s="115">
        <v>-20</v>
      </c>
      <c r="K58" s="116">
        <v>-20</v>
      </c>
    </row>
    <row r="59" spans="1:11" ht="14.1" customHeight="1" x14ac:dyDescent="0.2">
      <c r="A59" s="306" t="s">
        <v>287</v>
      </c>
      <c r="B59" s="307" t="s">
        <v>288</v>
      </c>
      <c r="C59" s="308"/>
      <c r="D59" s="113">
        <v>0.56407718951014352</v>
      </c>
      <c r="E59" s="115">
        <v>57</v>
      </c>
      <c r="F59" s="114">
        <v>58</v>
      </c>
      <c r="G59" s="114">
        <v>57</v>
      </c>
      <c r="H59" s="114">
        <v>58</v>
      </c>
      <c r="I59" s="140">
        <v>66</v>
      </c>
      <c r="J59" s="115">
        <v>-9</v>
      </c>
      <c r="K59" s="116">
        <v>-13.636363636363637</v>
      </c>
    </row>
    <row r="60" spans="1:11" ht="14.1" customHeight="1" x14ac:dyDescent="0.2">
      <c r="A60" s="306">
        <v>81</v>
      </c>
      <c r="B60" s="307" t="s">
        <v>289</v>
      </c>
      <c r="C60" s="308"/>
      <c r="D60" s="113">
        <v>4.2058386937159824</v>
      </c>
      <c r="E60" s="115">
        <v>425</v>
      </c>
      <c r="F60" s="114">
        <v>426</v>
      </c>
      <c r="G60" s="114">
        <v>384</v>
      </c>
      <c r="H60" s="114">
        <v>394</v>
      </c>
      <c r="I60" s="140">
        <v>407</v>
      </c>
      <c r="J60" s="115">
        <v>18</v>
      </c>
      <c r="K60" s="116">
        <v>4.4226044226044223</v>
      </c>
    </row>
    <row r="61" spans="1:11" ht="14.1" customHeight="1" x14ac:dyDescent="0.2">
      <c r="A61" s="306" t="s">
        <v>290</v>
      </c>
      <c r="B61" s="307" t="s">
        <v>291</v>
      </c>
      <c r="C61" s="308"/>
      <c r="D61" s="113">
        <v>1.7219198416625432</v>
      </c>
      <c r="E61" s="115">
        <v>174</v>
      </c>
      <c r="F61" s="114">
        <v>181</v>
      </c>
      <c r="G61" s="114">
        <v>173</v>
      </c>
      <c r="H61" s="114">
        <v>176</v>
      </c>
      <c r="I61" s="140">
        <v>177</v>
      </c>
      <c r="J61" s="115">
        <v>-3</v>
      </c>
      <c r="K61" s="116">
        <v>-1.6949152542372881</v>
      </c>
    </row>
    <row r="62" spans="1:11" ht="14.1" customHeight="1" x14ac:dyDescent="0.2">
      <c r="A62" s="306" t="s">
        <v>292</v>
      </c>
      <c r="B62" s="307" t="s">
        <v>293</v>
      </c>
      <c r="C62" s="308"/>
      <c r="D62" s="113">
        <v>1.3161801088570015</v>
      </c>
      <c r="E62" s="115">
        <v>133</v>
      </c>
      <c r="F62" s="114">
        <v>130</v>
      </c>
      <c r="G62" s="114">
        <v>107</v>
      </c>
      <c r="H62" s="114">
        <v>108</v>
      </c>
      <c r="I62" s="140">
        <v>123</v>
      </c>
      <c r="J62" s="115">
        <v>10</v>
      </c>
      <c r="K62" s="116">
        <v>8.1300813008130088</v>
      </c>
    </row>
    <row r="63" spans="1:11" ht="14.1" customHeight="1" x14ac:dyDescent="0.2">
      <c r="A63" s="306"/>
      <c r="B63" s="307" t="s">
        <v>294</v>
      </c>
      <c r="C63" s="308"/>
      <c r="D63" s="113">
        <v>1.227115289460663</v>
      </c>
      <c r="E63" s="115">
        <v>124</v>
      </c>
      <c r="F63" s="114">
        <v>121</v>
      </c>
      <c r="G63" s="114">
        <v>99</v>
      </c>
      <c r="H63" s="114">
        <v>101</v>
      </c>
      <c r="I63" s="140">
        <v>117</v>
      </c>
      <c r="J63" s="115">
        <v>7</v>
      </c>
      <c r="K63" s="116">
        <v>5.982905982905983</v>
      </c>
    </row>
    <row r="64" spans="1:11" ht="14.1" customHeight="1" x14ac:dyDescent="0.2">
      <c r="A64" s="306" t="s">
        <v>295</v>
      </c>
      <c r="B64" s="307" t="s">
        <v>296</v>
      </c>
      <c r="C64" s="308"/>
      <c r="D64" s="113">
        <v>8.9064819396338452E-2</v>
      </c>
      <c r="E64" s="115">
        <v>9</v>
      </c>
      <c r="F64" s="114">
        <v>10</v>
      </c>
      <c r="G64" s="114">
        <v>9</v>
      </c>
      <c r="H64" s="114">
        <v>11</v>
      </c>
      <c r="I64" s="140">
        <v>9</v>
      </c>
      <c r="J64" s="115">
        <v>0</v>
      </c>
      <c r="K64" s="116">
        <v>0</v>
      </c>
    </row>
    <row r="65" spans="1:11" ht="14.1" customHeight="1" x14ac:dyDescent="0.2">
      <c r="A65" s="306" t="s">
        <v>297</v>
      </c>
      <c r="B65" s="307" t="s">
        <v>298</v>
      </c>
      <c r="C65" s="308"/>
      <c r="D65" s="113">
        <v>0.71251855517070761</v>
      </c>
      <c r="E65" s="115">
        <v>72</v>
      </c>
      <c r="F65" s="114">
        <v>71</v>
      </c>
      <c r="G65" s="114">
        <v>62</v>
      </c>
      <c r="H65" s="114">
        <v>66</v>
      </c>
      <c r="I65" s="140">
        <v>65</v>
      </c>
      <c r="J65" s="115">
        <v>7</v>
      </c>
      <c r="K65" s="116">
        <v>10.76923076923077</v>
      </c>
    </row>
    <row r="66" spans="1:11" ht="14.1" customHeight="1" x14ac:dyDescent="0.2">
      <c r="A66" s="306">
        <v>82</v>
      </c>
      <c r="B66" s="307" t="s">
        <v>299</v>
      </c>
      <c r="C66" s="308"/>
      <c r="D66" s="113">
        <v>2.1771400296882732</v>
      </c>
      <c r="E66" s="115">
        <v>220</v>
      </c>
      <c r="F66" s="114">
        <v>211</v>
      </c>
      <c r="G66" s="114">
        <v>206</v>
      </c>
      <c r="H66" s="114">
        <v>199</v>
      </c>
      <c r="I66" s="140">
        <v>199</v>
      </c>
      <c r="J66" s="115">
        <v>21</v>
      </c>
      <c r="K66" s="116">
        <v>10.552763819095478</v>
      </c>
    </row>
    <row r="67" spans="1:11" ht="14.1" customHeight="1" x14ac:dyDescent="0.2">
      <c r="A67" s="306" t="s">
        <v>300</v>
      </c>
      <c r="B67" s="307" t="s">
        <v>301</v>
      </c>
      <c r="C67" s="308"/>
      <c r="D67" s="113">
        <v>1.0786739238000989</v>
      </c>
      <c r="E67" s="115">
        <v>109</v>
      </c>
      <c r="F67" s="114">
        <v>102</v>
      </c>
      <c r="G67" s="114">
        <v>97</v>
      </c>
      <c r="H67" s="114">
        <v>95</v>
      </c>
      <c r="I67" s="140">
        <v>90</v>
      </c>
      <c r="J67" s="115">
        <v>19</v>
      </c>
      <c r="K67" s="116">
        <v>21.111111111111111</v>
      </c>
    </row>
    <row r="68" spans="1:11" ht="14.1" customHeight="1" x14ac:dyDescent="0.2">
      <c r="A68" s="306" t="s">
        <v>302</v>
      </c>
      <c r="B68" s="307" t="s">
        <v>303</v>
      </c>
      <c r="C68" s="308"/>
      <c r="D68" s="113">
        <v>0.60366155368629393</v>
      </c>
      <c r="E68" s="115">
        <v>61</v>
      </c>
      <c r="F68" s="114">
        <v>57</v>
      </c>
      <c r="G68" s="114">
        <v>59</v>
      </c>
      <c r="H68" s="114">
        <v>55</v>
      </c>
      <c r="I68" s="140">
        <v>60</v>
      </c>
      <c r="J68" s="115">
        <v>1</v>
      </c>
      <c r="K68" s="116">
        <v>1.6666666666666667</v>
      </c>
    </row>
    <row r="69" spans="1:11" ht="14.1" customHeight="1" x14ac:dyDescent="0.2">
      <c r="A69" s="306">
        <v>83</v>
      </c>
      <c r="B69" s="307" t="s">
        <v>304</v>
      </c>
      <c r="C69" s="308"/>
      <c r="D69" s="113">
        <v>2.2167243938644234</v>
      </c>
      <c r="E69" s="115">
        <v>224</v>
      </c>
      <c r="F69" s="114">
        <v>226</v>
      </c>
      <c r="G69" s="114">
        <v>225</v>
      </c>
      <c r="H69" s="114">
        <v>245</v>
      </c>
      <c r="I69" s="140">
        <v>254</v>
      </c>
      <c r="J69" s="115">
        <v>-30</v>
      </c>
      <c r="K69" s="116">
        <v>-11.811023622047244</v>
      </c>
    </row>
    <row r="70" spans="1:11" ht="14.1" customHeight="1" x14ac:dyDescent="0.2">
      <c r="A70" s="306" t="s">
        <v>305</v>
      </c>
      <c r="B70" s="307" t="s">
        <v>306</v>
      </c>
      <c r="C70" s="308"/>
      <c r="D70" s="113">
        <v>1.6328550222662048</v>
      </c>
      <c r="E70" s="115">
        <v>165</v>
      </c>
      <c r="F70" s="114">
        <v>164</v>
      </c>
      <c r="G70" s="114">
        <v>166</v>
      </c>
      <c r="H70" s="114">
        <v>188</v>
      </c>
      <c r="I70" s="140">
        <v>192</v>
      </c>
      <c r="J70" s="115">
        <v>-27</v>
      </c>
      <c r="K70" s="116">
        <v>-14.0625</v>
      </c>
    </row>
    <row r="71" spans="1:11" ht="14.1" customHeight="1" x14ac:dyDescent="0.2">
      <c r="A71" s="306"/>
      <c r="B71" s="307" t="s">
        <v>307</v>
      </c>
      <c r="C71" s="308"/>
      <c r="D71" s="113">
        <v>0.63334982681840668</v>
      </c>
      <c r="E71" s="115">
        <v>64</v>
      </c>
      <c r="F71" s="114">
        <v>58</v>
      </c>
      <c r="G71" s="114">
        <v>63</v>
      </c>
      <c r="H71" s="114">
        <v>78</v>
      </c>
      <c r="I71" s="140">
        <v>78</v>
      </c>
      <c r="J71" s="115">
        <v>-14</v>
      </c>
      <c r="K71" s="116">
        <v>-17.948717948717949</v>
      </c>
    </row>
    <row r="72" spans="1:11" ht="14.1" customHeight="1" x14ac:dyDescent="0.2">
      <c r="A72" s="306">
        <v>84</v>
      </c>
      <c r="B72" s="307" t="s">
        <v>308</v>
      </c>
      <c r="C72" s="308"/>
      <c r="D72" s="113">
        <v>2.4245423057892133</v>
      </c>
      <c r="E72" s="115">
        <v>245</v>
      </c>
      <c r="F72" s="114">
        <v>284</v>
      </c>
      <c r="G72" s="114">
        <v>176</v>
      </c>
      <c r="H72" s="114">
        <v>265</v>
      </c>
      <c r="I72" s="140">
        <v>228</v>
      </c>
      <c r="J72" s="115">
        <v>17</v>
      </c>
      <c r="K72" s="116">
        <v>7.4561403508771926</v>
      </c>
    </row>
    <row r="73" spans="1:11" ht="14.1" customHeight="1" x14ac:dyDescent="0.2">
      <c r="A73" s="306" t="s">
        <v>309</v>
      </c>
      <c r="B73" s="307" t="s">
        <v>310</v>
      </c>
      <c r="C73" s="308"/>
      <c r="D73" s="113">
        <v>0.26719445818901533</v>
      </c>
      <c r="E73" s="115">
        <v>27</v>
      </c>
      <c r="F73" s="114">
        <v>30</v>
      </c>
      <c r="G73" s="114">
        <v>27</v>
      </c>
      <c r="H73" s="114">
        <v>34</v>
      </c>
      <c r="I73" s="140">
        <v>34</v>
      </c>
      <c r="J73" s="115">
        <v>-7</v>
      </c>
      <c r="K73" s="116">
        <v>-20.588235294117649</v>
      </c>
    </row>
    <row r="74" spans="1:11" ht="14.1" customHeight="1" x14ac:dyDescent="0.2">
      <c r="A74" s="306" t="s">
        <v>311</v>
      </c>
      <c r="B74" s="307" t="s">
        <v>312</v>
      </c>
      <c r="C74" s="308"/>
      <c r="D74" s="113">
        <v>0.19792182088075211</v>
      </c>
      <c r="E74" s="115">
        <v>20</v>
      </c>
      <c r="F74" s="114">
        <v>22</v>
      </c>
      <c r="G74" s="114">
        <v>18</v>
      </c>
      <c r="H74" s="114">
        <v>15</v>
      </c>
      <c r="I74" s="140">
        <v>17</v>
      </c>
      <c r="J74" s="115">
        <v>3</v>
      </c>
      <c r="K74" s="116">
        <v>17.647058823529413</v>
      </c>
    </row>
    <row r="75" spans="1:11" ht="14.1" customHeight="1" x14ac:dyDescent="0.2">
      <c r="A75" s="306" t="s">
        <v>313</v>
      </c>
      <c r="B75" s="307" t="s">
        <v>314</v>
      </c>
      <c r="C75" s="308"/>
      <c r="D75" s="113">
        <v>0.75210291934685802</v>
      </c>
      <c r="E75" s="115">
        <v>76</v>
      </c>
      <c r="F75" s="114">
        <v>101</v>
      </c>
      <c r="G75" s="114">
        <v>13</v>
      </c>
      <c r="H75" s="114">
        <v>103</v>
      </c>
      <c r="I75" s="140">
        <v>62</v>
      </c>
      <c r="J75" s="115">
        <v>14</v>
      </c>
      <c r="K75" s="116">
        <v>22.580645161290324</v>
      </c>
    </row>
    <row r="76" spans="1:11" ht="14.1" customHeight="1" x14ac:dyDescent="0.2">
      <c r="A76" s="306">
        <v>91</v>
      </c>
      <c r="B76" s="307" t="s">
        <v>315</v>
      </c>
      <c r="C76" s="308"/>
      <c r="D76" s="113">
        <v>8.9064819396338452E-2</v>
      </c>
      <c r="E76" s="115">
        <v>9</v>
      </c>
      <c r="F76" s="114">
        <v>9</v>
      </c>
      <c r="G76" s="114">
        <v>7</v>
      </c>
      <c r="H76" s="114">
        <v>5</v>
      </c>
      <c r="I76" s="140">
        <v>6</v>
      </c>
      <c r="J76" s="115">
        <v>3</v>
      </c>
      <c r="K76" s="116">
        <v>50</v>
      </c>
    </row>
    <row r="77" spans="1:11" ht="14.1" customHeight="1" x14ac:dyDescent="0.2">
      <c r="A77" s="306">
        <v>92</v>
      </c>
      <c r="B77" s="307" t="s">
        <v>316</v>
      </c>
      <c r="C77" s="308"/>
      <c r="D77" s="113">
        <v>0.3364670954972786</v>
      </c>
      <c r="E77" s="115">
        <v>34</v>
      </c>
      <c r="F77" s="114">
        <v>36</v>
      </c>
      <c r="G77" s="114">
        <v>37</v>
      </c>
      <c r="H77" s="114">
        <v>35</v>
      </c>
      <c r="I77" s="140">
        <v>34</v>
      </c>
      <c r="J77" s="115">
        <v>0</v>
      </c>
      <c r="K77" s="116">
        <v>0</v>
      </c>
    </row>
    <row r="78" spans="1:11" ht="14.1" customHeight="1" x14ac:dyDescent="0.2">
      <c r="A78" s="306">
        <v>93</v>
      </c>
      <c r="B78" s="307" t="s">
        <v>317</v>
      </c>
      <c r="C78" s="308"/>
      <c r="D78" s="113">
        <v>5.937654626422563E-2</v>
      </c>
      <c r="E78" s="115">
        <v>6</v>
      </c>
      <c r="F78" s="114">
        <v>11</v>
      </c>
      <c r="G78" s="114">
        <v>12</v>
      </c>
      <c r="H78" s="114">
        <v>13</v>
      </c>
      <c r="I78" s="140">
        <v>10</v>
      </c>
      <c r="J78" s="115">
        <v>-4</v>
      </c>
      <c r="K78" s="116">
        <v>-40</v>
      </c>
    </row>
    <row r="79" spans="1:11" ht="14.1" customHeight="1" x14ac:dyDescent="0.2">
      <c r="A79" s="306">
        <v>94</v>
      </c>
      <c r="B79" s="307" t="s">
        <v>318</v>
      </c>
      <c r="C79" s="308"/>
      <c r="D79" s="113">
        <v>0.19792182088075211</v>
      </c>
      <c r="E79" s="115">
        <v>20</v>
      </c>
      <c r="F79" s="114">
        <v>24</v>
      </c>
      <c r="G79" s="114">
        <v>24</v>
      </c>
      <c r="H79" s="114">
        <v>16</v>
      </c>
      <c r="I79" s="140">
        <v>20</v>
      </c>
      <c r="J79" s="115">
        <v>0</v>
      </c>
      <c r="K79" s="116">
        <v>0</v>
      </c>
    </row>
    <row r="80" spans="1:11" ht="14.1" customHeight="1" x14ac:dyDescent="0.2">
      <c r="A80" s="306" t="s">
        <v>319</v>
      </c>
      <c r="B80" s="307" t="s">
        <v>320</v>
      </c>
      <c r="C80" s="308"/>
      <c r="D80" s="113" t="s">
        <v>513</v>
      </c>
      <c r="E80" s="115" t="s">
        <v>513</v>
      </c>
      <c r="F80" s="114" t="s">
        <v>513</v>
      </c>
      <c r="G80" s="114">
        <v>0</v>
      </c>
      <c r="H80" s="114" t="s">
        <v>513</v>
      </c>
      <c r="I80" s="140" t="s">
        <v>513</v>
      </c>
      <c r="J80" s="115" t="s">
        <v>513</v>
      </c>
      <c r="K80" s="116" t="s">
        <v>513</v>
      </c>
    </row>
    <row r="81" spans="1:11" ht="14.1" customHeight="1" x14ac:dyDescent="0.2">
      <c r="A81" s="310" t="s">
        <v>321</v>
      </c>
      <c r="B81" s="311" t="s">
        <v>333</v>
      </c>
      <c r="C81" s="312"/>
      <c r="D81" s="125">
        <v>2.9292429490351313</v>
      </c>
      <c r="E81" s="143">
        <v>296</v>
      </c>
      <c r="F81" s="144">
        <v>294</v>
      </c>
      <c r="G81" s="144">
        <v>284</v>
      </c>
      <c r="H81" s="144">
        <v>308</v>
      </c>
      <c r="I81" s="145">
        <v>300</v>
      </c>
      <c r="J81" s="143">
        <v>-4</v>
      </c>
      <c r="K81" s="146">
        <v>-1.3333333333333333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2942</v>
      </c>
      <c r="G12" s="536">
        <v>2419</v>
      </c>
      <c r="H12" s="536">
        <v>4166</v>
      </c>
      <c r="I12" s="536">
        <v>2485</v>
      </c>
      <c r="J12" s="537">
        <v>3123</v>
      </c>
      <c r="K12" s="538">
        <v>-181</v>
      </c>
      <c r="L12" s="349">
        <v>-5.7957092539225101</v>
      </c>
    </row>
    <row r="13" spans="1:17" s="110" customFormat="1" ht="15" customHeight="1" x14ac:dyDescent="0.2">
      <c r="A13" s="350" t="s">
        <v>344</v>
      </c>
      <c r="B13" s="351" t="s">
        <v>345</v>
      </c>
      <c r="C13" s="347"/>
      <c r="D13" s="347"/>
      <c r="E13" s="348"/>
      <c r="F13" s="536">
        <v>1531</v>
      </c>
      <c r="G13" s="536">
        <v>1186</v>
      </c>
      <c r="H13" s="536">
        <v>2086</v>
      </c>
      <c r="I13" s="536">
        <v>1378</v>
      </c>
      <c r="J13" s="537">
        <v>1648</v>
      </c>
      <c r="K13" s="538">
        <v>-117</v>
      </c>
      <c r="L13" s="349">
        <v>-7.099514563106796</v>
      </c>
    </row>
    <row r="14" spans="1:17" s="110" customFormat="1" ht="22.5" customHeight="1" x14ac:dyDescent="0.2">
      <c r="A14" s="350"/>
      <c r="B14" s="351" t="s">
        <v>346</v>
      </c>
      <c r="C14" s="347"/>
      <c r="D14" s="347"/>
      <c r="E14" s="348"/>
      <c r="F14" s="536">
        <v>1411</v>
      </c>
      <c r="G14" s="536">
        <v>1233</v>
      </c>
      <c r="H14" s="536">
        <v>2080</v>
      </c>
      <c r="I14" s="536">
        <v>1107</v>
      </c>
      <c r="J14" s="537">
        <v>1475</v>
      </c>
      <c r="K14" s="538">
        <v>-64</v>
      </c>
      <c r="L14" s="349">
        <v>-4.3389830508474576</v>
      </c>
    </row>
    <row r="15" spans="1:17" s="110" customFormat="1" ht="15" customHeight="1" x14ac:dyDescent="0.2">
      <c r="A15" s="350" t="s">
        <v>347</v>
      </c>
      <c r="B15" s="351" t="s">
        <v>108</v>
      </c>
      <c r="C15" s="347"/>
      <c r="D15" s="347"/>
      <c r="E15" s="348"/>
      <c r="F15" s="536">
        <v>799</v>
      </c>
      <c r="G15" s="536">
        <v>670</v>
      </c>
      <c r="H15" s="536">
        <v>1895</v>
      </c>
      <c r="I15" s="536">
        <v>605</v>
      </c>
      <c r="J15" s="537">
        <v>845</v>
      </c>
      <c r="K15" s="538">
        <v>-46</v>
      </c>
      <c r="L15" s="349">
        <v>-5.443786982248521</v>
      </c>
    </row>
    <row r="16" spans="1:17" s="110" customFormat="1" ht="15" customHeight="1" x14ac:dyDescent="0.2">
      <c r="A16" s="350"/>
      <c r="B16" s="351" t="s">
        <v>109</v>
      </c>
      <c r="C16" s="347"/>
      <c r="D16" s="347"/>
      <c r="E16" s="348"/>
      <c r="F16" s="536">
        <v>1896</v>
      </c>
      <c r="G16" s="536">
        <v>1560</v>
      </c>
      <c r="H16" s="536">
        <v>1991</v>
      </c>
      <c r="I16" s="536">
        <v>1639</v>
      </c>
      <c r="J16" s="537">
        <v>1982</v>
      </c>
      <c r="K16" s="538">
        <v>-86</v>
      </c>
      <c r="L16" s="349">
        <v>-4.3390514631685164</v>
      </c>
    </row>
    <row r="17" spans="1:12" s="110" customFormat="1" ht="15" customHeight="1" x14ac:dyDescent="0.2">
      <c r="A17" s="350"/>
      <c r="B17" s="351" t="s">
        <v>110</v>
      </c>
      <c r="C17" s="347"/>
      <c r="D17" s="347"/>
      <c r="E17" s="348"/>
      <c r="F17" s="536">
        <v>213</v>
      </c>
      <c r="G17" s="536">
        <v>162</v>
      </c>
      <c r="H17" s="536">
        <v>253</v>
      </c>
      <c r="I17" s="536">
        <v>212</v>
      </c>
      <c r="J17" s="537">
        <v>251</v>
      </c>
      <c r="K17" s="538">
        <v>-38</v>
      </c>
      <c r="L17" s="349">
        <v>-15.139442231075698</v>
      </c>
    </row>
    <row r="18" spans="1:12" s="110" customFormat="1" ht="15" customHeight="1" x14ac:dyDescent="0.2">
      <c r="A18" s="350"/>
      <c r="B18" s="351" t="s">
        <v>111</v>
      </c>
      <c r="C18" s="347"/>
      <c r="D18" s="347"/>
      <c r="E18" s="348"/>
      <c r="F18" s="536">
        <v>34</v>
      </c>
      <c r="G18" s="536">
        <v>27</v>
      </c>
      <c r="H18" s="536">
        <v>27</v>
      </c>
      <c r="I18" s="536">
        <v>29</v>
      </c>
      <c r="J18" s="537">
        <v>45</v>
      </c>
      <c r="K18" s="538">
        <v>-11</v>
      </c>
      <c r="L18" s="349">
        <v>-24.444444444444443</v>
      </c>
    </row>
    <row r="19" spans="1:12" s="110" customFormat="1" ht="15" customHeight="1" x14ac:dyDescent="0.2">
      <c r="A19" s="118" t="s">
        <v>113</v>
      </c>
      <c r="B19" s="119" t="s">
        <v>181</v>
      </c>
      <c r="C19" s="347"/>
      <c r="D19" s="347"/>
      <c r="E19" s="348"/>
      <c r="F19" s="536">
        <v>1908</v>
      </c>
      <c r="G19" s="536">
        <v>1439</v>
      </c>
      <c r="H19" s="536">
        <v>3017</v>
      </c>
      <c r="I19" s="536">
        <v>1609</v>
      </c>
      <c r="J19" s="537">
        <v>2070</v>
      </c>
      <c r="K19" s="538">
        <v>-162</v>
      </c>
      <c r="L19" s="349">
        <v>-7.8260869565217392</v>
      </c>
    </row>
    <row r="20" spans="1:12" s="110" customFormat="1" ht="15" customHeight="1" x14ac:dyDescent="0.2">
      <c r="A20" s="118"/>
      <c r="B20" s="119" t="s">
        <v>182</v>
      </c>
      <c r="C20" s="347"/>
      <c r="D20" s="347"/>
      <c r="E20" s="348"/>
      <c r="F20" s="536">
        <v>1034</v>
      </c>
      <c r="G20" s="536">
        <v>980</v>
      </c>
      <c r="H20" s="536">
        <v>1149</v>
      </c>
      <c r="I20" s="536">
        <v>876</v>
      </c>
      <c r="J20" s="537">
        <v>1053</v>
      </c>
      <c r="K20" s="538">
        <v>-19</v>
      </c>
      <c r="L20" s="349">
        <v>-1.8043684710351378</v>
      </c>
    </row>
    <row r="21" spans="1:12" s="110" customFormat="1" ht="15" customHeight="1" x14ac:dyDescent="0.2">
      <c r="A21" s="118" t="s">
        <v>113</v>
      </c>
      <c r="B21" s="119" t="s">
        <v>116</v>
      </c>
      <c r="C21" s="347"/>
      <c r="D21" s="347"/>
      <c r="E21" s="348"/>
      <c r="F21" s="536">
        <v>2095</v>
      </c>
      <c r="G21" s="536">
        <v>1691</v>
      </c>
      <c r="H21" s="536">
        <v>3189</v>
      </c>
      <c r="I21" s="536">
        <v>1699</v>
      </c>
      <c r="J21" s="537">
        <v>2352</v>
      </c>
      <c r="K21" s="538">
        <v>-257</v>
      </c>
      <c r="L21" s="349">
        <v>-10.92687074829932</v>
      </c>
    </row>
    <row r="22" spans="1:12" s="110" customFormat="1" ht="15" customHeight="1" x14ac:dyDescent="0.2">
      <c r="A22" s="118"/>
      <c r="B22" s="119" t="s">
        <v>117</v>
      </c>
      <c r="C22" s="347"/>
      <c r="D22" s="347"/>
      <c r="E22" s="348"/>
      <c r="F22" s="536">
        <v>847</v>
      </c>
      <c r="G22" s="536">
        <v>727</v>
      </c>
      <c r="H22" s="536">
        <v>977</v>
      </c>
      <c r="I22" s="536">
        <v>785</v>
      </c>
      <c r="J22" s="537">
        <v>768</v>
      </c>
      <c r="K22" s="538">
        <v>79</v>
      </c>
      <c r="L22" s="349">
        <v>10.286458333333334</v>
      </c>
    </row>
    <row r="23" spans="1:12" s="110" customFormat="1" ht="15" customHeight="1" x14ac:dyDescent="0.2">
      <c r="A23" s="352" t="s">
        <v>347</v>
      </c>
      <c r="B23" s="353" t="s">
        <v>193</v>
      </c>
      <c r="C23" s="354"/>
      <c r="D23" s="354"/>
      <c r="E23" s="355"/>
      <c r="F23" s="539">
        <v>55</v>
      </c>
      <c r="G23" s="539">
        <v>107</v>
      </c>
      <c r="H23" s="539">
        <v>896</v>
      </c>
      <c r="I23" s="539">
        <v>31</v>
      </c>
      <c r="J23" s="540">
        <v>88</v>
      </c>
      <c r="K23" s="541">
        <v>-33</v>
      </c>
      <c r="L23" s="356">
        <v>-37.5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37.200000000000003</v>
      </c>
      <c r="H25" s="542">
        <v>36.799999999999997</v>
      </c>
      <c r="I25" s="542">
        <v>37.6</v>
      </c>
      <c r="J25" s="542">
        <v>31.5</v>
      </c>
      <c r="K25" s="543" t="s">
        <v>349</v>
      </c>
      <c r="L25" s="364">
        <v>-0.39999999999999858</v>
      </c>
    </row>
    <row r="26" spans="1:12" s="110" customFormat="1" ht="15" customHeight="1" x14ac:dyDescent="0.2">
      <c r="A26" s="365" t="s">
        <v>105</v>
      </c>
      <c r="B26" s="366" t="s">
        <v>345</v>
      </c>
      <c r="C26" s="362"/>
      <c r="D26" s="362"/>
      <c r="E26" s="363"/>
      <c r="F26" s="542">
        <v>28.4</v>
      </c>
      <c r="G26" s="542">
        <v>34.299999999999997</v>
      </c>
      <c r="H26" s="542">
        <v>32.4</v>
      </c>
      <c r="I26" s="542">
        <v>35.5</v>
      </c>
      <c r="J26" s="544">
        <v>28.4</v>
      </c>
      <c r="K26" s="543" t="s">
        <v>349</v>
      </c>
      <c r="L26" s="364">
        <v>0</v>
      </c>
    </row>
    <row r="27" spans="1:12" s="110" customFormat="1" ht="15" customHeight="1" x14ac:dyDescent="0.2">
      <c r="A27" s="365"/>
      <c r="B27" s="366" t="s">
        <v>346</v>
      </c>
      <c r="C27" s="362"/>
      <c r="D27" s="362"/>
      <c r="E27" s="363"/>
      <c r="F27" s="542">
        <v>34</v>
      </c>
      <c r="G27" s="542">
        <v>39.9</v>
      </c>
      <c r="H27" s="542">
        <v>41.2</v>
      </c>
      <c r="I27" s="542">
        <v>40.200000000000003</v>
      </c>
      <c r="J27" s="542">
        <v>34.9</v>
      </c>
      <c r="K27" s="543" t="s">
        <v>349</v>
      </c>
      <c r="L27" s="364">
        <v>-0.89999999999999858</v>
      </c>
    </row>
    <row r="28" spans="1:12" s="110" customFormat="1" ht="15" customHeight="1" x14ac:dyDescent="0.2">
      <c r="A28" s="365" t="s">
        <v>113</v>
      </c>
      <c r="B28" s="366" t="s">
        <v>108</v>
      </c>
      <c r="C28" s="362"/>
      <c r="D28" s="362"/>
      <c r="E28" s="363"/>
      <c r="F28" s="542">
        <v>41.8</v>
      </c>
      <c r="G28" s="542">
        <v>44.3</v>
      </c>
      <c r="H28" s="542">
        <v>45.4</v>
      </c>
      <c r="I28" s="542">
        <v>48.9</v>
      </c>
      <c r="J28" s="542">
        <v>44.9</v>
      </c>
      <c r="K28" s="543" t="s">
        <v>349</v>
      </c>
      <c r="L28" s="364">
        <v>-3.1000000000000014</v>
      </c>
    </row>
    <row r="29" spans="1:12" s="110" customFormat="1" ht="11.25" x14ac:dyDescent="0.2">
      <c r="A29" s="365"/>
      <c r="B29" s="366" t="s">
        <v>109</v>
      </c>
      <c r="C29" s="362"/>
      <c r="D29" s="362"/>
      <c r="E29" s="363"/>
      <c r="F29" s="542">
        <v>27.6</v>
      </c>
      <c r="G29" s="542">
        <v>35</v>
      </c>
      <c r="H29" s="542">
        <v>33.200000000000003</v>
      </c>
      <c r="I29" s="542">
        <v>33.5</v>
      </c>
      <c r="J29" s="544">
        <v>27.2</v>
      </c>
      <c r="K29" s="543" t="s">
        <v>349</v>
      </c>
      <c r="L29" s="364">
        <v>0.40000000000000213</v>
      </c>
    </row>
    <row r="30" spans="1:12" s="110" customFormat="1" ht="15" customHeight="1" x14ac:dyDescent="0.2">
      <c r="A30" s="365"/>
      <c r="B30" s="366" t="s">
        <v>110</v>
      </c>
      <c r="C30" s="362"/>
      <c r="D30" s="362"/>
      <c r="E30" s="363"/>
      <c r="F30" s="542">
        <v>25.8</v>
      </c>
      <c r="G30" s="542">
        <v>35.4</v>
      </c>
      <c r="H30" s="542">
        <v>33.200000000000003</v>
      </c>
      <c r="I30" s="542">
        <v>38.700000000000003</v>
      </c>
      <c r="J30" s="542">
        <v>25.1</v>
      </c>
      <c r="K30" s="543" t="s">
        <v>349</v>
      </c>
      <c r="L30" s="364">
        <v>0.69999999999999929</v>
      </c>
    </row>
    <row r="31" spans="1:12" s="110" customFormat="1" ht="15" customHeight="1" x14ac:dyDescent="0.2">
      <c r="A31" s="365"/>
      <c r="B31" s="366" t="s">
        <v>111</v>
      </c>
      <c r="C31" s="362"/>
      <c r="D31" s="362"/>
      <c r="E31" s="363"/>
      <c r="F31" s="542">
        <v>26.5</v>
      </c>
      <c r="G31" s="542">
        <v>29.6</v>
      </c>
      <c r="H31" s="542">
        <v>18.5</v>
      </c>
      <c r="I31" s="542">
        <v>41.4</v>
      </c>
      <c r="J31" s="542">
        <v>28.9</v>
      </c>
      <c r="K31" s="543" t="s">
        <v>349</v>
      </c>
      <c r="L31" s="364">
        <v>-2.3999999999999986</v>
      </c>
    </row>
    <row r="32" spans="1:12" s="110" customFormat="1" ht="15" customHeight="1" x14ac:dyDescent="0.2">
      <c r="A32" s="367" t="s">
        <v>113</v>
      </c>
      <c r="B32" s="368" t="s">
        <v>181</v>
      </c>
      <c r="C32" s="362"/>
      <c r="D32" s="362"/>
      <c r="E32" s="363"/>
      <c r="F32" s="542">
        <v>25.5</v>
      </c>
      <c r="G32" s="542">
        <v>28.4</v>
      </c>
      <c r="H32" s="542">
        <v>31</v>
      </c>
      <c r="I32" s="542">
        <v>31.9</v>
      </c>
      <c r="J32" s="544">
        <v>25.6</v>
      </c>
      <c r="K32" s="543" t="s">
        <v>349</v>
      </c>
      <c r="L32" s="364">
        <v>-0.10000000000000142</v>
      </c>
    </row>
    <row r="33" spans="1:12" s="110" customFormat="1" ht="15" customHeight="1" x14ac:dyDescent="0.2">
      <c r="A33" s="367"/>
      <c r="B33" s="368" t="s">
        <v>182</v>
      </c>
      <c r="C33" s="362"/>
      <c r="D33" s="362"/>
      <c r="E33" s="363"/>
      <c r="F33" s="542">
        <v>40.9</v>
      </c>
      <c r="G33" s="542">
        <v>49.1</v>
      </c>
      <c r="H33" s="542">
        <v>47.4</v>
      </c>
      <c r="I33" s="542">
        <v>47.8</v>
      </c>
      <c r="J33" s="542">
        <v>42.5</v>
      </c>
      <c r="K33" s="543" t="s">
        <v>349</v>
      </c>
      <c r="L33" s="364">
        <v>-1.6000000000000014</v>
      </c>
    </row>
    <row r="34" spans="1:12" s="369" customFormat="1" ht="15" customHeight="1" x14ac:dyDescent="0.2">
      <c r="A34" s="367" t="s">
        <v>113</v>
      </c>
      <c r="B34" s="368" t="s">
        <v>116</v>
      </c>
      <c r="C34" s="362"/>
      <c r="D34" s="362"/>
      <c r="E34" s="363"/>
      <c r="F34" s="542">
        <v>29.1</v>
      </c>
      <c r="G34" s="542">
        <v>36.299999999999997</v>
      </c>
      <c r="H34" s="542">
        <v>37.4</v>
      </c>
      <c r="I34" s="542">
        <v>36.700000000000003</v>
      </c>
      <c r="J34" s="542">
        <v>29.1</v>
      </c>
      <c r="K34" s="543" t="s">
        <v>349</v>
      </c>
      <c r="L34" s="364">
        <v>0</v>
      </c>
    </row>
    <row r="35" spans="1:12" s="369" customFormat="1" ht="11.25" x14ac:dyDescent="0.2">
      <c r="A35" s="370"/>
      <c r="B35" s="371" t="s">
        <v>117</v>
      </c>
      <c r="C35" s="372"/>
      <c r="D35" s="372"/>
      <c r="E35" s="373"/>
      <c r="F35" s="545">
        <v>35.799999999999997</v>
      </c>
      <c r="G35" s="545">
        <v>39.299999999999997</v>
      </c>
      <c r="H35" s="545">
        <v>35.200000000000003</v>
      </c>
      <c r="I35" s="545">
        <v>39.700000000000003</v>
      </c>
      <c r="J35" s="546">
        <v>38.299999999999997</v>
      </c>
      <c r="K35" s="547" t="s">
        <v>349</v>
      </c>
      <c r="L35" s="374">
        <v>-2.5</v>
      </c>
    </row>
    <row r="36" spans="1:12" s="369" customFormat="1" ht="15.95" customHeight="1" x14ac:dyDescent="0.2">
      <c r="A36" s="375" t="s">
        <v>350</v>
      </c>
      <c r="B36" s="376"/>
      <c r="C36" s="377"/>
      <c r="D36" s="376"/>
      <c r="E36" s="378"/>
      <c r="F36" s="548">
        <v>2862</v>
      </c>
      <c r="G36" s="548">
        <v>2285</v>
      </c>
      <c r="H36" s="548">
        <v>3146</v>
      </c>
      <c r="I36" s="548">
        <v>2438</v>
      </c>
      <c r="J36" s="548">
        <v>3006</v>
      </c>
      <c r="K36" s="549">
        <v>-144</v>
      </c>
      <c r="L36" s="380">
        <v>-4.7904191616766463</v>
      </c>
    </row>
    <row r="37" spans="1:12" s="369" customFormat="1" ht="15.95" customHeight="1" x14ac:dyDescent="0.2">
      <c r="A37" s="381"/>
      <c r="B37" s="382" t="s">
        <v>113</v>
      </c>
      <c r="C37" s="382" t="s">
        <v>351</v>
      </c>
      <c r="D37" s="382"/>
      <c r="E37" s="383"/>
      <c r="F37" s="548">
        <v>889</v>
      </c>
      <c r="G37" s="548">
        <v>850</v>
      </c>
      <c r="H37" s="548">
        <v>1158</v>
      </c>
      <c r="I37" s="548">
        <v>917</v>
      </c>
      <c r="J37" s="548">
        <v>946</v>
      </c>
      <c r="K37" s="549">
        <v>-57</v>
      </c>
      <c r="L37" s="380">
        <v>-6.0253699788583512</v>
      </c>
    </row>
    <row r="38" spans="1:12" s="369" customFormat="1" ht="15.95" customHeight="1" x14ac:dyDescent="0.2">
      <c r="A38" s="381"/>
      <c r="B38" s="384" t="s">
        <v>105</v>
      </c>
      <c r="C38" s="384" t="s">
        <v>106</v>
      </c>
      <c r="D38" s="385"/>
      <c r="E38" s="383"/>
      <c r="F38" s="548">
        <v>1491</v>
      </c>
      <c r="G38" s="548">
        <v>1116</v>
      </c>
      <c r="H38" s="548">
        <v>1570</v>
      </c>
      <c r="I38" s="548">
        <v>1359</v>
      </c>
      <c r="J38" s="550">
        <v>1594</v>
      </c>
      <c r="K38" s="549">
        <v>-103</v>
      </c>
      <c r="L38" s="380">
        <v>-6.4617314930991219</v>
      </c>
    </row>
    <row r="39" spans="1:12" s="369" customFormat="1" ht="15.95" customHeight="1" x14ac:dyDescent="0.2">
      <c r="A39" s="381"/>
      <c r="B39" s="385"/>
      <c r="C39" s="382" t="s">
        <v>352</v>
      </c>
      <c r="D39" s="385"/>
      <c r="E39" s="383"/>
      <c r="F39" s="548">
        <v>423</v>
      </c>
      <c r="G39" s="548">
        <v>383</v>
      </c>
      <c r="H39" s="548">
        <v>508</v>
      </c>
      <c r="I39" s="548">
        <v>483</v>
      </c>
      <c r="J39" s="548">
        <v>453</v>
      </c>
      <c r="K39" s="549">
        <v>-30</v>
      </c>
      <c r="L39" s="380">
        <v>-6.6225165562913908</v>
      </c>
    </row>
    <row r="40" spans="1:12" s="369" customFormat="1" ht="15.95" customHeight="1" x14ac:dyDescent="0.2">
      <c r="A40" s="381"/>
      <c r="B40" s="384"/>
      <c r="C40" s="384" t="s">
        <v>107</v>
      </c>
      <c r="D40" s="385"/>
      <c r="E40" s="383"/>
      <c r="F40" s="548">
        <v>1371</v>
      </c>
      <c r="G40" s="548">
        <v>1169</v>
      </c>
      <c r="H40" s="548">
        <v>1576</v>
      </c>
      <c r="I40" s="548">
        <v>1079</v>
      </c>
      <c r="J40" s="548">
        <v>1412</v>
      </c>
      <c r="K40" s="549">
        <v>-41</v>
      </c>
      <c r="L40" s="380">
        <v>-2.9036827195467421</v>
      </c>
    </row>
    <row r="41" spans="1:12" s="369" customFormat="1" ht="24" customHeight="1" x14ac:dyDescent="0.2">
      <c r="A41" s="381"/>
      <c r="B41" s="385"/>
      <c r="C41" s="382" t="s">
        <v>352</v>
      </c>
      <c r="D41" s="385"/>
      <c r="E41" s="383"/>
      <c r="F41" s="548">
        <v>466</v>
      </c>
      <c r="G41" s="548">
        <v>467</v>
      </c>
      <c r="H41" s="548">
        <v>650</v>
      </c>
      <c r="I41" s="548">
        <v>434</v>
      </c>
      <c r="J41" s="550">
        <v>493</v>
      </c>
      <c r="K41" s="549">
        <v>-27</v>
      </c>
      <c r="L41" s="380">
        <v>-5.4766734279918863</v>
      </c>
    </row>
    <row r="42" spans="1:12" s="110" customFormat="1" ht="15" customHeight="1" x14ac:dyDescent="0.2">
      <c r="A42" s="381"/>
      <c r="B42" s="384" t="s">
        <v>113</v>
      </c>
      <c r="C42" s="384" t="s">
        <v>353</v>
      </c>
      <c r="D42" s="385"/>
      <c r="E42" s="383"/>
      <c r="F42" s="548">
        <v>729</v>
      </c>
      <c r="G42" s="548">
        <v>555</v>
      </c>
      <c r="H42" s="548">
        <v>962</v>
      </c>
      <c r="I42" s="548">
        <v>571</v>
      </c>
      <c r="J42" s="548">
        <v>748</v>
      </c>
      <c r="K42" s="549">
        <v>-19</v>
      </c>
      <c r="L42" s="380">
        <v>-2.5401069518716577</v>
      </c>
    </row>
    <row r="43" spans="1:12" s="110" customFormat="1" ht="15" customHeight="1" x14ac:dyDescent="0.2">
      <c r="A43" s="381"/>
      <c r="B43" s="385"/>
      <c r="C43" s="382" t="s">
        <v>352</v>
      </c>
      <c r="D43" s="385"/>
      <c r="E43" s="383"/>
      <c r="F43" s="548">
        <v>305</v>
      </c>
      <c r="G43" s="548">
        <v>246</v>
      </c>
      <c r="H43" s="548">
        <v>437</v>
      </c>
      <c r="I43" s="548">
        <v>279</v>
      </c>
      <c r="J43" s="548">
        <v>336</v>
      </c>
      <c r="K43" s="549">
        <v>-31</v>
      </c>
      <c r="L43" s="380">
        <v>-9.2261904761904763</v>
      </c>
    </row>
    <row r="44" spans="1:12" s="110" customFormat="1" ht="15" customHeight="1" x14ac:dyDescent="0.2">
      <c r="A44" s="381"/>
      <c r="B44" s="384"/>
      <c r="C44" s="366" t="s">
        <v>109</v>
      </c>
      <c r="D44" s="385"/>
      <c r="E44" s="383"/>
      <c r="F44" s="548">
        <v>1886</v>
      </c>
      <c r="G44" s="548">
        <v>1542</v>
      </c>
      <c r="H44" s="548">
        <v>1904</v>
      </c>
      <c r="I44" s="548">
        <v>1626</v>
      </c>
      <c r="J44" s="550">
        <v>1962</v>
      </c>
      <c r="K44" s="549">
        <v>-76</v>
      </c>
      <c r="L44" s="380">
        <v>-3.873598369011213</v>
      </c>
    </row>
    <row r="45" spans="1:12" s="110" customFormat="1" ht="15" customHeight="1" x14ac:dyDescent="0.2">
      <c r="A45" s="381"/>
      <c r="B45" s="385"/>
      <c r="C45" s="382" t="s">
        <v>352</v>
      </c>
      <c r="D45" s="385"/>
      <c r="E45" s="383"/>
      <c r="F45" s="548">
        <v>520</v>
      </c>
      <c r="G45" s="548">
        <v>539</v>
      </c>
      <c r="H45" s="548">
        <v>632</v>
      </c>
      <c r="I45" s="548">
        <v>544</v>
      </c>
      <c r="J45" s="548">
        <v>534</v>
      </c>
      <c r="K45" s="549">
        <v>-14</v>
      </c>
      <c r="L45" s="380">
        <v>-2.6217228464419478</v>
      </c>
    </row>
    <row r="46" spans="1:12" s="110" customFormat="1" ht="15" customHeight="1" x14ac:dyDescent="0.2">
      <c r="A46" s="381"/>
      <c r="B46" s="384"/>
      <c r="C46" s="366" t="s">
        <v>110</v>
      </c>
      <c r="D46" s="385"/>
      <c r="E46" s="383"/>
      <c r="F46" s="548">
        <v>213</v>
      </c>
      <c r="G46" s="548">
        <v>161</v>
      </c>
      <c r="H46" s="548">
        <v>253</v>
      </c>
      <c r="I46" s="548">
        <v>212</v>
      </c>
      <c r="J46" s="548">
        <v>251</v>
      </c>
      <c r="K46" s="549">
        <v>-38</v>
      </c>
      <c r="L46" s="380">
        <v>-15.139442231075698</v>
      </c>
    </row>
    <row r="47" spans="1:12" s="110" customFormat="1" ht="15" customHeight="1" x14ac:dyDescent="0.2">
      <c r="A47" s="381"/>
      <c r="B47" s="385"/>
      <c r="C47" s="382" t="s">
        <v>352</v>
      </c>
      <c r="D47" s="385"/>
      <c r="E47" s="383"/>
      <c r="F47" s="548">
        <v>55</v>
      </c>
      <c r="G47" s="548">
        <v>57</v>
      </c>
      <c r="H47" s="548">
        <v>84</v>
      </c>
      <c r="I47" s="548">
        <v>82</v>
      </c>
      <c r="J47" s="550">
        <v>63</v>
      </c>
      <c r="K47" s="549">
        <v>-8</v>
      </c>
      <c r="L47" s="380">
        <v>-12.698412698412698</v>
      </c>
    </row>
    <row r="48" spans="1:12" s="110" customFormat="1" ht="15" customHeight="1" x14ac:dyDescent="0.2">
      <c r="A48" s="381"/>
      <c r="B48" s="385"/>
      <c r="C48" s="366" t="s">
        <v>111</v>
      </c>
      <c r="D48" s="386"/>
      <c r="E48" s="387"/>
      <c r="F48" s="548">
        <v>34</v>
      </c>
      <c r="G48" s="548">
        <v>27</v>
      </c>
      <c r="H48" s="548">
        <v>27</v>
      </c>
      <c r="I48" s="548">
        <v>29</v>
      </c>
      <c r="J48" s="548">
        <v>45</v>
      </c>
      <c r="K48" s="549">
        <v>-11</v>
      </c>
      <c r="L48" s="380">
        <v>-24.444444444444443</v>
      </c>
    </row>
    <row r="49" spans="1:12" s="110" customFormat="1" ht="15" customHeight="1" x14ac:dyDescent="0.2">
      <c r="A49" s="381"/>
      <c r="B49" s="385"/>
      <c r="C49" s="382" t="s">
        <v>352</v>
      </c>
      <c r="D49" s="385"/>
      <c r="E49" s="383"/>
      <c r="F49" s="548">
        <v>9</v>
      </c>
      <c r="G49" s="548">
        <v>8</v>
      </c>
      <c r="H49" s="548">
        <v>5</v>
      </c>
      <c r="I49" s="548">
        <v>12</v>
      </c>
      <c r="J49" s="548">
        <v>13</v>
      </c>
      <c r="K49" s="549">
        <v>-4</v>
      </c>
      <c r="L49" s="380">
        <v>-30.76923076923077</v>
      </c>
    </row>
    <row r="50" spans="1:12" s="110" customFormat="1" ht="15" customHeight="1" x14ac:dyDescent="0.2">
      <c r="A50" s="381"/>
      <c r="B50" s="384" t="s">
        <v>113</v>
      </c>
      <c r="C50" s="382" t="s">
        <v>181</v>
      </c>
      <c r="D50" s="385"/>
      <c r="E50" s="383"/>
      <c r="F50" s="548">
        <v>1832</v>
      </c>
      <c r="G50" s="548">
        <v>1312</v>
      </c>
      <c r="H50" s="548">
        <v>2029</v>
      </c>
      <c r="I50" s="548">
        <v>1563</v>
      </c>
      <c r="J50" s="550">
        <v>1956</v>
      </c>
      <c r="K50" s="549">
        <v>-124</v>
      </c>
      <c r="L50" s="380">
        <v>-6.3394683026584868</v>
      </c>
    </row>
    <row r="51" spans="1:12" s="110" customFormat="1" ht="15" customHeight="1" x14ac:dyDescent="0.2">
      <c r="A51" s="381"/>
      <c r="B51" s="385"/>
      <c r="C51" s="382" t="s">
        <v>352</v>
      </c>
      <c r="D51" s="385"/>
      <c r="E51" s="383"/>
      <c r="F51" s="548">
        <v>468</v>
      </c>
      <c r="G51" s="548">
        <v>372</v>
      </c>
      <c r="H51" s="548">
        <v>629</v>
      </c>
      <c r="I51" s="548">
        <v>499</v>
      </c>
      <c r="J51" s="548">
        <v>500</v>
      </c>
      <c r="K51" s="549">
        <v>-32</v>
      </c>
      <c r="L51" s="380">
        <v>-6.4</v>
      </c>
    </row>
    <row r="52" spans="1:12" s="110" customFormat="1" ht="15" customHeight="1" x14ac:dyDescent="0.2">
      <c r="A52" s="381"/>
      <c r="B52" s="384"/>
      <c r="C52" s="382" t="s">
        <v>182</v>
      </c>
      <c r="D52" s="385"/>
      <c r="E52" s="383"/>
      <c r="F52" s="548">
        <v>1030</v>
      </c>
      <c r="G52" s="548">
        <v>973</v>
      </c>
      <c r="H52" s="548">
        <v>1117</v>
      </c>
      <c r="I52" s="548">
        <v>875</v>
      </c>
      <c r="J52" s="548">
        <v>1050</v>
      </c>
      <c r="K52" s="549">
        <v>-20</v>
      </c>
      <c r="L52" s="380">
        <v>-1.9047619047619047</v>
      </c>
    </row>
    <row r="53" spans="1:12" s="269" customFormat="1" ht="11.25" customHeight="1" x14ac:dyDescent="0.2">
      <c r="A53" s="381"/>
      <c r="B53" s="385"/>
      <c r="C53" s="382" t="s">
        <v>352</v>
      </c>
      <c r="D53" s="385"/>
      <c r="E53" s="383"/>
      <c r="F53" s="548">
        <v>421</v>
      </c>
      <c r="G53" s="548">
        <v>478</v>
      </c>
      <c r="H53" s="548">
        <v>529</v>
      </c>
      <c r="I53" s="548">
        <v>418</v>
      </c>
      <c r="J53" s="550">
        <v>446</v>
      </c>
      <c r="K53" s="549">
        <v>-25</v>
      </c>
      <c r="L53" s="380">
        <v>-5.6053811659192823</v>
      </c>
    </row>
    <row r="54" spans="1:12" s="151" customFormat="1" ht="12.75" customHeight="1" x14ac:dyDescent="0.2">
      <c r="A54" s="381"/>
      <c r="B54" s="384" t="s">
        <v>113</v>
      </c>
      <c r="C54" s="384" t="s">
        <v>116</v>
      </c>
      <c r="D54" s="385"/>
      <c r="E54" s="383"/>
      <c r="F54" s="548">
        <v>2024</v>
      </c>
      <c r="G54" s="548">
        <v>1581</v>
      </c>
      <c r="H54" s="548">
        <v>2285</v>
      </c>
      <c r="I54" s="548">
        <v>1658</v>
      </c>
      <c r="J54" s="548">
        <v>2253</v>
      </c>
      <c r="K54" s="549">
        <v>-229</v>
      </c>
      <c r="L54" s="380">
        <v>-10.164225477141589</v>
      </c>
    </row>
    <row r="55" spans="1:12" ht="11.25" x14ac:dyDescent="0.2">
      <c r="A55" s="381"/>
      <c r="B55" s="385"/>
      <c r="C55" s="382" t="s">
        <v>352</v>
      </c>
      <c r="D55" s="385"/>
      <c r="E55" s="383"/>
      <c r="F55" s="548">
        <v>589</v>
      </c>
      <c r="G55" s="548">
        <v>574</v>
      </c>
      <c r="H55" s="548">
        <v>855</v>
      </c>
      <c r="I55" s="548">
        <v>608</v>
      </c>
      <c r="J55" s="548">
        <v>656</v>
      </c>
      <c r="K55" s="549">
        <v>-67</v>
      </c>
      <c r="L55" s="380">
        <v>-10.213414634146341</v>
      </c>
    </row>
    <row r="56" spans="1:12" ht="14.25" customHeight="1" x14ac:dyDescent="0.2">
      <c r="A56" s="381"/>
      <c r="B56" s="385"/>
      <c r="C56" s="384" t="s">
        <v>117</v>
      </c>
      <c r="D56" s="385"/>
      <c r="E56" s="383"/>
      <c r="F56" s="548">
        <v>838</v>
      </c>
      <c r="G56" s="548">
        <v>703</v>
      </c>
      <c r="H56" s="548">
        <v>861</v>
      </c>
      <c r="I56" s="548">
        <v>779</v>
      </c>
      <c r="J56" s="548">
        <v>750</v>
      </c>
      <c r="K56" s="549">
        <v>88</v>
      </c>
      <c r="L56" s="380">
        <v>11.733333333333333</v>
      </c>
    </row>
    <row r="57" spans="1:12" ht="18.75" customHeight="1" x14ac:dyDescent="0.2">
      <c r="A57" s="388"/>
      <c r="B57" s="389"/>
      <c r="C57" s="390" t="s">
        <v>352</v>
      </c>
      <c r="D57" s="389"/>
      <c r="E57" s="391"/>
      <c r="F57" s="551">
        <v>300</v>
      </c>
      <c r="G57" s="552">
        <v>276</v>
      </c>
      <c r="H57" s="552">
        <v>303</v>
      </c>
      <c r="I57" s="552">
        <v>309</v>
      </c>
      <c r="J57" s="552">
        <v>287</v>
      </c>
      <c r="K57" s="553">
        <f t="shared" ref="K57" si="0">IF(OR(F57=".",J57=".")=TRUE,".",IF(OR(F57="*",J57="*")=TRUE,"*",IF(AND(F57="-",J57="-")=TRUE,"-",IF(AND(ISNUMBER(J57),ISNUMBER(F57))=TRUE,IF(F57-J57=0,0,F57-J57),IF(ISNUMBER(F57)=TRUE,F57,-J57)))))</f>
        <v>13</v>
      </c>
      <c r="L57" s="392">
        <f t="shared" ref="L57" si="1">IF(K57 =".",".",IF(K57 ="*","*",IF(K57="-","-",IF(K57=0,0,IF(OR(J57="-",J57=".",F57="-",F57=".")=TRUE,"X",IF(J57=0,"0,0",IF(ABS(K57*100/J57)&gt;250,".X",(K57*100/J57))))))))</f>
        <v>4.529616724738676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2942</v>
      </c>
      <c r="E11" s="114">
        <v>2419</v>
      </c>
      <c r="F11" s="114">
        <v>4166</v>
      </c>
      <c r="G11" s="114">
        <v>2485</v>
      </c>
      <c r="H11" s="140">
        <v>3123</v>
      </c>
      <c r="I11" s="115">
        <v>-181</v>
      </c>
      <c r="J11" s="116">
        <v>-5.7957092539225101</v>
      </c>
    </row>
    <row r="12" spans="1:15" s="110" customFormat="1" ht="24.95" customHeight="1" x14ac:dyDescent="0.2">
      <c r="A12" s="193" t="s">
        <v>132</v>
      </c>
      <c r="B12" s="194" t="s">
        <v>133</v>
      </c>
      <c r="C12" s="113">
        <v>0.64581917063222294</v>
      </c>
      <c r="D12" s="115">
        <v>19</v>
      </c>
      <c r="E12" s="114">
        <v>7</v>
      </c>
      <c r="F12" s="114">
        <v>14</v>
      </c>
      <c r="G12" s="114">
        <v>8</v>
      </c>
      <c r="H12" s="140">
        <v>19</v>
      </c>
      <c r="I12" s="115">
        <v>0</v>
      </c>
      <c r="J12" s="116">
        <v>0</v>
      </c>
    </row>
    <row r="13" spans="1:15" s="110" customFormat="1" ht="24.95" customHeight="1" x14ac:dyDescent="0.2">
      <c r="A13" s="193" t="s">
        <v>134</v>
      </c>
      <c r="B13" s="199" t="s">
        <v>214</v>
      </c>
      <c r="C13" s="113">
        <v>1.2916383412644459</v>
      </c>
      <c r="D13" s="115">
        <v>38</v>
      </c>
      <c r="E13" s="114">
        <v>24</v>
      </c>
      <c r="F13" s="114">
        <v>51</v>
      </c>
      <c r="G13" s="114">
        <v>31</v>
      </c>
      <c r="H13" s="140">
        <v>37</v>
      </c>
      <c r="I13" s="115">
        <v>1</v>
      </c>
      <c r="J13" s="116">
        <v>2.7027027027027026</v>
      </c>
    </row>
    <row r="14" spans="1:15" s="287" customFormat="1" ht="24.95" customHeight="1" x14ac:dyDescent="0.2">
      <c r="A14" s="193" t="s">
        <v>215</v>
      </c>
      <c r="B14" s="199" t="s">
        <v>137</v>
      </c>
      <c r="C14" s="113">
        <v>5.8463630183548609</v>
      </c>
      <c r="D14" s="115">
        <v>172</v>
      </c>
      <c r="E14" s="114">
        <v>116</v>
      </c>
      <c r="F14" s="114">
        <v>376</v>
      </c>
      <c r="G14" s="114">
        <v>186</v>
      </c>
      <c r="H14" s="140">
        <v>225</v>
      </c>
      <c r="I14" s="115">
        <v>-53</v>
      </c>
      <c r="J14" s="116">
        <v>-23.555555555555557</v>
      </c>
      <c r="K14" s="110"/>
      <c r="L14" s="110"/>
      <c r="M14" s="110"/>
      <c r="N14" s="110"/>
      <c r="O14" s="110"/>
    </row>
    <row r="15" spans="1:15" s="110" customFormat="1" ht="24.95" customHeight="1" x14ac:dyDescent="0.2">
      <c r="A15" s="193" t="s">
        <v>216</v>
      </c>
      <c r="B15" s="199" t="s">
        <v>217</v>
      </c>
      <c r="C15" s="113">
        <v>1.0876954452753229</v>
      </c>
      <c r="D15" s="115">
        <v>32</v>
      </c>
      <c r="E15" s="114">
        <v>37</v>
      </c>
      <c r="F15" s="114">
        <v>65</v>
      </c>
      <c r="G15" s="114">
        <v>36</v>
      </c>
      <c r="H15" s="140">
        <v>49</v>
      </c>
      <c r="I15" s="115">
        <v>-17</v>
      </c>
      <c r="J15" s="116">
        <v>-34.693877551020407</v>
      </c>
    </row>
    <row r="16" spans="1:15" s="287" customFormat="1" ht="24.95" customHeight="1" x14ac:dyDescent="0.2">
      <c r="A16" s="193" t="s">
        <v>218</v>
      </c>
      <c r="B16" s="199" t="s">
        <v>141</v>
      </c>
      <c r="C16" s="113">
        <v>3.4670292318150917</v>
      </c>
      <c r="D16" s="115">
        <v>102</v>
      </c>
      <c r="E16" s="114">
        <v>54</v>
      </c>
      <c r="F16" s="114">
        <v>170</v>
      </c>
      <c r="G16" s="114">
        <v>117</v>
      </c>
      <c r="H16" s="140">
        <v>135</v>
      </c>
      <c r="I16" s="115">
        <v>-33</v>
      </c>
      <c r="J16" s="116">
        <v>-24.444444444444443</v>
      </c>
      <c r="K16" s="110"/>
      <c r="L16" s="110"/>
      <c r="M16" s="110"/>
      <c r="N16" s="110"/>
      <c r="O16" s="110"/>
    </row>
    <row r="17" spans="1:15" s="110" customFormat="1" ht="24.95" customHeight="1" x14ac:dyDescent="0.2">
      <c r="A17" s="193" t="s">
        <v>142</v>
      </c>
      <c r="B17" s="199" t="s">
        <v>220</v>
      </c>
      <c r="C17" s="113">
        <v>1.2916383412644459</v>
      </c>
      <c r="D17" s="115">
        <v>38</v>
      </c>
      <c r="E17" s="114">
        <v>25</v>
      </c>
      <c r="F17" s="114">
        <v>141</v>
      </c>
      <c r="G17" s="114">
        <v>33</v>
      </c>
      <c r="H17" s="140">
        <v>41</v>
      </c>
      <c r="I17" s="115">
        <v>-3</v>
      </c>
      <c r="J17" s="116">
        <v>-7.3170731707317076</v>
      </c>
    </row>
    <row r="18" spans="1:15" s="287" customFormat="1" ht="24.95" customHeight="1" x14ac:dyDescent="0.2">
      <c r="A18" s="201" t="s">
        <v>144</v>
      </c>
      <c r="B18" s="202" t="s">
        <v>145</v>
      </c>
      <c r="C18" s="113">
        <v>3.5010197144799458</v>
      </c>
      <c r="D18" s="115">
        <v>103</v>
      </c>
      <c r="E18" s="114">
        <v>57</v>
      </c>
      <c r="F18" s="114">
        <v>154</v>
      </c>
      <c r="G18" s="114">
        <v>109</v>
      </c>
      <c r="H18" s="140">
        <v>141</v>
      </c>
      <c r="I18" s="115">
        <v>-38</v>
      </c>
      <c r="J18" s="116">
        <v>-26.950354609929079</v>
      </c>
      <c r="K18" s="110"/>
      <c r="L18" s="110"/>
      <c r="M18" s="110"/>
      <c r="N18" s="110"/>
      <c r="O18" s="110"/>
    </row>
    <row r="19" spans="1:15" s="110" customFormat="1" ht="24.95" customHeight="1" x14ac:dyDescent="0.2">
      <c r="A19" s="193" t="s">
        <v>146</v>
      </c>
      <c r="B19" s="199" t="s">
        <v>147</v>
      </c>
      <c r="C19" s="113">
        <v>17.131203263086334</v>
      </c>
      <c r="D19" s="115">
        <v>504</v>
      </c>
      <c r="E19" s="114">
        <v>479</v>
      </c>
      <c r="F19" s="114">
        <v>780</v>
      </c>
      <c r="G19" s="114">
        <v>408</v>
      </c>
      <c r="H19" s="140">
        <v>613</v>
      </c>
      <c r="I19" s="115">
        <v>-109</v>
      </c>
      <c r="J19" s="116">
        <v>-17.781402936378466</v>
      </c>
    </row>
    <row r="20" spans="1:15" s="287" customFormat="1" ht="24.95" customHeight="1" x14ac:dyDescent="0.2">
      <c r="A20" s="193" t="s">
        <v>148</v>
      </c>
      <c r="B20" s="199" t="s">
        <v>149</v>
      </c>
      <c r="C20" s="113">
        <v>10.944935418082936</v>
      </c>
      <c r="D20" s="115">
        <v>322</v>
      </c>
      <c r="E20" s="114">
        <v>265</v>
      </c>
      <c r="F20" s="114">
        <v>399</v>
      </c>
      <c r="G20" s="114">
        <v>307</v>
      </c>
      <c r="H20" s="140">
        <v>272</v>
      </c>
      <c r="I20" s="115">
        <v>50</v>
      </c>
      <c r="J20" s="116">
        <v>18.382352941176471</v>
      </c>
      <c r="K20" s="110"/>
      <c r="L20" s="110"/>
      <c r="M20" s="110"/>
      <c r="N20" s="110"/>
      <c r="O20" s="110"/>
    </row>
    <row r="21" spans="1:15" s="110" customFormat="1" ht="24.95" customHeight="1" x14ac:dyDescent="0.2">
      <c r="A21" s="201" t="s">
        <v>150</v>
      </c>
      <c r="B21" s="202" t="s">
        <v>151</v>
      </c>
      <c r="C21" s="113">
        <v>6.9340584636301834</v>
      </c>
      <c r="D21" s="115">
        <v>204</v>
      </c>
      <c r="E21" s="114">
        <v>237</v>
      </c>
      <c r="F21" s="114">
        <v>262</v>
      </c>
      <c r="G21" s="114">
        <v>180</v>
      </c>
      <c r="H21" s="140">
        <v>187</v>
      </c>
      <c r="I21" s="115">
        <v>17</v>
      </c>
      <c r="J21" s="116">
        <v>9.0909090909090917</v>
      </c>
    </row>
    <row r="22" spans="1:15" s="110" customFormat="1" ht="24.95" customHeight="1" x14ac:dyDescent="0.2">
      <c r="A22" s="201" t="s">
        <v>152</v>
      </c>
      <c r="B22" s="199" t="s">
        <v>153</v>
      </c>
      <c r="C22" s="113">
        <v>4.1128484024473151</v>
      </c>
      <c r="D22" s="115">
        <v>121</v>
      </c>
      <c r="E22" s="114">
        <v>42</v>
      </c>
      <c r="F22" s="114">
        <v>89</v>
      </c>
      <c r="G22" s="114">
        <v>44</v>
      </c>
      <c r="H22" s="140">
        <v>68</v>
      </c>
      <c r="I22" s="115">
        <v>53</v>
      </c>
      <c r="J22" s="116">
        <v>77.941176470588232</v>
      </c>
    </row>
    <row r="23" spans="1:15" s="110" customFormat="1" ht="24.95" customHeight="1" x14ac:dyDescent="0.2">
      <c r="A23" s="193" t="s">
        <v>154</v>
      </c>
      <c r="B23" s="199" t="s">
        <v>155</v>
      </c>
      <c r="C23" s="113">
        <v>1.4276002719238614</v>
      </c>
      <c r="D23" s="115">
        <v>42</v>
      </c>
      <c r="E23" s="114">
        <v>24</v>
      </c>
      <c r="F23" s="114">
        <v>60</v>
      </c>
      <c r="G23" s="114">
        <v>24</v>
      </c>
      <c r="H23" s="140">
        <v>37</v>
      </c>
      <c r="I23" s="115">
        <v>5</v>
      </c>
      <c r="J23" s="116">
        <v>13.513513513513514</v>
      </c>
    </row>
    <row r="24" spans="1:15" s="110" customFormat="1" ht="24.95" customHeight="1" x14ac:dyDescent="0.2">
      <c r="A24" s="193" t="s">
        <v>156</v>
      </c>
      <c r="B24" s="199" t="s">
        <v>221</v>
      </c>
      <c r="C24" s="113">
        <v>8.4296397008837527</v>
      </c>
      <c r="D24" s="115">
        <v>248</v>
      </c>
      <c r="E24" s="114">
        <v>248</v>
      </c>
      <c r="F24" s="114">
        <v>307</v>
      </c>
      <c r="G24" s="114">
        <v>180</v>
      </c>
      <c r="H24" s="140">
        <v>316</v>
      </c>
      <c r="I24" s="115">
        <v>-68</v>
      </c>
      <c r="J24" s="116">
        <v>-21.518987341772153</v>
      </c>
    </row>
    <row r="25" spans="1:15" s="110" customFormat="1" ht="24.95" customHeight="1" x14ac:dyDescent="0.2">
      <c r="A25" s="193" t="s">
        <v>222</v>
      </c>
      <c r="B25" s="204" t="s">
        <v>159</v>
      </c>
      <c r="C25" s="113">
        <v>4.9286199864038069</v>
      </c>
      <c r="D25" s="115">
        <v>145</v>
      </c>
      <c r="E25" s="114">
        <v>167</v>
      </c>
      <c r="F25" s="114">
        <v>209</v>
      </c>
      <c r="G25" s="114">
        <v>195</v>
      </c>
      <c r="H25" s="140">
        <v>153</v>
      </c>
      <c r="I25" s="115">
        <v>-8</v>
      </c>
      <c r="J25" s="116">
        <v>-5.2287581699346406</v>
      </c>
    </row>
    <row r="26" spans="1:15" s="110" customFormat="1" ht="24.95" customHeight="1" x14ac:dyDescent="0.2">
      <c r="A26" s="201">
        <v>782.78300000000002</v>
      </c>
      <c r="B26" s="203" t="s">
        <v>160</v>
      </c>
      <c r="C26" s="113">
        <v>13.426240652617267</v>
      </c>
      <c r="D26" s="115">
        <v>395</v>
      </c>
      <c r="E26" s="114">
        <v>225</v>
      </c>
      <c r="F26" s="114">
        <v>331</v>
      </c>
      <c r="G26" s="114">
        <v>349</v>
      </c>
      <c r="H26" s="140">
        <v>405</v>
      </c>
      <c r="I26" s="115">
        <v>-10</v>
      </c>
      <c r="J26" s="116">
        <v>-2.4691358024691357</v>
      </c>
    </row>
    <row r="27" spans="1:15" s="110" customFormat="1" ht="24.95" customHeight="1" x14ac:dyDescent="0.2">
      <c r="A27" s="193" t="s">
        <v>161</v>
      </c>
      <c r="B27" s="199" t="s">
        <v>162</v>
      </c>
      <c r="C27" s="113">
        <v>1.6315431679129844</v>
      </c>
      <c r="D27" s="115">
        <v>48</v>
      </c>
      <c r="E27" s="114">
        <v>60</v>
      </c>
      <c r="F27" s="114">
        <v>85</v>
      </c>
      <c r="G27" s="114">
        <v>45</v>
      </c>
      <c r="H27" s="140">
        <v>59</v>
      </c>
      <c r="I27" s="115">
        <v>-11</v>
      </c>
      <c r="J27" s="116">
        <v>-18.64406779661017</v>
      </c>
    </row>
    <row r="28" spans="1:15" s="110" customFormat="1" ht="24.95" customHeight="1" x14ac:dyDescent="0.2">
      <c r="A28" s="193" t="s">
        <v>163</v>
      </c>
      <c r="B28" s="199" t="s">
        <v>164</v>
      </c>
      <c r="C28" s="113">
        <v>3.3310673011556764</v>
      </c>
      <c r="D28" s="115">
        <v>98</v>
      </c>
      <c r="E28" s="114">
        <v>98</v>
      </c>
      <c r="F28" s="114">
        <v>220</v>
      </c>
      <c r="G28" s="114">
        <v>65</v>
      </c>
      <c r="H28" s="140">
        <v>123</v>
      </c>
      <c r="I28" s="115">
        <v>-25</v>
      </c>
      <c r="J28" s="116">
        <v>-20.325203252032519</v>
      </c>
    </row>
    <row r="29" spans="1:15" s="110" customFormat="1" ht="24.95" customHeight="1" x14ac:dyDescent="0.2">
      <c r="A29" s="193">
        <v>86</v>
      </c>
      <c r="B29" s="199" t="s">
        <v>165</v>
      </c>
      <c r="C29" s="113">
        <v>7.6818490822569681</v>
      </c>
      <c r="D29" s="115">
        <v>226</v>
      </c>
      <c r="E29" s="114">
        <v>131</v>
      </c>
      <c r="F29" s="114">
        <v>366</v>
      </c>
      <c r="G29" s="114">
        <v>105</v>
      </c>
      <c r="H29" s="140">
        <v>202</v>
      </c>
      <c r="I29" s="115">
        <v>24</v>
      </c>
      <c r="J29" s="116">
        <v>11.881188118811881</v>
      </c>
    </row>
    <row r="30" spans="1:15" s="110" customFormat="1" ht="24.95" customHeight="1" x14ac:dyDescent="0.2">
      <c r="A30" s="193">
        <v>87.88</v>
      </c>
      <c r="B30" s="204" t="s">
        <v>166</v>
      </c>
      <c r="C30" s="113">
        <v>5.9143439836845682</v>
      </c>
      <c r="D30" s="115">
        <v>174</v>
      </c>
      <c r="E30" s="114">
        <v>141</v>
      </c>
      <c r="F30" s="114">
        <v>328</v>
      </c>
      <c r="G30" s="114">
        <v>157</v>
      </c>
      <c r="H30" s="140">
        <v>167</v>
      </c>
      <c r="I30" s="115">
        <v>7</v>
      </c>
      <c r="J30" s="116">
        <v>4.1916167664670656</v>
      </c>
    </row>
    <row r="31" spans="1:15" s="110" customFormat="1" ht="24.95" customHeight="1" x14ac:dyDescent="0.2">
      <c r="A31" s="193" t="s">
        <v>167</v>
      </c>
      <c r="B31" s="199" t="s">
        <v>168</v>
      </c>
      <c r="C31" s="113">
        <v>2.8212100611828688</v>
      </c>
      <c r="D31" s="115">
        <v>83</v>
      </c>
      <c r="E31" s="114">
        <v>98</v>
      </c>
      <c r="F31" s="114">
        <v>135</v>
      </c>
      <c r="G31" s="114">
        <v>92</v>
      </c>
      <c r="H31" s="140">
        <v>99</v>
      </c>
      <c r="I31" s="115">
        <v>-16</v>
      </c>
      <c r="J31" s="116">
        <v>-16.161616161616163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0.64581917063222294</v>
      </c>
      <c r="D34" s="115">
        <v>19</v>
      </c>
      <c r="E34" s="114">
        <v>7</v>
      </c>
      <c r="F34" s="114">
        <v>14</v>
      </c>
      <c r="G34" s="114">
        <v>8</v>
      </c>
      <c r="H34" s="140">
        <v>19</v>
      </c>
      <c r="I34" s="115">
        <v>0</v>
      </c>
      <c r="J34" s="116">
        <v>0</v>
      </c>
    </row>
    <row r="35" spans="1:10" s="110" customFormat="1" ht="24.95" customHeight="1" x14ac:dyDescent="0.2">
      <c r="A35" s="292" t="s">
        <v>171</v>
      </c>
      <c r="B35" s="293" t="s">
        <v>172</v>
      </c>
      <c r="C35" s="113">
        <v>10.639021074099253</v>
      </c>
      <c r="D35" s="115">
        <v>313</v>
      </c>
      <c r="E35" s="114">
        <v>197</v>
      </c>
      <c r="F35" s="114">
        <v>581</v>
      </c>
      <c r="G35" s="114">
        <v>326</v>
      </c>
      <c r="H35" s="140">
        <v>403</v>
      </c>
      <c r="I35" s="115">
        <v>-90</v>
      </c>
      <c r="J35" s="116">
        <v>-22.332506203473944</v>
      </c>
    </row>
    <row r="36" spans="1:10" s="110" customFormat="1" ht="24.95" customHeight="1" x14ac:dyDescent="0.2">
      <c r="A36" s="294" t="s">
        <v>173</v>
      </c>
      <c r="B36" s="295" t="s">
        <v>174</v>
      </c>
      <c r="C36" s="125">
        <v>88.71515975526853</v>
      </c>
      <c r="D36" s="143">
        <v>2610</v>
      </c>
      <c r="E36" s="144">
        <v>2215</v>
      </c>
      <c r="F36" s="144">
        <v>3571</v>
      </c>
      <c r="G36" s="144">
        <v>2151</v>
      </c>
      <c r="H36" s="145">
        <v>2701</v>
      </c>
      <c r="I36" s="143">
        <v>-91</v>
      </c>
      <c r="J36" s="146">
        <v>-3.3691225472047388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2942</v>
      </c>
      <c r="F11" s="264">
        <v>2419</v>
      </c>
      <c r="G11" s="264">
        <v>4166</v>
      </c>
      <c r="H11" s="264">
        <v>2485</v>
      </c>
      <c r="I11" s="265">
        <v>3123</v>
      </c>
      <c r="J11" s="263">
        <v>-181</v>
      </c>
      <c r="K11" s="266">
        <v>-5.7957092539225101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24.541128484024473</v>
      </c>
      <c r="E13" s="115">
        <v>722</v>
      </c>
      <c r="F13" s="114">
        <v>593</v>
      </c>
      <c r="G13" s="114">
        <v>834</v>
      </c>
      <c r="H13" s="114">
        <v>710</v>
      </c>
      <c r="I13" s="140">
        <v>764</v>
      </c>
      <c r="J13" s="115">
        <v>-42</v>
      </c>
      <c r="K13" s="116">
        <v>-5.4973821989528799</v>
      </c>
    </row>
    <row r="14" spans="1:15" ht="15.95" customHeight="1" x14ac:dyDescent="0.2">
      <c r="A14" s="306" t="s">
        <v>230</v>
      </c>
      <c r="B14" s="307"/>
      <c r="C14" s="308"/>
      <c r="D14" s="113">
        <v>56.152277362338545</v>
      </c>
      <c r="E14" s="115">
        <v>1652</v>
      </c>
      <c r="F14" s="114">
        <v>1377</v>
      </c>
      <c r="G14" s="114">
        <v>2735</v>
      </c>
      <c r="H14" s="114">
        <v>1360</v>
      </c>
      <c r="I14" s="140">
        <v>1760</v>
      </c>
      <c r="J14" s="115">
        <v>-108</v>
      </c>
      <c r="K14" s="116">
        <v>-6.1363636363636367</v>
      </c>
    </row>
    <row r="15" spans="1:15" ht="15.95" customHeight="1" x14ac:dyDescent="0.2">
      <c r="A15" s="306" t="s">
        <v>231</v>
      </c>
      <c r="B15" s="307"/>
      <c r="C15" s="308"/>
      <c r="D15" s="113">
        <v>9.5853161114887833</v>
      </c>
      <c r="E15" s="115">
        <v>282</v>
      </c>
      <c r="F15" s="114">
        <v>228</v>
      </c>
      <c r="G15" s="114">
        <v>283</v>
      </c>
      <c r="H15" s="114">
        <v>212</v>
      </c>
      <c r="I15" s="140">
        <v>322</v>
      </c>
      <c r="J15" s="115">
        <v>-40</v>
      </c>
      <c r="K15" s="116">
        <v>-12.422360248447205</v>
      </c>
    </row>
    <row r="16" spans="1:15" ht="15.95" customHeight="1" x14ac:dyDescent="0.2">
      <c r="A16" s="306" t="s">
        <v>232</v>
      </c>
      <c r="B16" s="307"/>
      <c r="C16" s="308"/>
      <c r="D16" s="113">
        <v>9.4493541808293671</v>
      </c>
      <c r="E16" s="115">
        <v>278</v>
      </c>
      <c r="F16" s="114">
        <v>221</v>
      </c>
      <c r="G16" s="114">
        <v>296</v>
      </c>
      <c r="H16" s="114">
        <v>198</v>
      </c>
      <c r="I16" s="140">
        <v>273</v>
      </c>
      <c r="J16" s="115">
        <v>5</v>
      </c>
      <c r="K16" s="116">
        <v>1.8315018315018314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0.64581917063222294</v>
      </c>
      <c r="E18" s="115">
        <v>19</v>
      </c>
      <c r="F18" s="114">
        <v>7</v>
      </c>
      <c r="G18" s="114">
        <v>12</v>
      </c>
      <c r="H18" s="114">
        <v>18</v>
      </c>
      <c r="I18" s="140">
        <v>17</v>
      </c>
      <c r="J18" s="115">
        <v>2</v>
      </c>
      <c r="K18" s="116">
        <v>11.764705882352942</v>
      </c>
    </row>
    <row r="19" spans="1:11" ht="14.1" customHeight="1" x14ac:dyDescent="0.2">
      <c r="A19" s="306" t="s">
        <v>235</v>
      </c>
      <c r="B19" s="307" t="s">
        <v>236</v>
      </c>
      <c r="C19" s="308"/>
      <c r="D19" s="113">
        <v>0.44187627464309992</v>
      </c>
      <c r="E19" s="115">
        <v>13</v>
      </c>
      <c r="F19" s="114">
        <v>5</v>
      </c>
      <c r="G19" s="114">
        <v>10</v>
      </c>
      <c r="H19" s="114">
        <v>9</v>
      </c>
      <c r="I19" s="140">
        <v>8</v>
      </c>
      <c r="J19" s="115">
        <v>5</v>
      </c>
      <c r="K19" s="116">
        <v>62.5</v>
      </c>
    </row>
    <row r="20" spans="1:11" ht="14.1" customHeight="1" x14ac:dyDescent="0.2">
      <c r="A20" s="306">
        <v>12</v>
      </c>
      <c r="B20" s="307" t="s">
        <v>237</v>
      </c>
      <c r="C20" s="308"/>
      <c r="D20" s="113">
        <v>0.33990482664853838</v>
      </c>
      <c r="E20" s="115">
        <v>10</v>
      </c>
      <c r="F20" s="114">
        <v>10</v>
      </c>
      <c r="G20" s="114">
        <v>22</v>
      </c>
      <c r="H20" s="114">
        <v>9</v>
      </c>
      <c r="I20" s="140">
        <v>14</v>
      </c>
      <c r="J20" s="115">
        <v>-4</v>
      </c>
      <c r="K20" s="116">
        <v>-28.571428571428573</v>
      </c>
    </row>
    <row r="21" spans="1:11" ht="14.1" customHeight="1" x14ac:dyDescent="0.2">
      <c r="A21" s="306">
        <v>21</v>
      </c>
      <c r="B21" s="307" t="s">
        <v>238</v>
      </c>
      <c r="C21" s="308"/>
      <c r="D21" s="113">
        <v>0.23793337865397687</v>
      </c>
      <c r="E21" s="115">
        <v>7</v>
      </c>
      <c r="F21" s="114" t="s">
        <v>513</v>
      </c>
      <c r="G21" s="114">
        <v>3</v>
      </c>
      <c r="H21" s="114">
        <v>10</v>
      </c>
      <c r="I21" s="140">
        <v>11</v>
      </c>
      <c r="J21" s="115">
        <v>-4</v>
      </c>
      <c r="K21" s="116">
        <v>-36.363636363636367</v>
      </c>
    </row>
    <row r="22" spans="1:11" ht="14.1" customHeight="1" x14ac:dyDescent="0.2">
      <c r="A22" s="306">
        <v>22</v>
      </c>
      <c r="B22" s="307" t="s">
        <v>239</v>
      </c>
      <c r="C22" s="308"/>
      <c r="D22" s="113">
        <v>2.7532290958531611</v>
      </c>
      <c r="E22" s="115">
        <v>81</v>
      </c>
      <c r="F22" s="114">
        <v>60</v>
      </c>
      <c r="G22" s="114">
        <v>60</v>
      </c>
      <c r="H22" s="114">
        <v>54</v>
      </c>
      <c r="I22" s="140">
        <v>75</v>
      </c>
      <c r="J22" s="115">
        <v>6</v>
      </c>
      <c r="K22" s="116">
        <v>8</v>
      </c>
    </row>
    <row r="23" spans="1:11" ht="14.1" customHeight="1" x14ac:dyDescent="0.2">
      <c r="A23" s="306">
        <v>23</v>
      </c>
      <c r="B23" s="307" t="s">
        <v>240</v>
      </c>
      <c r="C23" s="308"/>
      <c r="D23" s="113">
        <v>0.95173351461590749</v>
      </c>
      <c r="E23" s="115">
        <v>28</v>
      </c>
      <c r="F23" s="114">
        <v>21</v>
      </c>
      <c r="G23" s="114">
        <v>125</v>
      </c>
      <c r="H23" s="114">
        <v>20</v>
      </c>
      <c r="I23" s="140">
        <v>30</v>
      </c>
      <c r="J23" s="115">
        <v>-2</v>
      </c>
      <c r="K23" s="116">
        <v>-6.666666666666667</v>
      </c>
    </row>
    <row r="24" spans="1:11" ht="14.1" customHeight="1" x14ac:dyDescent="0.2">
      <c r="A24" s="306">
        <v>24</v>
      </c>
      <c r="B24" s="307" t="s">
        <v>241</v>
      </c>
      <c r="C24" s="308"/>
      <c r="D24" s="113">
        <v>2.8212100611828688</v>
      </c>
      <c r="E24" s="115">
        <v>83</v>
      </c>
      <c r="F24" s="114">
        <v>49</v>
      </c>
      <c r="G24" s="114">
        <v>99</v>
      </c>
      <c r="H24" s="114">
        <v>80</v>
      </c>
      <c r="I24" s="140">
        <v>125</v>
      </c>
      <c r="J24" s="115">
        <v>-42</v>
      </c>
      <c r="K24" s="116">
        <v>-33.6</v>
      </c>
    </row>
    <row r="25" spans="1:11" ht="14.1" customHeight="1" x14ac:dyDescent="0.2">
      <c r="A25" s="306">
        <v>25</v>
      </c>
      <c r="B25" s="307" t="s">
        <v>242</v>
      </c>
      <c r="C25" s="308"/>
      <c r="D25" s="113">
        <v>5.8463630183548609</v>
      </c>
      <c r="E25" s="115">
        <v>172</v>
      </c>
      <c r="F25" s="114">
        <v>124</v>
      </c>
      <c r="G25" s="114">
        <v>213</v>
      </c>
      <c r="H25" s="114">
        <v>195</v>
      </c>
      <c r="I25" s="140">
        <v>245</v>
      </c>
      <c r="J25" s="115">
        <v>-73</v>
      </c>
      <c r="K25" s="116">
        <v>-29.795918367346939</v>
      </c>
    </row>
    <row r="26" spans="1:11" ht="14.1" customHeight="1" x14ac:dyDescent="0.2">
      <c r="A26" s="306">
        <v>26</v>
      </c>
      <c r="B26" s="307" t="s">
        <v>243</v>
      </c>
      <c r="C26" s="308"/>
      <c r="D26" s="113">
        <v>1.937457511896669</v>
      </c>
      <c r="E26" s="115">
        <v>57</v>
      </c>
      <c r="F26" s="114">
        <v>20</v>
      </c>
      <c r="G26" s="114">
        <v>84</v>
      </c>
      <c r="H26" s="114">
        <v>36</v>
      </c>
      <c r="I26" s="140">
        <v>63</v>
      </c>
      <c r="J26" s="115">
        <v>-6</v>
      </c>
      <c r="K26" s="116">
        <v>-9.5238095238095237</v>
      </c>
    </row>
    <row r="27" spans="1:11" ht="14.1" customHeight="1" x14ac:dyDescent="0.2">
      <c r="A27" s="306">
        <v>27</v>
      </c>
      <c r="B27" s="307" t="s">
        <v>244</v>
      </c>
      <c r="C27" s="308"/>
      <c r="D27" s="113">
        <v>1.3596193065941535</v>
      </c>
      <c r="E27" s="115">
        <v>40</v>
      </c>
      <c r="F27" s="114">
        <v>30</v>
      </c>
      <c r="G27" s="114">
        <v>41</v>
      </c>
      <c r="H27" s="114">
        <v>36</v>
      </c>
      <c r="I27" s="140">
        <v>45</v>
      </c>
      <c r="J27" s="115">
        <v>-5</v>
      </c>
      <c r="K27" s="116">
        <v>-11.111111111111111</v>
      </c>
    </row>
    <row r="28" spans="1:11" ht="14.1" customHeight="1" x14ac:dyDescent="0.2">
      <c r="A28" s="306">
        <v>28</v>
      </c>
      <c r="B28" s="307" t="s">
        <v>245</v>
      </c>
      <c r="C28" s="308"/>
      <c r="D28" s="113">
        <v>0.20394289598912305</v>
      </c>
      <c r="E28" s="115">
        <v>6</v>
      </c>
      <c r="F28" s="114" t="s">
        <v>513</v>
      </c>
      <c r="G28" s="114">
        <v>6</v>
      </c>
      <c r="H28" s="114">
        <v>3</v>
      </c>
      <c r="I28" s="140" t="s">
        <v>513</v>
      </c>
      <c r="J28" s="115" t="s">
        <v>513</v>
      </c>
      <c r="K28" s="116" t="s">
        <v>513</v>
      </c>
    </row>
    <row r="29" spans="1:11" ht="14.1" customHeight="1" x14ac:dyDescent="0.2">
      <c r="A29" s="306">
        <v>29</v>
      </c>
      <c r="B29" s="307" t="s">
        <v>246</v>
      </c>
      <c r="C29" s="308"/>
      <c r="D29" s="113">
        <v>5.8123725356900069</v>
      </c>
      <c r="E29" s="115">
        <v>171</v>
      </c>
      <c r="F29" s="114">
        <v>146</v>
      </c>
      <c r="G29" s="114">
        <v>130</v>
      </c>
      <c r="H29" s="114">
        <v>94</v>
      </c>
      <c r="I29" s="140">
        <v>116</v>
      </c>
      <c r="J29" s="115">
        <v>55</v>
      </c>
      <c r="K29" s="116">
        <v>47.413793103448278</v>
      </c>
    </row>
    <row r="30" spans="1:11" ht="14.1" customHeight="1" x14ac:dyDescent="0.2">
      <c r="A30" s="306" t="s">
        <v>247</v>
      </c>
      <c r="B30" s="307" t="s">
        <v>248</v>
      </c>
      <c r="C30" s="308"/>
      <c r="D30" s="113">
        <v>2.1074099252209382</v>
      </c>
      <c r="E30" s="115">
        <v>62</v>
      </c>
      <c r="F30" s="114">
        <v>35</v>
      </c>
      <c r="G30" s="114" t="s">
        <v>513</v>
      </c>
      <c r="H30" s="114" t="s">
        <v>513</v>
      </c>
      <c r="I30" s="140">
        <v>27</v>
      </c>
      <c r="J30" s="115">
        <v>35</v>
      </c>
      <c r="K30" s="116">
        <v>129.62962962962962</v>
      </c>
    </row>
    <row r="31" spans="1:11" ht="14.1" customHeight="1" x14ac:dyDescent="0.2">
      <c r="A31" s="306" t="s">
        <v>249</v>
      </c>
      <c r="B31" s="307" t="s">
        <v>250</v>
      </c>
      <c r="C31" s="308"/>
      <c r="D31" s="113">
        <v>3.7049626104690687</v>
      </c>
      <c r="E31" s="115">
        <v>109</v>
      </c>
      <c r="F31" s="114">
        <v>111</v>
      </c>
      <c r="G31" s="114">
        <v>89</v>
      </c>
      <c r="H31" s="114">
        <v>70</v>
      </c>
      <c r="I31" s="140">
        <v>89</v>
      </c>
      <c r="J31" s="115">
        <v>20</v>
      </c>
      <c r="K31" s="116">
        <v>22.471910112359552</v>
      </c>
    </row>
    <row r="32" spans="1:11" ht="14.1" customHeight="1" x14ac:dyDescent="0.2">
      <c r="A32" s="306">
        <v>31</v>
      </c>
      <c r="B32" s="307" t="s">
        <v>251</v>
      </c>
      <c r="C32" s="308"/>
      <c r="D32" s="113">
        <v>0.40788579197824609</v>
      </c>
      <c r="E32" s="115">
        <v>12</v>
      </c>
      <c r="F32" s="114">
        <v>24</v>
      </c>
      <c r="G32" s="114">
        <v>21</v>
      </c>
      <c r="H32" s="114">
        <v>22</v>
      </c>
      <c r="I32" s="140">
        <v>15</v>
      </c>
      <c r="J32" s="115">
        <v>-3</v>
      </c>
      <c r="K32" s="116">
        <v>-20</v>
      </c>
    </row>
    <row r="33" spans="1:11" ht="14.1" customHeight="1" x14ac:dyDescent="0.2">
      <c r="A33" s="306">
        <v>32</v>
      </c>
      <c r="B33" s="307" t="s">
        <v>252</v>
      </c>
      <c r="C33" s="308"/>
      <c r="D33" s="113">
        <v>1.3596193065941535</v>
      </c>
      <c r="E33" s="115">
        <v>40</v>
      </c>
      <c r="F33" s="114">
        <v>10</v>
      </c>
      <c r="G33" s="114">
        <v>64</v>
      </c>
      <c r="H33" s="114">
        <v>43</v>
      </c>
      <c r="I33" s="140">
        <v>55</v>
      </c>
      <c r="J33" s="115">
        <v>-15</v>
      </c>
      <c r="K33" s="116">
        <v>-27.272727272727273</v>
      </c>
    </row>
    <row r="34" spans="1:11" ht="14.1" customHeight="1" x14ac:dyDescent="0.2">
      <c r="A34" s="306">
        <v>33</v>
      </c>
      <c r="B34" s="307" t="s">
        <v>253</v>
      </c>
      <c r="C34" s="308"/>
      <c r="D34" s="113">
        <v>0.84976206662134601</v>
      </c>
      <c r="E34" s="115">
        <v>25</v>
      </c>
      <c r="F34" s="114">
        <v>14</v>
      </c>
      <c r="G34" s="114">
        <v>27</v>
      </c>
      <c r="H34" s="114">
        <v>40</v>
      </c>
      <c r="I34" s="140">
        <v>39</v>
      </c>
      <c r="J34" s="115">
        <v>-14</v>
      </c>
      <c r="K34" s="116">
        <v>-35.897435897435898</v>
      </c>
    </row>
    <row r="35" spans="1:11" ht="14.1" customHeight="1" x14ac:dyDescent="0.2">
      <c r="A35" s="306">
        <v>34</v>
      </c>
      <c r="B35" s="307" t="s">
        <v>254</v>
      </c>
      <c r="C35" s="308"/>
      <c r="D35" s="113">
        <v>2.0394289598912305</v>
      </c>
      <c r="E35" s="115">
        <v>60</v>
      </c>
      <c r="F35" s="114">
        <v>30</v>
      </c>
      <c r="G35" s="114">
        <v>80</v>
      </c>
      <c r="H35" s="114">
        <v>32</v>
      </c>
      <c r="I35" s="140">
        <v>50</v>
      </c>
      <c r="J35" s="115">
        <v>10</v>
      </c>
      <c r="K35" s="116">
        <v>20</v>
      </c>
    </row>
    <row r="36" spans="1:11" ht="14.1" customHeight="1" x14ac:dyDescent="0.2">
      <c r="A36" s="306">
        <v>41</v>
      </c>
      <c r="B36" s="307" t="s">
        <v>255</v>
      </c>
      <c r="C36" s="308"/>
      <c r="D36" s="113">
        <v>0.44187627464309992</v>
      </c>
      <c r="E36" s="115">
        <v>13</v>
      </c>
      <c r="F36" s="114">
        <v>7</v>
      </c>
      <c r="G36" s="114">
        <v>31</v>
      </c>
      <c r="H36" s="114">
        <v>7</v>
      </c>
      <c r="I36" s="140">
        <v>16</v>
      </c>
      <c r="J36" s="115">
        <v>-3</v>
      </c>
      <c r="K36" s="116">
        <v>-18.75</v>
      </c>
    </row>
    <row r="37" spans="1:11" ht="14.1" customHeight="1" x14ac:dyDescent="0.2">
      <c r="A37" s="306">
        <v>42</v>
      </c>
      <c r="B37" s="307" t="s">
        <v>256</v>
      </c>
      <c r="C37" s="308"/>
      <c r="D37" s="113">
        <v>0</v>
      </c>
      <c r="E37" s="115">
        <v>0</v>
      </c>
      <c r="F37" s="114">
        <v>4</v>
      </c>
      <c r="G37" s="114">
        <v>4</v>
      </c>
      <c r="H37" s="114">
        <v>4</v>
      </c>
      <c r="I37" s="140">
        <v>0</v>
      </c>
      <c r="J37" s="115">
        <v>0</v>
      </c>
      <c r="K37" s="116">
        <v>0</v>
      </c>
    </row>
    <row r="38" spans="1:11" ht="14.1" customHeight="1" x14ac:dyDescent="0.2">
      <c r="A38" s="306">
        <v>43</v>
      </c>
      <c r="B38" s="307" t="s">
        <v>257</v>
      </c>
      <c r="C38" s="308"/>
      <c r="D38" s="113">
        <v>3.0591434398368458</v>
      </c>
      <c r="E38" s="115">
        <v>90</v>
      </c>
      <c r="F38" s="114">
        <v>38</v>
      </c>
      <c r="G38" s="114">
        <v>113</v>
      </c>
      <c r="H38" s="114">
        <v>44</v>
      </c>
      <c r="I38" s="140">
        <v>60</v>
      </c>
      <c r="J38" s="115">
        <v>30</v>
      </c>
      <c r="K38" s="116">
        <v>50</v>
      </c>
    </row>
    <row r="39" spans="1:11" ht="14.1" customHeight="1" x14ac:dyDescent="0.2">
      <c r="A39" s="306">
        <v>51</v>
      </c>
      <c r="B39" s="307" t="s">
        <v>258</v>
      </c>
      <c r="C39" s="308"/>
      <c r="D39" s="113">
        <v>7.8857919782460915</v>
      </c>
      <c r="E39" s="115">
        <v>232</v>
      </c>
      <c r="F39" s="114">
        <v>219</v>
      </c>
      <c r="G39" s="114">
        <v>399</v>
      </c>
      <c r="H39" s="114">
        <v>334</v>
      </c>
      <c r="I39" s="140">
        <v>282</v>
      </c>
      <c r="J39" s="115">
        <v>-50</v>
      </c>
      <c r="K39" s="116">
        <v>-17.730496453900709</v>
      </c>
    </row>
    <row r="40" spans="1:11" ht="14.1" customHeight="1" x14ac:dyDescent="0.2">
      <c r="A40" s="306" t="s">
        <v>259</v>
      </c>
      <c r="B40" s="307" t="s">
        <v>260</v>
      </c>
      <c r="C40" s="308"/>
      <c r="D40" s="113">
        <v>7.1040108769544528</v>
      </c>
      <c r="E40" s="115">
        <v>209</v>
      </c>
      <c r="F40" s="114">
        <v>203</v>
      </c>
      <c r="G40" s="114">
        <v>358</v>
      </c>
      <c r="H40" s="114">
        <v>312</v>
      </c>
      <c r="I40" s="140">
        <v>253</v>
      </c>
      <c r="J40" s="115">
        <v>-44</v>
      </c>
      <c r="K40" s="116">
        <v>-17.391304347826086</v>
      </c>
    </row>
    <row r="41" spans="1:11" ht="14.1" customHeight="1" x14ac:dyDescent="0.2">
      <c r="A41" s="306"/>
      <c r="B41" s="307" t="s">
        <v>261</v>
      </c>
      <c r="C41" s="308"/>
      <c r="D41" s="113">
        <v>4.2488103331067304</v>
      </c>
      <c r="E41" s="115">
        <v>125</v>
      </c>
      <c r="F41" s="114">
        <v>125</v>
      </c>
      <c r="G41" s="114">
        <v>238</v>
      </c>
      <c r="H41" s="114">
        <v>183</v>
      </c>
      <c r="I41" s="140">
        <v>170</v>
      </c>
      <c r="J41" s="115">
        <v>-45</v>
      </c>
      <c r="K41" s="116">
        <v>-26.470588235294116</v>
      </c>
    </row>
    <row r="42" spans="1:11" ht="14.1" customHeight="1" x14ac:dyDescent="0.2">
      <c r="A42" s="306">
        <v>52</v>
      </c>
      <c r="B42" s="307" t="s">
        <v>262</v>
      </c>
      <c r="C42" s="308"/>
      <c r="D42" s="113">
        <v>5.3025152957171988</v>
      </c>
      <c r="E42" s="115">
        <v>156</v>
      </c>
      <c r="F42" s="114">
        <v>140</v>
      </c>
      <c r="G42" s="114">
        <v>162</v>
      </c>
      <c r="H42" s="114">
        <v>154</v>
      </c>
      <c r="I42" s="140">
        <v>150</v>
      </c>
      <c r="J42" s="115">
        <v>6</v>
      </c>
      <c r="K42" s="116">
        <v>4</v>
      </c>
    </row>
    <row r="43" spans="1:11" ht="14.1" customHeight="1" x14ac:dyDescent="0.2">
      <c r="A43" s="306" t="s">
        <v>263</v>
      </c>
      <c r="B43" s="307" t="s">
        <v>264</v>
      </c>
      <c r="C43" s="308"/>
      <c r="D43" s="113">
        <v>4.6566961250849763</v>
      </c>
      <c r="E43" s="115">
        <v>137</v>
      </c>
      <c r="F43" s="114">
        <v>123</v>
      </c>
      <c r="G43" s="114">
        <v>130</v>
      </c>
      <c r="H43" s="114">
        <v>136</v>
      </c>
      <c r="I43" s="140">
        <v>140</v>
      </c>
      <c r="J43" s="115">
        <v>-3</v>
      </c>
      <c r="K43" s="116">
        <v>-2.1428571428571428</v>
      </c>
    </row>
    <row r="44" spans="1:11" ht="14.1" customHeight="1" x14ac:dyDescent="0.2">
      <c r="A44" s="306">
        <v>53</v>
      </c>
      <c r="B44" s="307" t="s">
        <v>265</v>
      </c>
      <c r="C44" s="308"/>
      <c r="D44" s="113">
        <v>0.47586675730795375</v>
      </c>
      <c r="E44" s="115">
        <v>14</v>
      </c>
      <c r="F44" s="114">
        <v>11</v>
      </c>
      <c r="G44" s="114">
        <v>20</v>
      </c>
      <c r="H44" s="114">
        <v>11</v>
      </c>
      <c r="I44" s="140">
        <v>16</v>
      </c>
      <c r="J44" s="115">
        <v>-2</v>
      </c>
      <c r="K44" s="116">
        <v>-12.5</v>
      </c>
    </row>
    <row r="45" spans="1:11" ht="14.1" customHeight="1" x14ac:dyDescent="0.2">
      <c r="A45" s="306" t="s">
        <v>266</v>
      </c>
      <c r="B45" s="307" t="s">
        <v>267</v>
      </c>
      <c r="C45" s="308"/>
      <c r="D45" s="113">
        <v>0.44187627464309992</v>
      </c>
      <c r="E45" s="115">
        <v>13</v>
      </c>
      <c r="F45" s="114">
        <v>10</v>
      </c>
      <c r="G45" s="114">
        <v>20</v>
      </c>
      <c r="H45" s="114">
        <v>11</v>
      </c>
      <c r="I45" s="140">
        <v>14</v>
      </c>
      <c r="J45" s="115">
        <v>-1</v>
      </c>
      <c r="K45" s="116">
        <v>-7.1428571428571432</v>
      </c>
    </row>
    <row r="46" spans="1:11" ht="14.1" customHeight="1" x14ac:dyDescent="0.2">
      <c r="A46" s="306">
        <v>54</v>
      </c>
      <c r="B46" s="307" t="s">
        <v>268</v>
      </c>
      <c r="C46" s="308"/>
      <c r="D46" s="113">
        <v>3.4330387491502381</v>
      </c>
      <c r="E46" s="115">
        <v>101</v>
      </c>
      <c r="F46" s="114">
        <v>116</v>
      </c>
      <c r="G46" s="114">
        <v>144</v>
      </c>
      <c r="H46" s="114">
        <v>145</v>
      </c>
      <c r="I46" s="140">
        <v>115</v>
      </c>
      <c r="J46" s="115">
        <v>-14</v>
      </c>
      <c r="K46" s="116">
        <v>-12.173913043478262</v>
      </c>
    </row>
    <row r="47" spans="1:11" ht="14.1" customHeight="1" x14ac:dyDescent="0.2">
      <c r="A47" s="306">
        <v>61</v>
      </c>
      <c r="B47" s="307" t="s">
        <v>269</v>
      </c>
      <c r="C47" s="308"/>
      <c r="D47" s="113">
        <v>3.1271244051665534</v>
      </c>
      <c r="E47" s="115">
        <v>92</v>
      </c>
      <c r="F47" s="114">
        <v>55</v>
      </c>
      <c r="G47" s="114">
        <v>114</v>
      </c>
      <c r="H47" s="114">
        <v>57</v>
      </c>
      <c r="I47" s="140">
        <v>124</v>
      </c>
      <c r="J47" s="115">
        <v>-32</v>
      </c>
      <c r="K47" s="116">
        <v>-25.806451612903224</v>
      </c>
    </row>
    <row r="48" spans="1:11" ht="14.1" customHeight="1" x14ac:dyDescent="0.2">
      <c r="A48" s="306">
        <v>62</v>
      </c>
      <c r="B48" s="307" t="s">
        <v>270</v>
      </c>
      <c r="C48" s="308"/>
      <c r="D48" s="113">
        <v>9.3813732154996607</v>
      </c>
      <c r="E48" s="115">
        <v>276</v>
      </c>
      <c r="F48" s="114">
        <v>289</v>
      </c>
      <c r="G48" s="114">
        <v>410</v>
      </c>
      <c r="H48" s="114">
        <v>200</v>
      </c>
      <c r="I48" s="140">
        <v>260</v>
      </c>
      <c r="J48" s="115">
        <v>16</v>
      </c>
      <c r="K48" s="116">
        <v>6.1538461538461542</v>
      </c>
    </row>
    <row r="49" spans="1:11" ht="14.1" customHeight="1" x14ac:dyDescent="0.2">
      <c r="A49" s="306">
        <v>63</v>
      </c>
      <c r="B49" s="307" t="s">
        <v>271</v>
      </c>
      <c r="C49" s="308"/>
      <c r="D49" s="113">
        <v>4.9286199864038069</v>
      </c>
      <c r="E49" s="115">
        <v>145</v>
      </c>
      <c r="F49" s="114">
        <v>166</v>
      </c>
      <c r="G49" s="114">
        <v>224</v>
      </c>
      <c r="H49" s="114">
        <v>117</v>
      </c>
      <c r="I49" s="140">
        <v>146</v>
      </c>
      <c r="J49" s="115">
        <v>-1</v>
      </c>
      <c r="K49" s="116">
        <v>-0.68493150684931503</v>
      </c>
    </row>
    <row r="50" spans="1:11" ht="14.1" customHeight="1" x14ac:dyDescent="0.2">
      <c r="A50" s="306" t="s">
        <v>272</v>
      </c>
      <c r="B50" s="307" t="s">
        <v>273</v>
      </c>
      <c r="C50" s="308"/>
      <c r="D50" s="113">
        <v>0.78178110129163836</v>
      </c>
      <c r="E50" s="115">
        <v>23</v>
      </c>
      <c r="F50" s="114">
        <v>24</v>
      </c>
      <c r="G50" s="114">
        <v>37</v>
      </c>
      <c r="H50" s="114">
        <v>28</v>
      </c>
      <c r="I50" s="140">
        <v>22</v>
      </c>
      <c r="J50" s="115">
        <v>1</v>
      </c>
      <c r="K50" s="116">
        <v>4.5454545454545459</v>
      </c>
    </row>
    <row r="51" spans="1:11" ht="14.1" customHeight="1" x14ac:dyDescent="0.2">
      <c r="A51" s="306" t="s">
        <v>274</v>
      </c>
      <c r="B51" s="307" t="s">
        <v>275</v>
      </c>
      <c r="C51" s="308"/>
      <c r="D51" s="113">
        <v>3.161114887831407</v>
      </c>
      <c r="E51" s="115">
        <v>93</v>
      </c>
      <c r="F51" s="114">
        <v>134</v>
      </c>
      <c r="G51" s="114">
        <v>164</v>
      </c>
      <c r="H51" s="114">
        <v>82</v>
      </c>
      <c r="I51" s="140">
        <v>93</v>
      </c>
      <c r="J51" s="115">
        <v>0</v>
      </c>
      <c r="K51" s="116">
        <v>0</v>
      </c>
    </row>
    <row r="52" spans="1:11" ht="14.1" customHeight="1" x14ac:dyDescent="0.2">
      <c r="A52" s="306">
        <v>71</v>
      </c>
      <c r="B52" s="307" t="s">
        <v>276</v>
      </c>
      <c r="C52" s="308"/>
      <c r="D52" s="113">
        <v>10.163154316791298</v>
      </c>
      <c r="E52" s="115">
        <v>299</v>
      </c>
      <c r="F52" s="114">
        <v>229</v>
      </c>
      <c r="G52" s="114">
        <v>332</v>
      </c>
      <c r="H52" s="114">
        <v>211</v>
      </c>
      <c r="I52" s="140">
        <v>327</v>
      </c>
      <c r="J52" s="115">
        <v>-28</v>
      </c>
      <c r="K52" s="116">
        <v>-8.5626911314984717</v>
      </c>
    </row>
    <row r="53" spans="1:11" ht="14.1" customHeight="1" x14ac:dyDescent="0.2">
      <c r="A53" s="306" t="s">
        <v>277</v>
      </c>
      <c r="B53" s="307" t="s">
        <v>278</v>
      </c>
      <c r="C53" s="308"/>
      <c r="D53" s="113">
        <v>3.8749150237933381</v>
      </c>
      <c r="E53" s="115">
        <v>114</v>
      </c>
      <c r="F53" s="114">
        <v>107</v>
      </c>
      <c r="G53" s="114">
        <v>137</v>
      </c>
      <c r="H53" s="114">
        <v>84</v>
      </c>
      <c r="I53" s="140">
        <v>121</v>
      </c>
      <c r="J53" s="115">
        <v>-7</v>
      </c>
      <c r="K53" s="116">
        <v>-5.785123966942149</v>
      </c>
    </row>
    <row r="54" spans="1:11" ht="14.1" customHeight="1" x14ac:dyDescent="0.2">
      <c r="A54" s="306" t="s">
        <v>279</v>
      </c>
      <c r="B54" s="307" t="s">
        <v>280</v>
      </c>
      <c r="C54" s="308"/>
      <c r="D54" s="113">
        <v>5.404486743711761</v>
      </c>
      <c r="E54" s="115">
        <v>159</v>
      </c>
      <c r="F54" s="114">
        <v>102</v>
      </c>
      <c r="G54" s="114">
        <v>175</v>
      </c>
      <c r="H54" s="114">
        <v>112</v>
      </c>
      <c r="I54" s="140">
        <v>177</v>
      </c>
      <c r="J54" s="115">
        <v>-18</v>
      </c>
      <c r="K54" s="116">
        <v>-10.169491525423728</v>
      </c>
    </row>
    <row r="55" spans="1:11" ht="14.1" customHeight="1" x14ac:dyDescent="0.2">
      <c r="A55" s="306">
        <v>72</v>
      </c>
      <c r="B55" s="307" t="s">
        <v>281</v>
      </c>
      <c r="C55" s="308"/>
      <c r="D55" s="113">
        <v>2.5152957171991841</v>
      </c>
      <c r="E55" s="115">
        <v>74</v>
      </c>
      <c r="F55" s="114">
        <v>55</v>
      </c>
      <c r="G55" s="114">
        <v>107</v>
      </c>
      <c r="H55" s="114">
        <v>51</v>
      </c>
      <c r="I55" s="140">
        <v>103</v>
      </c>
      <c r="J55" s="115">
        <v>-29</v>
      </c>
      <c r="K55" s="116">
        <v>-28.155339805825243</v>
      </c>
    </row>
    <row r="56" spans="1:11" ht="14.1" customHeight="1" x14ac:dyDescent="0.2">
      <c r="A56" s="306" t="s">
        <v>282</v>
      </c>
      <c r="B56" s="307" t="s">
        <v>283</v>
      </c>
      <c r="C56" s="308"/>
      <c r="D56" s="113">
        <v>0.81577158395649219</v>
      </c>
      <c r="E56" s="115">
        <v>24</v>
      </c>
      <c r="F56" s="114">
        <v>17</v>
      </c>
      <c r="G56" s="114">
        <v>48</v>
      </c>
      <c r="H56" s="114">
        <v>11</v>
      </c>
      <c r="I56" s="140">
        <v>23</v>
      </c>
      <c r="J56" s="115">
        <v>1</v>
      </c>
      <c r="K56" s="116">
        <v>4.3478260869565215</v>
      </c>
    </row>
    <row r="57" spans="1:11" ht="14.1" customHeight="1" x14ac:dyDescent="0.2">
      <c r="A57" s="306" t="s">
        <v>284</v>
      </c>
      <c r="B57" s="307" t="s">
        <v>285</v>
      </c>
      <c r="C57" s="308"/>
      <c r="D57" s="113">
        <v>0.95173351461590749</v>
      </c>
      <c r="E57" s="115">
        <v>28</v>
      </c>
      <c r="F57" s="114">
        <v>32</v>
      </c>
      <c r="G57" s="114">
        <v>26</v>
      </c>
      <c r="H57" s="114">
        <v>25</v>
      </c>
      <c r="I57" s="140">
        <v>51</v>
      </c>
      <c r="J57" s="115">
        <v>-23</v>
      </c>
      <c r="K57" s="116">
        <v>-45.098039215686278</v>
      </c>
    </row>
    <row r="58" spans="1:11" ht="14.1" customHeight="1" x14ac:dyDescent="0.2">
      <c r="A58" s="306">
        <v>73</v>
      </c>
      <c r="B58" s="307" t="s">
        <v>286</v>
      </c>
      <c r="C58" s="308"/>
      <c r="D58" s="113">
        <v>2.0394289598912305</v>
      </c>
      <c r="E58" s="115">
        <v>60</v>
      </c>
      <c r="F58" s="114">
        <v>36</v>
      </c>
      <c r="G58" s="114">
        <v>73</v>
      </c>
      <c r="H58" s="114">
        <v>30</v>
      </c>
      <c r="I58" s="140">
        <v>53</v>
      </c>
      <c r="J58" s="115">
        <v>7</v>
      </c>
      <c r="K58" s="116">
        <v>13.20754716981132</v>
      </c>
    </row>
    <row r="59" spans="1:11" ht="14.1" customHeight="1" x14ac:dyDescent="0.2">
      <c r="A59" s="306" t="s">
        <v>287</v>
      </c>
      <c r="B59" s="307" t="s">
        <v>288</v>
      </c>
      <c r="C59" s="308"/>
      <c r="D59" s="113">
        <v>1.3936097892590076</v>
      </c>
      <c r="E59" s="115">
        <v>41</v>
      </c>
      <c r="F59" s="114">
        <v>24</v>
      </c>
      <c r="G59" s="114">
        <v>49</v>
      </c>
      <c r="H59" s="114">
        <v>21</v>
      </c>
      <c r="I59" s="140">
        <v>39</v>
      </c>
      <c r="J59" s="115">
        <v>2</v>
      </c>
      <c r="K59" s="116">
        <v>5.1282051282051286</v>
      </c>
    </row>
    <row r="60" spans="1:11" ht="14.1" customHeight="1" x14ac:dyDescent="0.2">
      <c r="A60" s="306">
        <v>81</v>
      </c>
      <c r="B60" s="307" t="s">
        <v>289</v>
      </c>
      <c r="C60" s="308"/>
      <c r="D60" s="113">
        <v>8.9055064581917058</v>
      </c>
      <c r="E60" s="115">
        <v>262</v>
      </c>
      <c r="F60" s="114">
        <v>165</v>
      </c>
      <c r="G60" s="114">
        <v>370</v>
      </c>
      <c r="H60" s="114">
        <v>138</v>
      </c>
      <c r="I60" s="140">
        <v>228</v>
      </c>
      <c r="J60" s="115">
        <v>34</v>
      </c>
      <c r="K60" s="116">
        <v>14.912280701754385</v>
      </c>
    </row>
    <row r="61" spans="1:11" ht="14.1" customHeight="1" x14ac:dyDescent="0.2">
      <c r="A61" s="306" t="s">
        <v>290</v>
      </c>
      <c r="B61" s="307" t="s">
        <v>291</v>
      </c>
      <c r="C61" s="308"/>
      <c r="D61" s="113">
        <v>4.0108769544527529</v>
      </c>
      <c r="E61" s="115">
        <v>118</v>
      </c>
      <c r="F61" s="114">
        <v>52</v>
      </c>
      <c r="G61" s="114">
        <v>181</v>
      </c>
      <c r="H61" s="114">
        <v>37</v>
      </c>
      <c r="I61" s="140">
        <v>97</v>
      </c>
      <c r="J61" s="115">
        <v>21</v>
      </c>
      <c r="K61" s="116">
        <v>21.649484536082475</v>
      </c>
    </row>
    <row r="62" spans="1:11" ht="14.1" customHeight="1" x14ac:dyDescent="0.2">
      <c r="A62" s="306" t="s">
        <v>292</v>
      </c>
      <c r="B62" s="307" t="s">
        <v>293</v>
      </c>
      <c r="C62" s="308"/>
      <c r="D62" s="113">
        <v>1.903467029231815</v>
      </c>
      <c r="E62" s="115">
        <v>56</v>
      </c>
      <c r="F62" s="114">
        <v>69</v>
      </c>
      <c r="G62" s="114">
        <v>99</v>
      </c>
      <c r="H62" s="114">
        <v>54</v>
      </c>
      <c r="I62" s="140">
        <v>56</v>
      </c>
      <c r="J62" s="115">
        <v>0</v>
      </c>
      <c r="K62" s="116">
        <v>0</v>
      </c>
    </row>
    <row r="63" spans="1:11" ht="14.1" customHeight="1" x14ac:dyDescent="0.2">
      <c r="A63" s="306"/>
      <c r="B63" s="307" t="s">
        <v>294</v>
      </c>
      <c r="C63" s="308"/>
      <c r="D63" s="113">
        <v>1.5635622025832767</v>
      </c>
      <c r="E63" s="115">
        <v>46</v>
      </c>
      <c r="F63" s="114">
        <v>47</v>
      </c>
      <c r="G63" s="114">
        <v>81</v>
      </c>
      <c r="H63" s="114">
        <v>46</v>
      </c>
      <c r="I63" s="140">
        <v>47</v>
      </c>
      <c r="J63" s="115">
        <v>-1</v>
      </c>
      <c r="K63" s="116">
        <v>-2.1276595744680851</v>
      </c>
    </row>
    <row r="64" spans="1:11" ht="14.1" customHeight="1" x14ac:dyDescent="0.2">
      <c r="A64" s="306" t="s">
        <v>295</v>
      </c>
      <c r="B64" s="307" t="s">
        <v>296</v>
      </c>
      <c r="C64" s="308"/>
      <c r="D64" s="113">
        <v>1.0537049626104691</v>
      </c>
      <c r="E64" s="115">
        <v>31</v>
      </c>
      <c r="F64" s="114">
        <v>11</v>
      </c>
      <c r="G64" s="114">
        <v>30</v>
      </c>
      <c r="H64" s="114">
        <v>11</v>
      </c>
      <c r="I64" s="140">
        <v>20</v>
      </c>
      <c r="J64" s="115">
        <v>11</v>
      </c>
      <c r="K64" s="116">
        <v>55</v>
      </c>
    </row>
    <row r="65" spans="1:11" ht="14.1" customHeight="1" x14ac:dyDescent="0.2">
      <c r="A65" s="306" t="s">
        <v>297</v>
      </c>
      <c r="B65" s="307" t="s">
        <v>298</v>
      </c>
      <c r="C65" s="308"/>
      <c r="D65" s="113">
        <v>0.81577158395649219</v>
      </c>
      <c r="E65" s="115">
        <v>24</v>
      </c>
      <c r="F65" s="114">
        <v>14</v>
      </c>
      <c r="G65" s="114">
        <v>25</v>
      </c>
      <c r="H65" s="114">
        <v>12</v>
      </c>
      <c r="I65" s="140">
        <v>21</v>
      </c>
      <c r="J65" s="115">
        <v>3</v>
      </c>
      <c r="K65" s="116">
        <v>14.285714285714286</v>
      </c>
    </row>
    <row r="66" spans="1:11" ht="14.1" customHeight="1" x14ac:dyDescent="0.2">
      <c r="A66" s="306">
        <v>82</v>
      </c>
      <c r="B66" s="307" t="s">
        <v>299</v>
      </c>
      <c r="C66" s="308"/>
      <c r="D66" s="113">
        <v>2.8891910265125764</v>
      </c>
      <c r="E66" s="115">
        <v>85</v>
      </c>
      <c r="F66" s="114">
        <v>113</v>
      </c>
      <c r="G66" s="114">
        <v>169</v>
      </c>
      <c r="H66" s="114">
        <v>84</v>
      </c>
      <c r="I66" s="140">
        <v>95</v>
      </c>
      <c r="J66" s="115">
        <v>-10</v>
      </c>
      <c r="K66" s="116">
        <v>-10.526315789473685</v>
      </c>
    </row>
    <row r="67" spans="1:11" ht="14.1" customHeight="1" x14ac:dyDescent="0.2">
      <c r="A67" s="306" t="s">
        <v>300</v>
      </c>
      <c r="B67" s="307" t="s">
        <v>301</v>
      </c>
      <c r="C67" s="308"/>
      <c r="D67" s="113">
        <v>1.3936097892590076</v>
      </c>
      <c r="E67" s="115">
        <v>41</v>
      </c>
      <c r="F67" s="114">
        <v>65</v>
      </c>
      <c r="G67" s="114">
        <v>89</v>
      </c>
      <c r="H67" s="114">
        <v>48</v>
      </c>
      <c r="I67" s="140">
        <v>45</v>
      </c>
      <c r="J67" s="115">
        <v>-4</v>
      </c>
      <c r="K67" s="116">
        <v>-8.8888888888888893</v>
      </c>
    </row>
    <row r="68" spans="1:11" ht="14.1" customHeight="1" x14ac:dyDescent="0.2">
      <c r="A68" s="306" t="s">
        <v>302</v>
      </c>
      <c r="B68" s="307" t="s">
        <v>303</v>
      </c>
      <c r="C68" s="308"/>
      <c r="D68" s="113">
        <v>0.61182868796736911</v>
      </c>
      <c r="E68" s="115">
        <v>18</v>
      </c>
      <c r="F68" s="114">
        <v>27</v>
      </c>
      <c r="G68" s="114">
        <v>42</v>
      </c>
      <c r="H68" s="114">
        <v>20</v>
      </c>
      <c r="I68" s="140">
        <v>24</v>
      </c>
      <c r="J68" s="115">
        <v>-6</v>
      </c>
      <c r="K68" s="116">
        <v>-25</v>
      </c>
    </row>
    <row r="69" spans="1:11" ht="14.1" customHeight="1" x14ac:dyDescent="0.2">
      <c r="A69" s="306">
        <v>83</v>
      </c>
      <c r="B69" s="307" t="s">
        <v>304</v>
      </c>
      <c r="C69" s="308"/>
      <c r="D69" s="113">
        <v>3.5010197144799458</v>
      </c>
      <c r="E69" s="115">
        <v>103</v>
      </c>
      <c r="F69" s="114">
        <v>120</v>
      </c>
      <c r="G69" s="114">
        <v>335</v>
      </c>
      <c r="H69" s="114">
        <v>98</v>
      </c>
      <c r="I69" s="140">
        <v>126</v>
      </c>
      <c r="J69" s="115">
        <v>-23</v>
      </c>
      <c r="K69" s="116">
        <v>-18.253968253968253</v>
      </c>
    </row>
    <row r="70" spans="1:11" ht="14.1" customHeight="1" x14ac:dyDescent="0.2">
      <c r="A70" s="306" t="s">
        <v>305</v>
      </c>
      <c r="B70" s="307" t="s">
        <v>306</v>
      </c>
      <c r="C70" s="308"/>
      <c r="D70" s="113">
        <v>2.7192386131883071</v>
      </c>
      <c r="E70" s="115">
        <v>80</v>
      </c>
      <c r="F70" s="114">
        <v>93</v>
      </c>
      <c r="G70" s="114">
        <v>298</v>
      </c>
      <c r="H70" s="114">
        <v>74</v>
      </c>
      <c r="I70" s="140">
        <v>107</v>
      </c>
      <c r="J70" s="115">
        <v>-27</v>
      </c>
      <c r="K70" s="116">
        <v>-25.233644859813083</v>
      </c>
    </row>
    <row r="71" spans="1:11" ht="14.1" customHeight="1" x14ac:dyDescent="0.2">
      <c r="A71" s="306"/>
      <c r="B71" s="307" t="s">
        <v>307</v>
      </c>
      <c r="C71" s="308"/>
      <c r="D71" s="113">
        <v>1.4615907545887152</v>
      </c>
      <c r="E71" s="115">
        <v>43</v>
      </c>
      <c r="F71" s="114">
        <v>48</v>
      </c>
      <c r="G71" s="114">
        <v>186</v>
      </c>
      <c r="H71" s="114">
        <v>36</v>
      </c>
      <c r="I71" s="140">
        <v>57</v>
      </c>
      <c r="J71" s="115">
        <v>-14</v>
      </c>
      <c r="K71" s="116">
        <v>-24.561403508771932</v>
      </c>
    </row>
    <row r="72" spans="1:11" ht="14.1" customHeight="1" x14ac:dyDescent="0.2">
      <c r="A72" s="306">
        <v>84</v>
      </c>
      <c r="B72" s="307" t="s">
        <v>308</v>
      </c>
      <c r="C72" s="308"/>
      <c r="D72" s="113">
        <v>1.5975526852481305</v>
      </c>
      <c r="E72" s="115">
        <v>47</v>
      </c>
      <c r="F72" s="114">
        <v>54</v>
      </c>
      <c r="G72" s="114">
        <v>78</v>
      </c>
      <c r="H72" s="114">
        <v>35</v>
      </c>
      <c r="I72" s="140">
        <v>67</v>
      </c>
      <c r="J72" s="115">
        <v>-20</v>
      </c>
      <c r="K72" s="116">
        <v>-29.850746268656717</v>
      </c>
    </row>
    <row r="73" spans="1:11" ht="14.1" customHeight="1" x14ac:dyDescent="0.2">
      <c r="A73" s="306" t="s">
        <v>309</v>
      </c>
      <c r="B73" s="307" t="s">
        <v>310</v>
      </c>
      <c r="C73" s="308"/>
      <c r="D73" s="113">
        <v>0.20394289598912305</v>
      </c>
      <c r="E73" s="115">
        <v>6</v>
      </c>
      <c r="F73" s="114">
        <v>4</v>
      </c>
      <c r="G73" s="114">
        <v>27</v>
      </c>
      <c r="H73" s="114">
        <v>0</v>
      </c>
      <c r="I73" s="140">
        <v>10</v>
      </c>
      <c r="J73" s="115">
        <v>-4</v>
      </c>
      <c r="K73" s="116">
        <v>-40</v>
      </c>
    </row>
    <row r="74" spans="1:11" ht="14.1" customHeight="1" x14ac:dyDescent="0.2">
      <c r="A74" s="306" t="s">
        <v>311</v>
      </c>
      <c r="B74" s="307" t="s">
        <v>312</v>
      </c>
      <c r="C74" s="308"/>
      <c r="D74" s="113">
        <v>0.16995241332426919</v>
      </c>
      <c r="E74" s="115">
        <v>5</v>
      </c>
      <c r="F74" s="114" t="s">
        <v>513</v>
      </c>
      <c r="G74" s="114">
        <v>13</v>
      </c>
      <c r="H74" s="114">
        <v>3</v>
      </c>
      <c r="I74" s="140">
        <v>7</v>
      </c>
      <c r="J74" s="115">
        <v>-2</v>
      </c>
      <c r="K74" s="116">
        <v>-28.571428571428573</v>
      </c>
    </row>
    <row r="75" spans="1:11" ht="14.1" customHeight="1" x14ac:dyDescent="0.2">
      <c r="A75" s="306" t="s">
        <v>313</v>
      </c>
      <c r="B75" s="307" t="s">
        <v>314</v>
      </c>
      <c r="C75" s="308"/>
      <c r="D75" s="113">
        <v>0.91774303195105367</v>
      </c>
      <c r="E75" s="115">
        <v>27</v>
      </c>
      <c r="F75" s="114">
        <v>36</v>
      </c>
      <c r="G75" s="114">
        <v>24</v>
      </c>
      <c r="H75" s="114">
        <v>24</v>
      </c>
      <c r="I75" s="140">
        <v>40</v>
      </c>
      <c r="J75" s="115">
        <v>-13</v>
      </c>
      <c r="K75" s="116">
        <v>-32.5</v>
      </c>
    </row>
    <row r="76" spans="1:11" ht="14.1" customHeight="1" x14ac:dyDescent="0.2">
      <c r="A76" s="306">
        <v>91</v>
      </c>
      <c r="B76" s="307" t="s">
        <v>315</v>
      </c>
      <c r="C76" s="308"/>
      <c r="D76" s="113">
        <v>0.44187627464309992</v>
      </c>
      <c r="E76" s="115">
        <v>13</v>
      </c>
      <c r="F76" s="114">
        <v>6</v>
      </c>
      <c r="G76" s="114">
        <v>3</v>
      </c>
      <c r="H76" s="114">
        <v>5</v>
      </c>
      <c r="I76" s="140">
        <v>7</v>
      </c>
      <c r="J76" s="115">
        <v>6</v>
      </c>
      <c r="K76" s="116">
        <v>85.714285714285708</v>
      </c>
    </row>
    <row r="77" spans="1:11" ht="14.1" customHeight="1" x14ac:dyDescent="0.2">
      <c r="A77" s="306">
        <v>92</v>
      </c>
      <c r="B77" s="307" t="s">
        <v>316</v>
      </c>
      <c r="C77" s="308"/>
      <c r="D77" s="113">
        <v>1.6315431679129844</v>
      </c>
      <c r="E77" s="115">
        <v>48</v>
      </c>
      <c r="F77" s="114">
        <v>29</v>
      </c>
      <c r="G77" s="114">
        <v>51</v>
      </c>
      <c r="H77" s="114">
        <v>48</v>
      </c>
      <c r="I77" s="140">
        <v>34</v>
      </c>
      <c r="J77" s="115">
        <v>14</v>
      </c>
      <c r="K77" s="116">
        <v>41.176470588235297</v>
      </c>
    </row>
    <row r="78" spans="1:11" ht="14.1" customHeight="1" x14ac:dyDescent="0.2">
      <c r="A78" s="306">
        <v>93</v>
      </c>
      <c r="B78" s="307" t="s">
        <v>317</v>
      </c>
      <c r="C78" s="308"/>
      <c r="D78" s="113">
        <v>0.23793337865397687</v>
      </c>
      <c r="E78" s="115">
        <v>7</v>
      </c>
      <c r="F78" s="114">
        <v>5</v>
      </c>
      <c r="G78" s="114">
        <v>14</v>
      </c>
      <c r="H78" s="114">
        <v>3</v>
      </c>
      <c r="I78" s="140">
        <v>5</v>
      </c>
      <c r="J78" s="115">
        <v>2</v>
      </c>
      <c r="K78" s="116">
        <v>40</v>
      </c>
    </row>
    <row r="79" spans="1:11" ht="14.1" customHeight="1" x14ac:dyDescent="0.2">
      <c r="A79" s="306">
        <v>94</v>
      </c>
      <c r="B79" s="307" t="s">
        <v>318</v>
      </c>
      <c r="C79" s="308"/>
      <c r="D79" s="113">
        <v>0.20394289598912305</v>
      </c>
      <c r="E79" s="115">
        <v>6</v>
      </c>
      <c r="F79" s="114">
        <v>13</v>
      </c>
      <c r="G79" s="114">
        <v>8</v>
      </c>
      <c r="H79" s="114">
        <v>12</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0.27192386131883073</v>
      </c>
      <c r="E81" s="143">
        <v>8</v>
      </c>
      <c r="F81" s="144">
        <v>0</v>
      </c>
      <c r="G81" s="144">
        <v>18</v>
      </c>
      <c r="H81" s="144">
        <v>5</v>
      </c>
      <c r="I81" s="145">
        <v>4</v>
      </c>
      <c r="J81" s="143">
        <v>4</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3179</v>
      </c>
      <c r="E11" s="114">
        <v>2629</v>
      </c>
      <c r="F11" s="114">
        <v>3625</v>
      </c>
      <c r="G11" s="114">
        <v>2614</v>
      </c>
      <c r="H11" s="140">
        <v>3381</v>
      </c>
      <c r="I11" s="115">
        <v>-202</v>
      </c>
      <c r="J11" s="116">
        <v>-5.9745637385388939</v>
      </c>
    </row>
    <row r="12" spans="1:15" s="110" customFormat="1" ht="24.95" customHeight="1" x14ac:dyDescent="0.2">
      <c r="A12" s="193" t="s">
        <v>132</v>
      </c>
      <c r="B12" s="194" t="s">
        <v>133</v>
      </c>
      <c r="C12" s="113">
        <v>0.47184649260773825</v>
      </c>
      <c r="D12" s="115">
        <v>15</v>
      </c>
      <c r="E12" s="114">
        <v>15</v>
      </c>
      <c r="F12" s="114">
        <v>13</v>
      </c>
      <c r="G12" s="114">
        <v>8</v>
      </c>
      <c r="H12" s="140">
        <v>16</v>
      </c>
      <c r="I12" s="115">
        <v>-1</v>
      </c>
      <c r="J12" s="116">
        <v>-6.25</v>
      </c>
    </row>
    <row r="13" spans="1:15" s="110" customFormat="1" ht="24.95" customHeight="1" x14ac:dyDescent="0.2">
      <c r="A13" s="193" t="s">
        <v>134</v>
      </c>
      <c r="B13" s="199" t="s">
        <v>214</v>
      </c>
      <c r="C13" s="113">
        <v>0.94369298521547651</v>
      </c>
      <c r="D13" s="115">
        <v>30</v>
      </c>
      <c r="E13" s="114">
        <v>24</v>
      </c>
      <c r="F13" s="114">
        <v>41</v>
      </c>
      <c r="G13" s="114">
        <v>21</v>
      </c>
      <c r="H13" s="140">
        <v>29</v>
      </c>
      <c r="I13" s="115">
        <v>1</v>
      </c>
      <c r="J13" s="116">
        <v>3.4482758620689653</v>
      </c>
    </row>
    <row r="14" spans="1:15" s="287" customFormat="1" ht="24.95" customHeight="1" x14ac:dyDescent="0.2">
      <c r="A14" s="193" t="s">
        <v>215</v>
      </c>
      <c r="B14" s="199" t="s">
        <v>137</v>
      </c>
      <c r="C14" s="113">
        <v>6.6058508965083362</v>
      </c>
      <c r="D14" s="115">
        <v>210</v>
      </c>
      <c r="E14" s="114">
        <v>210</v>
      </c>
      <c r="F14" s="114">
        <v>288</v>
      </c>
      <c r="G14" s="114">
        <v>259</v>
      </c>
      <c r="H14" s="140">
        <v>244</v>
      </c>
      <c r="I14" s="115">
        <v>-34</v>
      </c>
      <c r="J14" s="116">
        <v>-13.934426229508198</v>
      </c>
      <c r="K14" s="110"/>
      <c r="L14" s="110"/>
      <c r="M14" s="110"/>
      <c r="N14" s="110"/>
      <c r="O14" s="110"/>
    </row>
    <row r="15" spans="1:15" s="110" customFormat="1" ht="24.95" customHeight="1" x14ac:dyDescent="0.2">
      <c r="A15" s="193" t="s">
        <v>216</v>
      </c>
      <c r="B15" s="199" t="s">
        <v>217</v>
      </c>
      <c r="C15" s="113">
        <v>1.100975149418056</v>
      </c>
      <c r="D15" s="115">
        <v>35</v>
      </c>
      <c r="E15" s="114">
        <v>56</v>
      </c>
      <c r="F15" s="114">
        <v>61</v>
      </c>
      <c r="G15" s="114">
        <v>44</v>
      </c>
      <c r="H15" s="140">
        <v>66</v>
      </c>
      <c r="I15" s="115">
        <v>-31</v>
      </c>
      <c r="J15" s="116">
        <v>-46.969696969696969</v>
      </c>
    </row>
    <row r="16" spans="1:15" s="287" customFormat="1" ht="24.95" customHeight="1" x14ac:dyDescent="0.2">
      <c r="A16" s="193" t="s">
        <v>218</v>
      </c>
      <c r="B16" s="199" t="s">
        <v>141</v>
      </c>
      <c r="C16" s="113">
        <v>4.1207927021075808</v>
      </c>
      <c r="D16" s="115">
        <v>131</v>
      </c>
      <c r="E16" s="114">
        <v>112</v>
      </c>
      <c r="F16" s="114">
        <v>103</v>
      </c>
      <c r="G16" s="114">
        <v>171</v>
      </c>
      <c r="H16" s="140">
        <v>126</v>
      </c>
      <c r="I16" s="115">
        <v>5</v>
      </c>
      <c r="J16" s="116">
        <v>3.9682539682539684</v>
      </c>
      <c r="K16" s="110"/>
      <c r="L16" s="110"/>
      <c r="M16" s="110"/>
      <c r="N16" s="110"/>
      <c r="O16" s="110"/>
    </row>
    <row r="17" spans="1:15" s="110" customFormat="1" ht="24.95" customHeight="1" x14ac:dyDescent="0.2">
      <c r="A17" s="193" t="s">
        <v>142</v>
      </c>
      <c r="B17" s="199" t="s">
        <v>220</v>
      </c>
      <c r="C17" s="113">
        <v>1.3840830449826989</v>
      </c>
      <c r="D17" s="115">
        <v>44</v>
      </c>
      <c r="E17" s="114">
        <v>42</v>
      </c>
      <c r="F17" s="114">
        <v>124</v>
      </c>
      <c r="G17" s="114">
        <v>44</v>
      </c>
      <c r="H17" s="140">
        <v>52</v>
      </c>
      <c r="I17" s="115">
        <v>-8</v>
      </c>
      <c r="J17" s="116">
        <v>-15.384615384615385</v>
      </c>
    </row>
    <row r="18" spans="1:15" s="287" customFormat="1" ht="24.95" customHeight="1" x14ac:dyDescent="0.2">
      <c r="A18" s="201" t="s">
        <v>144</v>
      </c>
      <c r="B18" s="202" t="s">
        <v>145</v>
      </c>
      <c r="C18" s="113">
        <v>3.8691412393834539</v>
      </c>
      <c r="D18" s="115">
        <v>123</v>
      </c>
      <c r="E18" s="114">
        <v>103</v>
      </c>
      <c r="F18" s="114">
        <v>107</v>
      </c>
      <c r="G18" s="114">
        <v>75</v>
      </c>
      <c r="H18" s="140">
        <v>132</v>
      </c>
      <c r="I18" s="115">
        <v>-9</v>
      </c>
      <c r="J18" s="116">
        <v>-6.8181818181818183</v>
      </c>
      <c r="K18" s="110"/>
      <c r="L18" s="110"/>
      <c r="M18" s="110"/>
      <c r="N18" s="110"/>
      <c r="O18" s="110"/>
    </row>
    <row r="19" spans="1:15" s="110" customFormat="1" ht="24.95" customHeight="1" x14ac:dyDescent="0.2">
      <c r="A19" s="193" t="s">
        <v>146</v>
      </c>
      <c r="B19" s="199" t="s">
        <v>147</v>
      </c>
      <c r="C19" s="113">
        <v>20.037747719408618</v>
      </c>
      <c r="D19" s="115">
        <v>637</v>
      </c>
      <c r="E19" s="114">
        <v>520</v>
      </c>
      <c r="F19" s="114">
        <v>591</v>
      </c>
      <c r="G19" s="114">
        <v>439</v>
      </c>
      <c r="H19" s="140">
        <v>656</v>
      </c>
      <c r="I19" s="115">
        <v>-19</v>
      </c>
      <c r="J19" s="116">
        <v>-2.8963414634146343</v>
      </c>
    </row>
    <row r="20" spans="1:15" s="287" customFormat="1" ht="24.95" customHeight="1" x14ac:dyDescent="0.2">
      <c r="A20" s="193" t="s">
        <v>148</v>
      </c>
      <c r="B20" s="199" t="s">
        <v>149</v>
      </c>
      <c r="C20" s="113">
        <v>7.6753696130858762</v>
      </c>
      <c r="D20" s="115">
        <v>244</v>
      </c>
      <c r="E20" s="114">
        <v>229</v>
      </c>
      <c r="F20" s="114">
        <v>273</v>
      </c>
      <c r="G20" s="114">
        <v>263</v>
      </c>
      <c r="H20" s="140">
        <v>263</v>
      </c>
      <c r="I20" s="115">
        <v>-19</v>
      </c>
      <c r="J20" s="116">
        <v>-7.2243346007604563</v>
      </c>
      <c r="K20" s="110"/>
      <c r="L20" s="110"/>
      <c r="M20" s="110"/>
      <c r="N20" s="110"/>
      <c r="O20" s="110"/>
    </row>
    <row r="21" spans="1:15" s="110" customFormat="1" ht="24.95" customHeight="1" x14ac:dyDescent="0.2">
      <c r="A21" s="201" t="s">
        <v>150</v>
      </c>
      <c r="B21" s="202" t="s">
        <v>151</v>
      </c>
      <c r="C21" s="113">
        <v>8.0213903743315509</v>
      </c>
      <c r="D21" s="115">
        <v>255</v>
      </c>
      <c r="E21" s="114">
        <v>209</v>
      </c>
      <c r="F21" s="114">
        <v>256</v>
      </c>
      <c r="G21" s="114">
        <v>176</v>
      </c>
      <c r="H21" s="140">
        <v>170</v>
      </c>
      <c r="I21" s="115">
        <v>85</v>
      </c>
      <c r="J21" s="116">
        <v>50</v>
      </c>
    </row>
    <row r="22" spans="1:15" s="110" customFormat="1" ht="24.95" customHeight="1" x14ac:dyDescent="0.2">
      <c r="A22" s="201" t="s">
        <v>152</v>
      </c>
      <c r="B22" s="199" t="s">
        <v>153</v>
      </c>
      <c r="C22" s="113">
        <v>2.9254482541679772</v>
      </c>
      <c r="D22" s="115">
        <v>93</v>
      </c>
      <c r="E22" s="114">
        <v>38</v>
      </c>
      <c r="F22" s="114">
        <v>75</v>
      </c>
      <c r="G22" s="114">
        <v>42</v>
      </c>
      <c r="H22" s="140">
        <v>64</v>
      </c>
      <c r="I22" s="115">
        <v>29</v>
      </c>
      <c r="J22" s="116">
        <v>45.3125</v>
      </c>
    </row>
    <row r="23" spans="1:15" s="110" customFormat="1" ht="24.95" customHeight="1" x14ac:dyDescent="0.2">
      <c r="A23" s="193" t="s">
        <v>154</v>
      </c>
      <c r="B23" s="199" t="s">
        <v>155</v>
      </c>
      <c r="C23" s="113">
        <v>1.6986473733878578</v>
      </c>
      <c r="D23" s="115">
        <v>54</v>
      </c>
      <c r="E23" s="114">
        <v>48</v>
      </c>
      <c r="F23" s="114">
        <v>62</v>
      </c>
      <c r="G23" s="114">
        <v>44</v>
      </c>
      <c r="H23" s="140">
        <v>106</v>
      </c>
      <c r="I23" s="115">
        <v>-52</v>
      </c>
      <c r="J23" s="116">
        <v>-49.056603773584904</v>
      </c>
    </row>
    <row r="24" spans="1:15" s="110" customFormat="1" ht="24.95" customHeight="1" x14ac:dyDescent="0.2">
      <c r="A24" s="193" t="s">
        <v>156</v>
      </c>
      <c r="B24" s="199" t="s">
        <v>221</v>
      </c>
      <c r="C24" s="113">
        <v>8.4617804340987739</v>
      </c>
      <c r="D24" s="115">
        <v>269</v>
      </c>
      <c r="E24" s="114">
        <v>202</v>
      </c>
      <c r="F24" s="114">
        <v>275</v>
      </c>
      <c r="G24" s="114">
        <v>182</v>
      </c>
      <c r="H24" s="140">
        <v>372</v>
      </c>
      <c r="I24" s="115">
        <v>-103</v>
      </c>
      <c r="J24" s="116">
        <v>-27.688172043010752</v>
      </c>
    </row>
    <row r="25" spans="1:15" s="110" customFormat="1" ht="24.95" customHeight="1" x14ac:dyDescent="0.2">
      <c r="A25" s="193" t="s">
        <v>222</v>
      </c>
      <c r="B25" s="204" t="s">
        <v>159</v>
      </c>
      <c r="C25" s="113">
        <v>5.284680717206669</v>
      </c>
      <c r="D25" s="115">
        <v>168</v>
      </c>
      <c r="E25" s="114">
        <v>171</v>
      </c>
      <c r="F25" s="114">
        <v>182</v>
      </c>
      <c r="G25" s="114">
        <v>157</v>
      </c>
      <c r="H25" s="140">
        <v>166</v>
      </c>
      <c r="I25" s="115">
        <v>2</v>
      </c>
      <c r="J25" s="116">
        <v>1.2048192771084338</v>
      </c>
    </row>
    <row r="26" spans="1:15" s="110" customFormat="1" ht="24.95" customHeight="1" x14ac:dyDescent="0.2">
      <c r="A26" s="201">
        <v>782.78300000000002</v>
      </c>
      <c r="B26" s="203" t="s">
        <v>160</v>
      </c>
      <c r="C26" s="113">
        <v>13.30607109153822</v>
      </c>
      <c r="D26" s="115">
        <v>423</v>
      </c>
      <c r="E26" s="114">
        <v>407</v>
      </c>
      <c r="F26" s="114">
        <v>457</v>
      </c>
      <c r="G26" s="114">
        <v>433</v>
      </c>
      <c r="H26" s="140">
        <v>409</v>
      </c>
      <c r="I26" s="115">
        <v>14</v>
      </c>
      <c r="J26" s="116">
        <v>3.4229828850855744</v>
      </c>
    </row>
    <row r="27" spans="1:15" s="110" customFormat="1" ht="24.95" customHeight="1" x14ac:dyDescent="0.2">
      <c r="A27" s="193" t="s">
        <v>161</v>
      </c>
      <c r="B27" s="199" t="s">
        <v>162</v>
      </c>
      <c r="C27" s="113">
        <v>2.1075810003145645</v>
      </c>
      <c r="D27" s="115">
        <v>67</v>
      </c>
      <c r="E27" s="114">
        <v>51</v>
      </c>
      <c r="F27" s="114">
        <v>59</v>
      </c>
      <c r="G27" s="114">
        <v>34</v>
      </c>
      <c r="H27" s="140">
        <v>56</v>
      </c>
      <c r="I27" s="115">
        <v>11</v>
      </c>
      <c r="J27" s="116">
        <v>19.642857142857142</v>
      </c>
    </row>
    <row r="28" spans="1:15" s="110" customFormat="1" ht="24.95" customHeight="1" x14ac:dyDescent="0.2">
      <c r="A28" s="193" t="s">
        <v>163</v>
      </c>
      <c r="B28" s="199" t="s">
        <v>164</v>
      </c>
      <c r="C28" s="113">
        <v>2.9254482541679772</v>
      </c>
      <c r="D28" s="115">
        <v>93</v>
      </c>
      <c r="E28" s="114">
        <v>71</v>
      </c>
      <c r="F28" s="114">
        <v>238</v>
      </c>
      <c r="G28" s="114">
        <v>73</v>
      </c>
      <c r="H28" s="140">
        <v>122</v>
      </c>
      <c r="I28" s="115">
        <v>-29</v>
      </c>
      <c r="J28" s="116">
        <v>-23.770491803278688</v>
      </c>
    </row>
    <row r="29" spans="1:15" s="110" customFormat="1" ht="24.95" customHeight="1" x14ac:dyDescent="0.2">
      <c r="A29" s="193">
        <v>86</v>
      </c>
      <c r="B29" s="199" t="s">
        <v>165</v>
      </c>
      <c r="C29" s="113">
        <v>7.10915382195659</v>
      </c>
      <c r="D29" s="115">
        <v>226</v>
      </c>
      <c r="E29" s="114">
        <v>105</v>
      </c>
      <c r="F29" s="114">
        <v>318</v>
      </c>
      <c r="G29" s="114">
        <v>124</v>
      </c>
      <c r="H29" s="140">
        <v>291</v>
      </c>
      <c r="I29" s="115">
        <v>-65</v>
      </c>
      <c r="J29" s="116">
        <v>-22.336769759450171</v>
      </c>
    </row>
    <row r="30" spans="1:15" s="110" customFormat="1" ht="24.95" customHeight="1" x14ac:dyDescent="0.2">
      <c r="A30" s="193">
        <v>87.88</v>
      </c>
      <c r="B30" s="204" t="s">
        <v>166</v>
      </c>
      <c r="C30" s="113">
        <v>5.1903114186851207</v>
      </c>
      <c r="D30" s="115">
        <v>165</v>
      </c>
      <c r="E30" s="114">
        <v>128</v>
      </c>
      <c r="F30" s="114">
        <v>265</v>
      </c>
      <c r="G30" s="114">
        <v>185</v>
      </c>
      <c r="H30" s="140">
        <v>188</v>
      </c>
      <c r="I30" s="115">
        <v>-23</v>
      </c>
      <c r="J30" s="116">
        <v>-12.23404255319149</v>
      </c>
    </row>
    <row r="31" spans="1:15" s="110" customFormat="1" ht="24.95" customHeight="1" x14ac:dyDescent="0.2">
      <c r="A31" s="193" t="s">
        <v>167</v>
      </c>
      <c r="B31" s="199" t="s">
        <v>168</v>
      </c>
      <c r="C31" s="113">
        <v>3.3658383139351997</v>
      </c>
      <c r="D31" s="115">
        <v>107</v>
      </c>
      <c r="E31" s="114">
        <v>98</v>
      </c>
      <c r="F31" s="114">
        <v>125</v>
      </c>
      <c r="G31" s="114">
        <v>99</v>
      </c>
      <c r="H31" s="140">
        <v>97</v>
      </c>
      <c r="I31" s="115">
        <v>10</v>
      </c>
      <c r="J31" s="116">
        <v>10.309278350515465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0.47184649260773825</v>
      </c>
      <c r="D34" s="115">
        <v>15</v>
      </c>
      <c r="E34" s="114">
        <v>15</v>
      </c>
      <c r="F34" s="114">
        <v>13</v>
      </c>
      <c r="G34" s="114">
        <v>8</v>
      </c>
      <c r="H34" s="140">
        <v>16</v>
      </c>
      <c r="I34" s="115">
        <v>-1</v>
      </c>
      <c r="J34" s="116">
        <v>-6.25</v>
      </c>
    </row>
    <row r="35" spans="1:10" s="110" customFormat="1" ht="24.95" customHeight="1" x14ac:dyDescent="0.2">
      <c r="A35" s="292" t="s">
        <v>171</v>
      </c>
      <c r="B35" s="293" t="s">
        <v>172</v>
      </c>
      <c r="C35" s="113">
        <v>11.418685121107266</v>
      </c>
      <c r="D35" s="115">
        <v>363</v>
      </c>
      <c r="E35" s="114">
        <v>337</v>
      </c>
      <c r="F35" s="114">
        <v>436</v>
      </c>
      <c r="G35" s="114">
        <v>355</v>
      </c>
      <c r="H35" s="140">
        <v>405</v>
      </c>
      <c r="I35" s="115">
        <v>-42</v>
      </c>
      <c r="J35" s="116">
        <v>-10.37037037037037</v>
      </c>
    </row>
    <row r="36" spans="1:10" s="110" customFormat="1" ht="24.95" customHeight="1" x14ac:dyDescent="0.2">
      <c r="A36" s="294" t="s">
        <v>173</v>
      </c>
      <c r="B36" s="295" t="s">
        <v>174</v>
      </c>
      <c r="C36" s="125">
        <v>88.109468386285002</v>
      </c>
      <c r="D36" s="143">
        <v>2801</v>
      </c>
      <c r="E36" s="144">
        <v>2277</v>
      </c>
      <c r="F36" s="144">
        <v>3176</v>
      </c>
      <c r="G36" s="144">
        <v>2251</v>
      </c>
      <c r="H36" s="145">
        <v>2960</v>
      </c>
      <c r="I36" s="143">
        <v>-159</v>
      </c>
      <c r="J36" s="146">
        <v>-5.3716216216216219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3179</v>
      </c>
      <c r="F11" s="264">
        <v>2629</v>
      </c>
      <c r="G11" s="264">
        <v>3625</v>
      </c>
      <c r="H11" s="264">
        <v>2614</v>
      </c>
      <c r="I11" s="265">
        <v>3381</v>
      </c>
      <c r="J11" s="263">
        <v>-202</v>
      </c>
      <c r="K11" s="266">
        <v>-5.9745637385388939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23.529411764705884</v>
      </c>
      <c r="E13" s="115">
        <v>748</v>
      </c>
      <c r="F13" s="114">
        <v>744</v>
      </c>
      <c r="G13" s="114">
        <v>910</v>
      </c>
      <c r="H13" s="114">
        <v>705</v>
      </c>
      <c r="I13" s="140">
        <v>758</v>
      </c>
      <c r="J13" s="115">
        <v>-10</v>
      </c>
      <c r="K13" s="116">
        <v>-1.3192612137203166</v>
      </c>
    </row>
    <row r="14" spans="1:17" ht="15.95" customHeight="1" x14ac:dyDescent="0.2">
      <c r="A14" s="306" t="s">
        <v>230</v>
      </c>
      <c r="B14" s="307"/>
      <c r="C14" s="308"/>
      <c r="D14" s="113">
        <v>60.018873859704307</v>
      </c>
      <c r="E14" s="115">
        <v>1908</v>
      </c>
      <c r="F14" s="114">
        <v>1513</v>
      </c>
      <c r="G14" s="114">
        <v>2192</v>
      </c>
      <c r="H14" s="114">
        <v>1513</v>
      </c>
      <c r="I14" s="140">
        <v>2014</v>
      </c>
      <c r="J14" s="115">
        <v>-106</v>
      </c>
      <c r="K14" s="116">
        <v>-5.2631578947368425</v>
      </c>
    </row>
    <row r="15" spans="1:17" ht="15.95" customHeight="1" x14ac:dyDescent="0.2">
      <c r="A15" s="306" t="s">
        <v>231</v>
      </c>
      <c r="B15" s="307"/>
      <c r="C15" s="308"/>
      <c r="D15" s="113">
        <v>7.8955646429694877</v>
      </c>
      <c r="E15" s="115">
        <v>251</v>
      </c>
      <c r="F15" s="114">
        <v>210</v>
      </c>
      <c r="G15" s="114">
        <v>225</v>
      </c>
      <c r="H15" s="114">
        <v>204</v>
      </c>
      <c r="I15" s="140">
        <v>310</v>
      </c>
      <c r="J15" s="115">
        <v>-59</v>
      </c>
      <c r="K15" s="116">
        <v>-19.032258064516128</v>
      </c>
    </row>
    <row r="16" spans="1:17" ht="15.95" customHeight="1" x14ac:dyDescent="0.2">
      <c r="A16" s="306" t="s">
        <v>232</v>
      </c>
      <c r="B16" s="307"/>
      <c r="C16" s="308"/>
      <c r="D16" s="113">
        <v>8.4932368669392897</v>
      </c>
      <c r="E16" s="115">
        <v>270</v>
      </c>
      <c r="F16" s="114">
        <v>159</v>
      </c>
      <c r="G16" s="114">
        <v>284</v>
      </c>
      <c r="H16" s="114">
        <v>190</v>
      </c>
      <c r="I16" s="140">
        <v>291</v>
      </c>
      <c r="J16" s="115">
        <v>-21</v>
      </c>
      <c r="K16" s="116">
        <v>-7.2164948453608249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0.34602076124567471</v>
      </c>
      <c r="E18" s="115">
        <v>11</v>
      </c>
      <c r="F18" s="114">
        <v>15</v>
      </c>
      <c r="G18" s="114">
        <v>17</v>
      </c>
      <c r="H18" s="114">
        <v>4</v>
      </c>
      <c r="I18" s="140">
        <v>13</v>
      </c>
      <c r="J18" s="115">
        <v>-2</v>
      </c>
      <c r="K18" s="116">
        <v>-15.384615384615385</v>
      </c>
    </row>
    <row r="19" spans="1:11" ht="14.1" customHeight="1" x14ac:dyDescent="0.2">
      <c r="A19" s="306" t="s">
        <v>235</v>
      </c>
      <c r="B19" s="307" t="s">
        <v>236</v>
      </c>
      <c r="C19" s="308"/>
      <c r="D19" s="113">
        <v>0.12582573136206354</v>
      </c>
      <c r="E19" s="115">
        <v>4</v>
      </c>
      <c r="F19" s="114">
        <v>8</v>
      </c>
      <c r="G19" s="114">
        <v>15</v>
      </c>
      <c r="H19" s="114">
        <v>3</v>
      </c>
      <c r="I19" s="140">
        <v>5</v>
      </c>
      <c r="J19" s="115">
        <v>-1</v>
      </c>
      <c r="K19" s="116">
        <v>-20</v>
      </c>
    </row>
    <row r="20" spans="1:11" ht="14.1" customHeight="1" x14ac:dyDescent="0.2">
      <c r="A20" s="306">
        <v>12</v>
      </c>
      <c r="B20" s="307" t="s">
        <v>237</v>
      </c>
      <c r="C20" s="308"/>
      <c r="D20" s="113">
        <v>0.25165146272412708</v>
      </c>
      <c r="E20" s="115">
        <v>8</v>
      </c>
      <c r="F20" s="114">
        <v>14</v>
      </c>
      <c r="G20" s="114">
        <v>20</v>
      </c>
      <c r="H20" s="114">
        <v>3</v>
      </c>
      <c r="I20" s="140">
        <v>11</v>
      </c>
      <c r="J20" s="115">
        <v>-3</v>
      </c>
      <c r="K20" s="116">
        <v>-27.272727272727273</v>
      </c>
    </row>
    <row r="21" spans="1:11" ht="14.1" customHeight="1" x14ac:dyDescent="0.2">
      <c r="A21" s="306">
        <v>21</v>
      </c>
      <c r="B21" s="307" t="s">
        <v>238</v>
      </c>
      <c r="C21" s="308"/>
      <c r="D21" s="113">
        <v>0.34602076124567471</v>
      </c>
      <c r="E21" s="115">
        <v>11</v>
      </c>
      <c r="F21" s="114">
        <v>4</v>
      </c>
      <c r="G21" s="114" t="s">
        <v>513</v>
      </c>
      <c r="H21" s="114">
        <v>3</v>
      </c>
      <c r="I21" s="140">
        <v>11</v>
      </c>
      <c r="J21" s="115">
        <v>0</v>
      </c>
      <c r="K21" s="116">
        <v>0</v>
      </c>
    </row>
    <row r="22" spans="1:11" ht="14.1" customHeight="1" x14ac:dyDescent="0.2">
      <c r="A22" s="306">
        <v>22</v>
      </c>
      <c r="B22" s="307" t="s">
        <v>239</v>
      </c>
      <c r="C22" s="308"/>
      <c r="D22" s="113">
        <v>2.485058194400755</v>
      </c>
      <c r="E22" s="115">
        <v>79</v>
      </c>
      <c r="F22" s="114">
        <v>77</v>
      </c>
      <c r="G22" s="114">
        <v>66</v>
      </c>
      <c r="H22" s="114">
        <v>71</v>
      </c>
      <c r="I22" s="140">
        <v>92</v>
      </c>
      <c r="J22" s="115">
        <v>-13</v>
      </c>
      <c r="K22" s="116">
        <v>-14.130434782608695</v>
      </c>
    </row>
    <row r="23" spans="1:11" ht="14.1" customHeight="1" x14ac:dyDescent="0.2">
      <c r="A23" s="306">
        <v>23</v>
      </c>
      <c r="B23" s="307" t="s">
        <v>240</v>
      </c>
      <c r="C23" s="308"/>
      <c r="D23" s="113">
        <v>0.91223655237496071</v>
      </c>
      <c r="E23" s="115">
        <v>29</v>
      </c>
      <c r="F23" s="114">
        <v>32</v>
      </c>
      <c r="G23" s="114">
        <v>123</v>
      </c>
      <c r="H23" s="114">
        <v>46</v>
      </c>
      <c r="I23" s="140">
        <v>60</v>
      </c>
      <c r="J23" s="115">
        <v>-31</v>
      </c>
      <c r="K23" s="116">
        <v>-51.666666666666664</v>
      </c>
    </row>
    <row r="24" spans="1:11" ht="14.1" customHeight="1" x14ac:dyDescent="0.2">
      <c r="A24" s="306">
        <v>24</v>
      </c>
      <c r="B24" s="307" t="s">
        <v>241</v>
      </c>
      <c r="C24" s="308"/>
      <c r="D24" s="113">
        <v>2.8939918213274614</v>
      </c>
      <c r="E24" s="115">
        <v>92</v>
      </c>
      <c r="F24" s="114">
        <v>107</v>
      </c>
      <c r="G24" s="114">
        <v>112</v>
      </c>
      <c r="H24" s="114">
        <v>134</v>
      </c>
      <c r="I24" s="140">
        <v>101</v>
      </c>
      <c r="J24" s="115">
        <v>-9</v>
      </c>
      <c r="K24" s="116">
        <v>-8.9108910891089117</v>
      </c>
    </row>
    <row r="25" spans="1:11" ht="14.1" customHeight="1" x14ac:dyDescent="0.2">
      <c r="A25" s="306">
        <v>25</v>
      </c>
      <c r="B25" s="307" t="s">
        <v>242</v>
      </c>
      <c r="C25" s="308"/>
      <c r="D25" s="113">
        <v>6.1025479710600816</v>
      </c>
      <c r="E25" s="115">
        <v>194</v>
      </c>
      <c r="F25" s="114">
        <v>186</v>
      </c>
      <c r="G25" s="114">
        <v>200</v>
      </c>
      <c r="H25" s="114">
        <v>224</v>
      </c>
      <c r="I25" s="140">
        <v>242</v>
      </c>
      <c r="J25" s="115">
        <v>-48</v>
      </c>
      <c r="K25" s="116">
        <v>-19.834710743801654</v>
      </c>
    </row>
    <row r="26" spans="1:11" ht="14.1" customHeight="1" x14ac:dyDescent="0.2">
      <c r="A26" s="306">
        <v>26</v>
      </c>
      <c r="B26" s="307" t="s">
        <v>243</v>
      </c>
      <c r="C26" s="308"/>
      <c r="D26" s="113">
        <v>2.5165146272412708</v>
      </c>
      <c r="E26" s="115">
        <v>80</v>
      </c>
      <c r="F26" s="114">
        <v>40</v>
      </c>
      <c r="G26" s="114">
        <v>52</v>
      </c>
      <c r="H26" s="114">
        <v>40</v>
      </c>
      <c r="I26" s="140">
        <v>78</v>
      </c>
      <c r="J26" s="115">
        <v>2</v>
      </c>
      <c r="K26" s="116">
        <v>2.5641025641025643</v>
      </c>
    </row>
    <row r="27" spans="1:11" ht="14.1" customHeight="1" x14ac:dyDescent="0.2">
      <c r="A27" s="306">
        <v>27</v>
      </c>
      <c r="B27" s="307" t="s">
        <v>244</v>
      </c>
      <c r="C27" s="308"/>
      <c r="D27" s="113">
        <v>1.1953444479396036</v>
      </c>
      <c r="E27" s="115">
        <v>38</v>
      </c>
      <c r="F27" s="114">
        <v>27</v>
      </c>
      <c r="G27" s="114">
        <v>32</v>
      </c>
      <c r="H27" s="114">
        <v>32</v>
      </c>
      <c r="I27" s="140">
        <v>43</v>
      </c>
      <c r="J27" s="115">
        <v>-5</v>
      </c>
      <c r="K27" s="116">
        <v>-11.627906976744185</v>
      </c>
    </row>
    <row r="28" spans="1:11" ht="14.1" customHeight="1" x14ac:dyDescent="0.2">
      <c r="A28" s="306">
        <v>28</v>
      </c>
      <c r="B28" s="307" t="s">
        <v>245</v>
      </c>
      <c r="C28" s="308"/>
      <c r="D28" s="113">
        <v>0.31456432840515886</v>
      </c>
      <c r="E28" s="115">
        <v>10</v>
      </c>
      <c r="F28" s="114">
        <v>5</v>
      </c>
      <c r="G28" s="114">
        <v>6</v>
      </c>
      <c r="H28" s="114">
        <v>6</v>
      </c>
      <c r="I28" s="140">
        <v>8</v>
      </c>
      <c r="J28" s="115">
        <v>2</v>
      </c>
      <c r="K28" s="116">
        <v>25</v>
      </c>
    </row>
    <row r="29" spans="1:11" ht="14.1" customHeight="1" x14ac:dyDescent="0.2">
      <c r="A29" s="306">
        <v>29</v>
      </c>
      <c r="B29" s="307" t="s">
        <v>246</v>
      </c>
      <c r="C29" s="308"/>
      <c r="D29" s="113">
        <v>4.8128342245989302</v>
      </c>
      <c r="E29" s="115">
        <v>153</v>
      </c>
      <c r="F29" s="114">
        <v>133</v>
      </c>
      <c r="G29" s="114">
        <v>142</v>
      </c>
      <c r="H29" s="114">
        <v>117</v>
      </c>
      <c r="I29" s="140">
        <v>123</v>
      </c>
      <c r="J29" s="115">
        <v>30</v>
      </c>
      <c r="K29" s="116">
        <v>24.390243902439025</v>
      </c>
    </row>
    <row r="30" spans="1:11" ht="14.1" customHeight="1" x14ac:dyDescent="0.2">
      <c r="A30" s="306" t="s">
        <v>247</v>
      </c>
      <c r="B30" s="307" t="s">
        <v>248</v>
      </c>
      <c r="C30" s="308"/>
      <c r="D30" s="113" t="s">
        <v>513</v>
      </c>
      <c r="E30" s="115" t="s">
        <v>513</v>
      </c>
      <c r="F30" s="114">
        <v>46</v>
      </c>
      <c r="G30" s="114" t="s">
        <v>513</v>
      </c>
      <c r="H30" s="114">
        <v>27</v>
      </c>
      <c r="I30" s="140">
        <v>42</v>
      </c>
      <c r="J30" s="115" t="s">
        <v>513</v>
      </c>
      <c r="K30" s="116" t="s">
        <v>513</v>
      </c>
    </row>
    <row r="31" spans="1:11" ht="14.1" customHeight="1" x14ac:dyDescent="0.2">
      <c r="A31" s="306" t="s">
        <v>249</v>
      </c>
      <c r="B31" s="307" t="s">
        <v>250</v>
      </c>
      <c r="C31" s="308"/>
      <c r="D31" s="113">
        <v>3.3972947467757155</v>
      </c>
      <c r="E31" s="115">
        <v>108</v>
      </c>
      <c r="F31" s="114">
        <v>87</v>
      </c>
      <c r="G31" s="114">
        <v>95</v>
      </c>
      <c r="H31" s="114">
        <v>90</v>
      </c>
      <c r="I31" s="140">
        <v>81</v>
      </c>
      <c r="J31" s="115">
        <v>27</v>
      </c>
      <c r="K31" s="116">
        <v>33.333333333333336</v>
      </c>
    </row>
    <row r="32" spans="1:11" ht="14.1" customHeight="1" x14ac:dyDescent="0.2">
      <c r="A32" s="306">
        <v>31</v>
      </c>
      <c r="B32" s="307" t="s">
        <v>251</v>
      </c>
      <c r="C32" s="308"/>
      <c r="D32" s="113">
        <v>0.47184649260773825</v>
      </c>
      <c r="E32" s="115">
        <v>15</v>
      </c>
      <c r="F32" s="114">
        <v>14</v>
      </c>
      <c r="G32" s="114">
        <v>18</v>
      </c>
      <c r="H32" s="114">
        <v>13</v>
      </c>
      <c r="I32" s="140">
        <v>19</v>
      </c>
      <c r="J32" s="115">
        <v>-4</v>
      </c>
      <c r="K32" s="116">
        <v>-21.05263157894737</v>
      </c>
    </row>
    <row r="33" spans="1:11" ht="14.1" customHeight="1" x14ac:dyDescent="0.2">
      <c r="A33" s="306">
        <v>32</v>
      </c>
      <c r="B33" s="307" t="s">
        <v>252</v>
      </c>
      <c r="C33" s="308"/>
      <c r="D33" s="113">
        <v>1.2582573136206354</v>
      </c>
      <c r="E33" s="115">
        <v>40</v>
      </c>
      <c r="F33" s="114">
        <v>50</v>
      </c>
      <c r="G33" s="114">
        <v>50</v>
      </c>
      <c r="H33" s="114">
        <v>31</v>
      </c>
      <c r="I33" s="140">
        <v>47</v>
      </c>
      <c r="J33" s="115">
        <v>-7</v>
      </c>
      <c r="K33" s="116">
        <v>-14.893617021276595</v>
      </c>
    </row>
    <row r="34" spans="1:11" ht="14.1" customHeight="1" x14ac:dyDescent="0.2">
      <c r="A34" s="306">
        <v>33</v>
      </c>
      <c r="B34" s="307" t="s">
        <v>253</v>
      </c>
      <c r="C34" s="308"/>
      <c r="D34" s="113">
        <v>1.0380622837370241</v>
      </c>
      <c r="E34" s="115">
        <v>33</v>
      </c>
      <c r="F34" s="114">
        <v>22</v>
      </c>
      <c r="G34" s="114">
        <v>27</v>
      </c>
      <c r="H34" s="114">
        <v>20</v>
      </c>
      <c r="I34" s="140">
        <v>38</v>
      </c>
      <c r="J34" s="115">
        <v>-5</v>
      </c>
      <c r="K34" s="116">
        <v>-13.157894736842104</v>
      </c>
    </row>
    <row r="35" spans="1:11" ht="14.1" customHeight="1" x14ac:dyDescent="0.2">
      <c r="A35" s="306">
        <v>34</v>
      </c>
      <c r="B35" s="307" t="s">
        <v>254</v>
      </c>
      <c r="C35" s="308"/>
      <c r="D35" s="113">
        <v>1.667190940547342</v>
      </c>
      <c r="E35" s="115">
        <v>53</v>
      </c>
      <c r="F35" s="114">
        <v>42</v>
      </c>
      <c r="G35" s="114">
        <v>54</v>
      </c>
      <c r="H35" s="114">
        <v>28</v>
      </c>
      <c r="I35" s="140">
        <v>56</v>
      </c>
      <c r="J35" s="115">
        <v>-3</v>
      </c>
      <c r="K35" s="116">
        <v>-5.3571428571428568</v>
      </c>
    </row>
    <row r="36" spans="1:11" ht="14.1" customHeight="1" x14ac:dyDescent="0.2">
      <c r="A36" s="306">
        <v>41</v>
      </c>
      <c r="B36" s="307" t="s">
        <v>255</v>
      </c>
      <c r="C36" s="308"/>
      <c r="D36" s="113">
        <v>0.62912865681031771</v>
      </c>
      <c r="E36" s="115">
        <v>20</v>
      </c>
      <c r="F36" s="114">
        <v>10</v>
      </c>
      <c r="G36" s="114">
        <v>10</v>
      </c>
      <c r="H36" s="114">
        <v>21</v>
      </c>
      <c r="I36" s="140">
        <v>23</v>
      </c>
      <c r="J36" s="115">
        <v>-3</v>
      </c>
      <c r="K36" s="116">
        <v>-13.043478260869565</v>
      </c>
    </row>
    <row r="37" spans="1:11" ht="14.1" customHeight="1" x14ac:dyDescent="0.2">
      <c r="A37" s="306">
        <v>42</v>
      </c>
      <c r="B37" s="307" t="s">
        <v>256</v>
      </c>
      <c r="C37" s="308"/>
      <c r="D37" s="113">
        <v>9.4369298521547657E-2</v>
      </c>
      <c r="E37" s="115">
        <v>3</v>
      </c>
      <c r="F37" s="114" t="s">
        <v>513</v>
      </c>
      <c r="G37" s="114" t="s">
        <v>513</v>
      </c>
      <c r="H37" s="114">
        <v>0</v>
      </c>
      <c r="I37" s="140" t="s">
        <v>513</v>
      </c>
      <c r="J37" s="115" t="s">
        <v>513</v>
      </c>
      <c r="K37" s="116" t="s">
        <v>513</v>
      </c>
    </row>
    <row r="38" spans="1:11" ht="14.1" customHeight="1" x14ac:dyDescent="0.2">
      <c r="A38" s="306">
        <v>43</v>
      </c>
      <c r="B38" s="307" t="s">
        <v>257</v>
      </c>
      <c r="C38" s="308"/>
      <c r="D38" s="113">
        <v>2.1704938659955961</v>
      </c>
      <c r="E38" s="115">
        <v>69</v>
      </c>
      <c r="F38" s="114">
        <v>34</v>
      </c>
      <c r="G38" s="114">
        <v>59</v>
      </c>
      <c r="H38" s="114">
        <v>33</v>
      </c>
      <c r="I38" s="140">
        <v>49</v>
      </c>
      <c r="J38" s="115">
        <v>20</v>
      </c>
      <c r="K38" s="116">
        <v>40.816326530612244</v>
      </c>
    </row>
    <row r="39" spans="1:11" ht="14.1" customHeight="1" x14ac:dyDescent="0.2">
      <c r="A39" s="306">
        <v>51</v>
      </c>
      <c r="B39" s="307" t="s">
        <v>258</v>
      </c>
      <c r="C39" s="308"/>
      <c r="D39" s="113">
        <v>9.3740169864737339</v>
      </c>
      <c r="E39" s="115">
        <v>298</v>
      </c>
      <c r="F39" s="114">
        <v>282</v>
      </c>
      <c r="G39" s="114">
        <v>371</v>
      </c>
      <c r="H39" s="114">
        <v>304</v>
      </c>
      <c r="I39" s="140">
        <v>329</v>
      </c>
      <c r="J39" s="115">
        <v>-31</v>
      </c>
      <c r="K39" s="116">
        <v>-9.4224924012158056</v>
      </c>
    </row>
    <row r="40" spans="1:11" ht="14.1" customHeight="1" x14ac:dyDescent="0.2">
      <c r="A40" s="306" t="s">
        <v>259</v>
      </c>
      <c r="B40" s="307" t="s">
        <v>260</v>
      </c>
      <c r="C40" s="308"/>
      <c r="D40" s="113">
        <v>8.5561497326203213</v>
      </c>
      <c r="E40" s="115">
        <v>272</v>
      </c>
      <c r="F40" s="114">
        <v>262</v>
      </c>
      <c r="G40" s="114">
        <v>340</v>
      </c>
      <c r="H40" s="114">
        <v>275</v>
      </c>
      <c r="I40" s="140">
        <v>302</v>
      </c>
      <c r="J40" s="115">
        <v>-30</v>
      </c>
      <c r="K40" s="116">
        <v>-9.9337748344370862</v>
      </c>
    </row>
    <row r="41" spans="1:11" ht="14.1" customHeight="1" x14ac:dyDescent="0.2">
      <c r="A41" s="306"/>
      <c r="B41" s="307" t="s">
        <v>261</v>
      </c>
      <c r="C41" s="308"/>
      <c r="D41" s="113">
        <v>5.6621579112928595</v>
      </c>
      <c r="E41" s="115">
        <v>180</v>
      </c>
      <c r="F41" s="114">
        <v>179</v>
      </c>
      <c r="G41" s="114">
        <v>237</v>
      </c>
      <c r="H41" s="114">
        <v>195</v>
      </c>
      <c r="I41" s="140">
        <v>194</v>
      </c>
      <c r="J41" s="115">
        <v>-14</v>
      </c>
      <c r="K41" s="116">
        <v>-7.2164948453608249</v>
      </c>
    </row>
    <row r="42" spans="1:11" ht="14.1" customHeight="1" x14ac:dyDescent="0.2">
      <c r="A42" s="306">
        <v>52</v>
      </c>
      <c r="B42" s="307" t="s">
        <v>262</v>
      </c>
      <c r="C42" s="308"/>
      <c r="D42" s="113">
        <v>3.8376848065429381</v>
      </c>
      <c r="E42" s="115">
        <v>122</v>
      </c>
      <c r="F42" s="114">
        <v>134</v>
      </c>
      <c r="G42" s="114">
        <v>129</v>
      </c>
      <c r="H42" s="114">
        <v>159</v>
      </c>
      <c r="I42" s="140">
        <v>123</v>
      </c>
      <c r="J42" s="115">
        <v>-1</v>
      </c>
      <c r="K42" s="116">
        <v>-0.81300813008130079</v>
      </c>
    </row>
    <row r="43" spans="1:11" ht="14.1" customHeight="1" x14ac:dyDescent="0.2">
      <c r="A43" s="306" t="s">
        <v>263</v>
      </c>
      <c r="B43" s="307" t="s">
        <v>264</v>
      </c>
      <c r="C43" s="308"/>
      <c r="D43" s="113">
        <v>3.3972947467757155</v>
      </c>
      <c r="E43" s="115">
        <v>108</v>
      </c>
      <c r="F43" s="114">
        <v>118</v>
      </c>
      <c r="G43" s="114">
        <v>116</v>
      </c>
      <c r="H43" s="114">
        <v>145</v>
      </c>
      <c r="I43" s="140">
        <v>115</v>
      </c>
      <c r="J43" s="115">
        <v>-7</v>
      </c>
      <c r="K43" s="116">
        <v>-6.0869565217391308</v>
      </c>
    </row>
    <row r="44" spans="1:11" ht="14.1" customHeight="1" x14ac:dyDescent="0.2">
      <c r="A44" s="306">
        <v>53</v>
      </c>
      <c r="B44" s="307" t="s">
        <v>265</v>
      </c>
      <c r="C44" s="308"/>
      <c r="D44" s="113">
        <v>0.62912865681031771</v>
      </c>
      <c r="E44" s="115">
        <v>20</v>
      </c>
      <c r="F44" s="114">
        <v>18</v>
      </c>
      <c r="G44" s="114">
        <v>23</v>
      </c>
      <c r="H44" s="114">
        <v>21</v>
      </c>
      <c r="I44" s="140">
        <v>23</v>
      </c>
      <c r="J44" s="115">
        <v>-3</v>
      </c>
      <c r="K44" s="116">
        <v>-13.043478260869565</v>
      </c>
    </row>
    <row r="45" spans="1:11" ht="14.1" customHeight="1" x14ac:dyDescent="0.2">
      <c r="A45" s="306" t="s">
        <v>266</v>
      </c>
      <c r="B45" s="307" t="s">
        <v>267</v>
      </c>
      <c r="C45" s="308"/>
      <c r="D45" s="113">
        <v>0.62912865681031771</v>
      </c>
      <c r="E45" s="115">
        <v>20</v>
      </c>
      <c r="F45" s="114">
        <v>15</v>
      </c>
      <c r="G45" s="114">
        <v>23</v>
      </c>
      <c r="H45" s="114">
        <v>19</v>
      </c>
      <c r="I45" s="140">
        <v>18</v>
      </c>
      <c r="J45" s="115">
        <v>2</v>
      </c>
      <c r="K45" s="116">
        <v>11.111111111111111</v>
      </c>
    </row>
    <row r="46" spans="1:11" ht="14.1" customHeight="1" x14ac:dyDescent="0.2">
      <c r="A46" s="306">
        <v>54</v>
      </c>
      <c r="B46" s="307" t="s">
        <v>268</v>
      </c>
      <c r="C46" s="308"/>
      <c r="D46" s="113">
        <v>3.4287511796162313</v>
      </c>
      <c r="E46" s="115">
        <v>109</v>
      </c>
      <c r="F46" s="114">
        <v>131</v>
      </c>
      <c r="G46" s="114">
        <v>143</v>
      </c>
      <c r="H46" s="114">
        <v>103</v>
      </c>
      <c r="I46" s="140">
        <v>117</v>
      </c>
      <c r="J46" s="115">
        <v>-8</v>
      </c>
      <c r="K46" s="116">
        <v>-6.8376068376068373</v>
      </c>
    </row>
    <row r="47" spans="1:11" ht="14.1" customHeight="1" x14ac:dyDescent="0.2">
      <c r="A47" s="306">
        <v>61</v>
      </c>
      <c r="B47" s="307" t="s">
        <v>269</v>
      </c>
      <c r="C47" s="308"/>
      <c r="D47" s="113">
        <v>3.3343818810946839</v>
      </c>
      <c r="E47" s="115">
        <v>106</v>
      </c>
      <c r="F47" s="114">
        <v>51</v>
      </c>
      <c r="G47" s="114">
        <v>87</v>
      </c>
      <c r="H47" s="114">
        <v>71</v>
      </c>
      <c r="I47" s="140">
        <v>92</v>
      </c>
      <c r="J47" s="115">
        <v>14</v>
      </c>
      <c r="K47" s="116">
        <v>15.217391304347826</v>
      </c>
    </row>
    <row r="48" spans="1:11" ht="14.1" customHeight="1" x14ac:dyDescent="0.2">
      <c r="A48" s="306">
        <v>62</v>
      </c>
      <c r="B48" s="307" t="s">
        <v>270</v>
      </c>
      <c r="C48" s="308"/>
      <c r="D48" s="113">
        <v>10.758100031456433</v>
      </c>
      <c r="E48" s="115">
        <v>342</v>
      </c>
      <c r="F48" s="114">
        <v>314</v>
      </c>
      <c r="G48" s="114">
        <v>359</v>
      </c>
      <c r="H48" s="114">
        <v>226</v>
      </c>
      <c r="I48" s="140">
        <v>398</v>
      </c>
      <c r="J48" s="115">
        <v>-56</v>
      </c>
      <c r="K48" s="116">
        <v>-14.07035175879397</v>
      </c>
    </row>
    <row r="49" spans="1:11" ht="14.1" customHeight="1" x14ac:dyDescent="0.2">
      <c r="A49" s="306">
        <v>63</v>
      </c>
      <c r="B49" s="307" t="s">
        <v>271</v>
      </c>
      <c r="C49" s="308"/>
      <c r="D49" s="113">
        <v>6.03963510537905</v>
      </c>
      <c r="E49" s="115">
        <v>192</v>
      </c>
      <c r="F49" s="114">
        <v>150</v>
      </c>
      <c r="G49" s="114">
        <v>201</v>
      </c>
      <c r="H49" s="114">
        <v>137</v>
      </c>
      <c r="I49" s="140">
        <v>131</v>
      </c>
      <c r="J49" s="115">
        <v>61</v>
      </c>
      <c r="K49" s="116">
        <v>46.564885496183209</v>
      </c>
    </row>
    <row r="50" spans="1:11" ht="14.1" customHeight="1" x14ac:dyDescent="0.2">
      <c r="A50" s="306" t="s">
        <v>272</v>
      </c>
      <c r="B50" s="307" t="s">
        <v>273</v>
      </c>
      <c r="C50" s="308"/>
      <c r="D50" s="113">
        <v>0.69204152249134943</v>
      </c>
      <c r="E50" s="115">
        <v>22</v>
      </c>
      <c r="F50" s="114">
        <v>25</v>
      </c>
      <c r="G50" s="114">
        <v>27</v>
      </c>
      <c r="H50" s="114">
        <v>30</v>
      </c>
      <c r="I50" s="140">
        <v>17</v>
      </c>
      <c r="J50" s="115">
        <v>5</v>
      </c>
      <c r="K50" s="116">
        <v>29.411764705882351</v>
      </c>
    </row>
    <row r="51" spans="1:11" ht="14.1" customHeight="1" x14ac:dyDescent="0.2">
      <c r="A51" s="306" t="s">
        <v>274</v>
      </c>
      <c r="B51" s="307" t="s">
        <v>275</v>
      </c>
      <c r="C51" s="308"/>
      <c r="D51" s="113">
        <v>4.2780748663101607</v>
      </c>
      <c r="E51" s="115">
        <v>136</v>
      </c>
      <c r="F51" s="114">
        <v>116</v>
      </c>
      <c r="G51" s="114">
        <v>160</v>
      </c>
      <c r="H51" s="114">
        <v>94</v>
      </c>
      <c r="I51" s="140">
        <v>92</v>
      </c>
      <c r="J51" s="115">
        <v>44</v>
      </c>
      <c r="K51" s="116">
        <v>47.826086956521742</v>
      </c>
    </row>
    <row r="52" spans="1:11" ht="14.1" customHeight="1" x14ac:dyDescent="0.2">
      <c r="A52" s="306">
        <v>71</v>
      </c>
      <c r="B52" s="307" t="s">
        <v>276</v>
      </c>
      <c r="C52" s="308"/>
      <c r="D52" s="113">
        <v>9.8144070462409569</v>
      </c>
      <c r="E52" s="115">
        <v>312</v>
      </c>
      <c r="F52" s="114">
        <v>210</v>
      </c>
      <c r="G52" s="114">
        <v>273</v>
      </c>
      <c r="H52" s="114">
        <v>228</v>
      </c>
      <c r="I52" s="140">
        <v>331</v>
      </c>
      <c r="J52" s="115">
        <v>-19</v>
      </c>
      <c r="K52" s="116">
        <v>-5.7401812688821749</v>
      </c>
    </row>
    <row r="53" spans="1:11" ht="14.1" customHeight="1" x14ac:dyDescent="0.2">
      <c r="A53" s="306" t="s">
        <v>277</v>
      </c>
      <c r="B53" s="307" t="s">
        <v>278</v>
      </c>
      <c r="C53" s="308"/>
      <c r="D53" s="113">
        <v>3.6804026423403586</v>
      </c>
      <c r="E53" s="115">
        <v>117</v>
      </c>
      <c r="F53" s="114">
        <v>97</v>
      </c>
      <c r="G53" s="114">
        <v>112</v>
      </c>
      <c r="H53" s="114">
        <v>92</v>
      </c>
      <c r="I53" s="140">
        <v>115</v>
      </c>
      <c r="J53" s="115">
        <v>2</v>
      </c>
      <c r="K53" s="116">
        <v>1.7391304347826086</v>
      </c>
    </row>
    <row r="54" spans="1:11" ht="14.1" customHeight="1" x14ac:dyDescent="0.2">
      <c r="A54" s="306" t="s">
        <v>279</v>
      </c>
      <c r="B54" s="307" t="s">
        <v>280</v>
      </c>
      <c r="C54" s="308"/>
      <c r="D54" s="113">
        <v>5.3475935828877006</v>
      </c>
      <c r="E54" s="115">
        <v>170</v>
      </c>
      <c r="F54" s="114">
        <v>102</v>
      </c>
      <c r="G54" s="114">
        <v>139</v>
      </c>
      <c r="H54" s="114">
        <v>112</v>
      </c>
      <c r="I54" s="140">
        <v>177</v>
      </c>
      <c r="J54" s="115">
        <v>-7</v>
      </c>
      <c r="K54" s="116">
        <v>-3.9548022598870056</v>
      </c>
    </row>
    <row r="55" spans="1:11" ht="14.1" customHeight="1" x14ac:dyDescent="0.2">
      <c r="A55" s="306">
        <v>72</v>
      </c>
      <c r="B55" s="307" t="s">
        <v>281</v>
      </c>
      <c r="C55" s="308"/>
      <c r="D55" s="113">
        <v>2.5479710600817866</v>
      </c>
      <c r="E55" s="115">
        <v>81</v>
      </c>
      <c r="F55" s="114">
        <v>74</v>
      </c>
      <c r="G55" s="114">
        <v>106</v>
      </c>
      <c r="H55" s="114">
        <v>82</v>
      </c>
      <c r="I55" s="140">
        <v>119</v>
      </c>
      <c r="J55" s="115">
        <v>-38</v>
      </c>
      <c r="K55" s="116">
        <v>-31.932773109243698</v>
      </c>
    </row>
    <row r="56" spans="1:11" ht="14.1" customHeight="1" x14ac:dyDescent="0.2">
      <c r="A56" s="306" t="s">
        <v>282</v>
      </c>
      <c r="B56" s="307" t="s">
        <v>283</v>
      </c>
      <c r="C56" s="308"/>
      <c r="D56" s="113">
        <v>1.100975149418056</v>
      </c>
      <c r="E56" s="115">
        <v>35</v>
      </c>
      <c r="F56" s="114">
        <v>40</v>
      </c>
      <c r="G56" s="114">
        <v>52</v>
      </c>
      <c r="H56" s="114">
        <v>31</v>
      </c>
      <c r="I56" s="140">
        <v>40</v>
      </c>
      <c r="J56" s="115">
        <v>-5</v>
      </c>
      <c r="K56" s="116">
        <v>-12.5</v>
      </c>
    </row>
    <row r="57" spans="1:11" ht="14.1" customHeight="1" x14ac:dyDescent="0.2">
      <c r="A57" s="306" t="s">
        <v>284</v>
      </c>
      <c r="B57" s="307" t="s">
        <v>285</v>
      </c>
      <c r="C57" s="308"/>
      <c r="D57" s="113">
        <v>0.81786725385341297</v>
      </c>
      <c r="E57" s="115">
        <v>26</v>
      </c>
      <c r="F57" s="114">
        <v>22</v>
      </c>
      <c r="G57" s="114">
        <v>30</v>
      </c>
      <c r="H57" s="114">
        <v>28</v>
      </c>
      <c r="I57" s="140">
        <v>44</v>
      </c>
      <c r="J57" s="115">
        <v>-18</v>
      </c>
      <c r="K57" s="116">
        <v>-40.909090909090907</v>
      </c>
    </row>
    <row r="58" spans="1:11" ht="14.1" customHeight="1" x14ac:dyDescent="0.2">
      <c r="A58" s="306">
        <v>73</v>
      </c>
      <c r="B58" s="307" t="s">
        <v>286</v>
      </c>
      <c r="C58" s="308"/>
      <c r="D58" s="113">
        <v>1.4469959106637307</v>
      </c>
      <c r="E58" s="115">
        <v>46</v>
      </c>
      <c r="F58" s="114">
        <v>37</v>
      </c>
      <c r="G58" s="114">
        <v>58</v>
      </c>
      <c r="H58" s="114">
        <v>31</v>
      </c>
      <c r="I58" s="140">
        <v>47</v>
      </c>
      <c r="J58" s="115">
        <v>-1</v>
      </c>
      <c r="K58" s="116">
        <v>-2.1276595744680851</v>
      </c>
    </row>
    <row r="59" spans="1:11" ht="14.1" customHeight="1" x14ac:dyDescent="0.2">
      <c r="A59" s="306" t="s">
        <v>287</v>
      </c>
      <c r="B59" s="307" t="s">
        <v>288</v>
      </c>
      <c r="C59" s="308"/>
      <c r="D59" s="113">
        <v>1.100975149418056</v>
      </c>
      <c r="E59" s="115">
        <v>35</v>
      </c>
      <c r="F59" s="114">
        <v>23</v>
      </c>
      <c r="G59" s="114">
        <v>42</v>
      </c>
      <c r="H59" s="114">
        <v>20</v>
      </c>
      <c r="I59" s="140">
        <v>33</v>
      </c>
      <c r="J59" s="115">
        <v>2</v>
      </c>
      <c r="K59" s="116">
        <v>6.0606060606060606</v>
      </c>
    </row>
    <row r="60" spans="1:11" ht="14.1" customHeight="1" x14ac:dyDescent="0.2">
      <c r="A60" s="306">
        <v>81</v>
      </c>
      <c r="B60" s="307" t="s">
        <v>289</v>
      </c>
      <c r="C60" s="308"/>
      <c r="D60" s="113">
        <v>8.6190625983013529</v>
      </c>
      <c r="E60" s="115">
        <v>274</v>
      </c>
      <c r="F60" s="114">
        <v>140</v>
      </c>
      <c r="G60" s="114">
        <v>325</v>
      </c>
      <c r="H60" s="114">
        <v>121</v>
      </c>
      <c r="I60" s="140">
        <v>289</v>
      </c>
      <c r="J60" s="115">
        <v>-15</v>
      </c>
      <c r="K60" s="116">
        <v>-5.1903114186851207</v>
      </c>
    </row>
    <row r="61" spans="1:11" ht="14.1" customHeight="1" x14ac:dyDescent="0.2">
      <c r="A61" s="306" t="s">
        <v>290</v>
      </c>
      <c r="B61" s="307" t="s">
        <v>291</v>
      </c>
      <c r="C61" s="308"/>
      <c r="D61" s="113">
        <v>3.7433155080213902</v>
      </c>
      <c r="E61" s="115">
        <v>119</v>
      </c>
      <c r="F61" s="114">
        <v>51</v>
      </c>
      <c r="G61" s="114">
        <v>154</v>
      </c>
      <c r="H61" s="114">
        <v>46</v>
      </c>
      <c r="I61" s="140">
        <v>120</v>
      </c>
      <c r="J61" s="115">
        <v>-1</v>
      </c>
      <c r="K61" s="116">
        <v>-0.83333333333333337</v>
      </c>
    </row>
    <row r="62" spans="1:11" ht="14.1" customHeight="1" x14ac:dyDescent="0.2">
      <c r="A62" s="306" t="s">
        <v>292</v>
      </c>
      <c r="B62" s="307" t="s">
        <v>293</v>
      </c>
      <c r="C62" s="308"/>
      <c r="D62" s="113">
        <v>2.3592324630386914</v>
      </c>
      <c r="E62" s="115">
        <v>75</v>
      </c>
      <c r="F62" s="114">
        <v>46</v>
      </c>
      <c r="G62" s="114">
        <v>104</v>
      </c>
      <c r="H62" s="114">
        <v>34</v>
      </c>
      <c r="I62" s="140">
        <v>86</v>
      </c>
      <c r="J62" s="115">
        <v>-11</v>
      </c>
      <c r="K62" s="116">
        <v>-12.790697674418604</v>
      </c>
    </row>
    <row r="63" spans="1:11" ht="14.1" customHeight="1" x14ac:dyDescent="0.2">
      <c r="A63" s="306"/>
      <c r="B63" s="307" t="s">
        <v>294</v>
      </c>
      <c r="C63" s="308"/>
      <c r="D63" s="113">
        <v>2.0446681346335325</v>
      </c>
      <c r="E63" s="115">
        <v>65</v>
      </c>
      <c r="F63" s="114">
        <v>33</v>
      </c>
      <c r="G63" s="114">
        <v>89</v>
      </c>
      <c r="H63" s="114">
        <v>28</v>
      </c>
      <c r="I63" s="140">
        <v>72</v>
      </c>
      <c r="J63" s="115">
        <v>-7</v>
      </c>
      <c r="K63" s="116">
        <v>-9.7222222222222214</v>
      </c>
    </row>
    <row r="64" spans="1:11" ht="14.1" customHeight="1" x14ac:dyDescent="0.2">
      <c r="A64" s="306" t="s">
        <v>295</v>
      </c>
      <c r="B64" s="307" t="s">
        <v>296</v>
      </c>
      <c r="C64" s="308"/>
      <c r="D64" s="113">
        <v>0.84932368669392888</v>
      </c>
      <c r="E64" s="115">
        <v>27</v>
      </c>
      <c r="F64" s="114">
        <v>8</v>
      </c>
      <c r="G64" s="114">
        <v>27</v>
      </c>
      <c r="H64" s="114">
        <v>11</v>
      </c>
      <c r="I64" s="140">
        <v>35</v>
      </c>
      <c r="J64" s="115">
        <v>-8</v>
      </c>
      <c r="K64" s="116">
        <v>-22.857142857142858</v>
      </c>
    </row>
    <row r="65" spans="1:11" ht="14.1" customHeight="1" x14ac:dyDescent="0.2">
      <c r="A65" s="306" t="s">
        <v>297</v>
      </c>
      <c r="B65" s="307" t="s">
        <v>298</v>
      </c>
      <c r="C65" s="308"/>
      <c r="D65" s="113">
        <v>0.5976722239698018</v>
      </c>
      <c r="E65" s="115">
        <v>19</v>
      </c>
      <c r="F65" s="114">
        <v>14</v>
      </c>
      <c r="G65" s="114">
        <v>15</v>
      </c>
      <c r="H65" s="114">
        <v>14</v>
      </c>
      <c r="I65" s="140">
        <v>15</v>
      </c>
      <c r="J65" s="115">
        <v>4</v>
      </c>
      <c r="K65" s="116">
        <v>26.666666666666668</v>
      </c>
    </row>
    <row r="66" spans="1:11" ht="14.1" customHeight="1" x14ac:dyDescent="0.2">
      <c r="A66" s="306">
        <v>82</v>
      </c>
      <c r="B66" s="307" t="s">
        <v>299</v>
      </c>
      <c r="C66" s="308"/>
      <c r="D66" s="113">
        <v>3.3972947467757155</v>
      </c>
      <c r="E66" s="115">
        <v>108</v>
      </c>
      <c r="F66" s="114">
        <v>83</v>
      </c>
      <c r="G66" s="114">
        <v>116</v>
      </c>
      <c r="H66" s="114">
        <v>98</v>
      </c>
      <c r="I66" s="140">
        <v>103</v>
      </c>
      <c r="J66" s="115">
        <v>5</v>
      </c>
      <c r="K66" s="116">
        <v>4.8543689320388346</v>
      </c>
    </row>
    <row r="67" spans="1:11" ht="14.1" customHeight="1" x14ac:dyDescent="0.2">
      <c r="A67" s="306" t="s">
        <v>300</v>
      </c>
      <c r="B67" s="307" t="s">
        <v>301</v>
      </c>
      <c r="C67" s="308"/>
      <c r="D67" s="113">
        <v>1.9502988361119848</v>
      </c>
      <c r="E67" s="115">
        <v>62</v>
      </c>
      <c r="F67" s="114">
        <v>37</v>
      </c>
      <c r="G67" s="114">
        <v>59</v>
      </c>
      <c r="H67" s="114">
        <v>64</v>
      </c>
      <c r="I67" s="140">
        <v>52</v>
      </c>
      <c r="J67" s="115">
        <v>10</v>
      </c>
      <c r="K67" s="116">
        <v>19.23076923076923</v>
      </c>
    </row>
    <row r="68" spans="1:11" ht="14.1" customHeight="1" x14ac:dyDescent="0.2">
      <c r="A68" s="306" t="s">
        <v>302</v>
      </c>
      <c r="B68" s="307" t="s">
        <v>303</v>
      </c>
      <c r="C68" s="308"/>
      <c r="D68" s="113">
        <v>0.75495438817238125</v>
      </c>
      <c r="E68" s="115">
        <v>24</v>
      </c>
      <c r="F68" s="114">
        <v>25</v>
      </c>
      <c r="G68" s="114">
        <v>30</v>
      </c>
      <c r="H68" s="114">
        <v>18</v>
      </c>
      <c r="I68" s="140">
        <v>19</v>
      </c>
      <c r="J68" s="115">
        <v>5</v>
      </c>
      <c r="K68" s="116">
        <v>26.315789473684209</v>
      </c>
    </row>
    <row r="69" spans="1:11" ht="14.1" customHeight="1" x14ac:dyDescent="0.2">
      <c r="A69" s="306">
        <v>83</v>
      </c>
      <c r="B69" s="307" t="s">
        <v>304</v>
      </c>
      <c r="C69" s="308"/>
      <c r="D69" s="113">
        <v>3.4916640452972634</v>
      </c>
      <c r="E69" s="115">
        <v>111</v>
      </c>
      <c r="F69" s="114">
        <v>94</v>
      </c>
      <c r="G69" s="114">
        <v>249</v>
      </c>
      <c r="H69" s="114">
        <v>117</v>
      </c>
      <c r="I69" s="140">
        <v>132</v>
      </c>
      <c r="J69" s="115">
        <v>-21</v>
      </c>
      <c r="K69" s="116">
        <v>-15.909090909090908</v>
      </c>
    </row>
    <row r="70" spans="1:11" ht="14.1" customHeight="1" x14ac:dyDescent="0.2">
      <c r="A70" s="306" t="s">
        <v>305</v>
      </c>
      <c r="B70" s="307" t="s">
        <v>306</v>
      </c>
      <c r="C70" s="308"/>
      <c r="D70" s="113">
        <v>2.5794274929223024</v>
      </c>
      <c r="E70" s="115">
        <v>82</v>
      </c>
      <c r="F70" s="114">
        <v>76</v>
      </c>
      <c r="G70" s="114">
        <v>224</v>
      </c>
      <c r="H70" s="114">
        <v>93</v>
      </c>
      <c r="I70" s="140">
        <v>116</v>
      </c>
      <c r="J70" s="115">
        <v>-34</v>
      </c>
      <c r="K70" s="116">
        <v>-29.310344827586206</v>
      </c>
    </row>
    <row r="71" spans="1:11" ht="14.1" customHeight="1" x14ac:dyDescent="0.2">
      <c r="A71" s="306"/>
      <c r="B71" s="307" t="s">
        <v>307</v>
      </c>
      <c r="C71" s="308"/>
      <c r="D71" s="113">
        <v>1.0695187165775402</v>
      </c>
      <c r="E71" s="115">
        <v>34</v>
      </c>
      <c r="F71" s="114">
        <v>31</v>
      </c>
      <c r="G71" s="114">
        <v>144</v>
      </c>
      <c r="H71" s="114">
        <v>42</v>
      </c>
      <c r="I71" s="140">
        <v>63</v>
      </c>
      <c r="J71" s="115">
        <v>-29</v>
      </c>
      <c r="K71" s="116">
        <v>-46.031746031746032</v>
      </c>
    </row>
    <row r="72" spans="1:11" ht="14.1" customHeight="1" x14ac:dyDescent="0.2">
      <c r="A72" s="306">
        <v>84</v>
      </c>
      <c r="B72" s="307" t="s">
        <v>308</v>
      </c>
      <c r="C72" s="308"/>
      <c r="D72" s="113">
        <v>1.8559295375904372</v>
      </c>
      <c r="E72" s="115">
        <v>59</v>
      </c>
      <c r="F72" s="114">
        <v>34</v>
      </c>
      <c r="G72" s="114">
        <v>117</v>
      </c>
      <c r="H72" s="114">
        <v>33</v>
      </c>
      <c r="I72" s="140">
        <v>62</v>
      </c>
      <c r="J72" s="115">
        <v>-3</v>
      </c>
      <c r="K72" s="116">
        <v>-4.838709677419355</v>
      </c>
    </row>
    <row r="73" spans="1:11" ht="14.1" customHeight="1" x14ac:dyDescent="0.2">
      <c r="A73" s="306" t="s">
        <v>309</v>
      </c>
      <c r="B73" s="307" t="s">
        <v>310</v>
      </c>
      <c r="C73" s="308"/>
      <c r="D73" s="113">
        <v>0.28310789556464294</v>
      </c>
      <c r="E73" s="115">
        <v>9</v>
      </c>
      <c r="F73" s="114">
        <v>5</v>
      </c>
      <c r="G73" s="114">
        <v>41</v>
      </c>
      <c r="H73" s="114" t="s">
        <v>513</v>
      </c>
      <c r="I73" s="140">
        <v>7</v>
      </c>
      <c r="J73" s="115">
        <v>2</v>
      </c>
      <c r="K73" s="116">
        <v>28.571428571428573</v>
      </c>
    </row>
    <row r="74" spans="1:11" ht="14.1" customHeight="1" x14ac:dyDescent="0.2">
      <c r="A74" s="306" t="s">
        <v>311</v>
      </c>
      <c r="B74" s="307" t="s">
        <v>312</v>
      </c>
      <c r="C74" s="308"/>
      <c r="D74" s="113">
        <v>9.4369298521547657E-2</v>
      </c>
      <c r="E74" s="115">
        <v>3</v>
      </c>
      <c r="F74" s="114">
        <v>4</v>
      </c>
      <c r="G74" s="114">
        <v>17</v>
      </c>
      <c r="H74" s="114">
        <v>4</v>
      </c>
      <c r="I74" s="140">
        <v>10</v>
      </c>
      <c r="J74" s="115">
        <v>-7</v>
      </c>
      <c r="K74" s="116">
        <v>-70</v>
      </c>
    </row>
    <row r="75" spans="1:11" ht="14.1" customHeight="1" x14ac:dyDescent="0.2">
      <c r="A75" s="306" t="s">
        <v>313</v>
      </c>
      <c r="B75" s="307" t="s">
        <v>314</v>
      </c>
      <c r="C75" s="308"/>
      <c r="D75" s="113">
        <v>1.0695187165775402</v>
      </c>
      <c r="E75" s="115">
        <v>34</v>
      </c>
      <c r="F75" s="114">
        <v>15</v>
      </c>
      <c r="G75" s="114">
        <v>40</v>
      </c>
      <c r="H75" s="114">
        <v>7</v>
      </c>
      <c r="I75" s="140">
        <v>29</v>
      </c>
      <c r="J75" s="115">
        <v>5</v>
      </c>
      <c r="K75" s="116">
        <v>17.241379310344829</v>
      </c>
    </row>
    <row r="76" spans="1:11" ht="14.1" customHeight="1" x14ac:dyDescent="0.2">
      <c r="A76" s="306">
        <v>91</v>
      </c>
      <c r="B76" s="307" t="s">
        <v>315</v>
      </c>
      <c r="C76" s="308"/>
      <c r="D76" s="113">
        <v>0.12582573136206354</v>
      </c>
      <c r="E76" s="115">
        <v>4</v>
      </c>
      <c r="F76" s="114">
        <v>5</v>
      </c>
      <c r="G76" s="114">
        <v>7</v>
      </c>
      <c r="H76" s="114">
        <v>7</v>
      </c>
      <c r="I76" s="140">
        <v>6</v>
      </c>
      <c r="J76" s="115">
        <v>-2</v>
      </c>
      <c r="K76" s="116">
        <v>-33.333333333333336</v>
      </c>
    </row>
    <row r="77" spans="1:11" ht="14.1" customHeight="1" x14ac:dyDescent="0.2">
      <c r="A77" s="306">
        <v>92</v>
      </c>
      <c r="B77" s="307" t="s">
        <v>316</v>
      </c>
      <c r="C77" s="308"/>
      <c r="D77" s="113">
        <v>1.3211701793016672</v>
      </c>
      <c r="E77" s="115">
        <v>42</v>
      </c>
      <c r="F77" s="114">
        <v>36</v>
      </c>
      <c r="G77" s="114">
        <v>32</v>
      </c>
      <c r="H77" s="114">
        <v>41</v>
      </c>
      <c r="I77" s="140">
        <v>40</v>
      </c>
      <c r="J77" s="115">
        <v>2</v>
      </c>
      <c r="K77" s="116">
        <v>5</v>
      </c>
    </row>
    <row r="78" spans="1:11" ht="14.1" customHeight="1" x14ac:dyDescent="0.2">
      <c r="A78" s="306">
        <v>93</v>
      </c>
      <c r="B78" s="307" t="s">
        <v>317</v>
      </c>
      <c r="C78" s="308"/>
      <c r="D78" s="113">
        <v>9.4369298521547657E-2</v>
      </c>
      <c r="E78" s="115">
        <v>3</v>
      </c>
      <c r="F78" s="114">
        <v>8</v>
      </c>
      <c r="G78" s="114">
        <v>7</v>
      </c>
      <c r="H78" s="114">
        <v>3</v>
      </c>
      <c r="I78" s="140">
        <v>8</v>
      </c>
      <c r="J78" s="115">
        <v>-5</v>
      </c>
      <c r="K78" s="116">
        <v>-62.5</v>
      </c>
    </row>
    <row r="79" spans="1:11" ht="14.1" customHeight="1" x14ac:dyDescent="0.2">
      <c r="A79" s="306">
        <v>94</v>
      </c>
      <c r="B79" s="307" t="s">
        <v>318</v>
      </c>
      <c r="C79" s="308"/>
      <c r="D79" s="113">
        <v>0.31456432840515886</v>
      </c>
      <c r="E79" s="115">
        <v>10</v>
      </c>
      <c r="F79" s="114">
        <v>11</v>
      </c>
      <c r="G79" s="114">
        <v>14</v>
      </c>
      <c r="H79" s="114">
        <v>4</v>
      </c>
      <c r="I79" s="140">
        <v>6</v>
      </c>
      <c r="J79" s="115">
        <v>4</v>
      </c>
      <c r="K79" s="116">
        <v>66.666666666666671</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t="s">
        <v>513</v>
      </c>
      <c r="E81" s="143" t="s">
        <v>513</v>
      </c>
      <c r="F81" s="144" t="s">
        <v>513</v>
      </c>
      <c r="G81" s="144">
        <v>14</v>
      </c>
      <c r="H81" s="144" t="s">
        <v>513</v>
      </c>
      <c r="I81" s="145">
        <v>8</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33547</v>
      </c>
      <c r="C10" s="114">
        <v>16134</v>
      </c>
      <c r="D10" s="114">
        <v>17413</v>
      </c>
      <c r="E10" s="114">
        <v>23960</v>
      </c>
      <c r="F10" s="114">
        <v>8914</v>
      </c>
      <c r="G10" s="114">
        <v>5288</v>
      </c>
      <c r="H10" s="114">
        <v>8154</v>
      </c>
      <c r="I10" s="115">
        <v>9494</v>
      </c>
      <c r="J10" s="114">
        <v>6085</v>
      </c>
      <c r="K10" s="114">
        <v>3409</v>
      </c>
      <c r="L10" s="423">
        <v>2712</v>
      </c>
      <c r="M10" s="424">
        <v>2399</v>
      </c>
    </row>
    <row r="11" spans="1:13" ht="11.1" customHeight="1" x14ac:dyDescent="0.2">
      <c r="A11" s="422" t="s">
        <v>387</v>
      </c>
      <c r="B11" s="115">
        <v>34044</v>
      </c>
      <c r="C11" s="114">
        <v>16578</v>
      </c>
      <c r="D11" s="114">
        <v>17466</v>
      </c>
      <c r="E11" s="114">
        <v>24447</v>
      </c>
      <c r="F11" s="114">
        <v>8927</v>
      </c>
      <c r="G11" s="114">
        <v>5220</v>
      </c>
      <c r="H11" s="114">
        <v>8379</v>
      </c>
      <c r="I11" s="115">
        <v>9615</v>
      </c>
      <c r="J11" s="114">
        <v>6150</v>
      </c>
      <c r="K11" s="114">
        <v>3465</v>
      </c>
      <c r="L11" s="423">
        <v>2336</v>
      </c>
      <c r="M11" s="424">
        <v>1931</v>
      </c>
    </row>
    <row r="12" spans="1:13" ht="11.1" customHeight="1" x14ac:dyDescent="0.2">
      <c r="A12" s="422" t="s">
        <v>388</v>
      </c>
      <c r="B12" s="115">
        <v>34751</v>
      </c>
      <c r="C12" s="114">
        <v>17001</v>
      </c>
      <c r="D12" s="114">
        <v>17750</v>
      </c>
      <c r="E12" s="114">
        <v>25023</v>
      </c>
      <c r="F12" s="114">
        <v>9051</v>
      </c>
      <c r="G12" s="114">
        <v>5669</v>
      </c>
      <c r="H12" s="114">
        <v>8542</v>
      </c>
      <c r="I12" s="115">
        <v>9617</v>
      </c>
      <c r="J12" s="114">
        <v>6033</v>
      </c>
      <c r="K12" s="114">
        <v>3584</v>
      </c>
      <c r="L12" s="423">
        <v>3794</v>
      </c>
      <c r="M12" s="424">
        <v>3163</v>
      </c>
    </row>
    <row r="13" spans="1:13" s="110" customFormat="1" ht="11.1" customHeight="1" x14ac:dyDescent="0.2">
      <c r="A13" s="422" t="s">
        <v>389</v>
      </c>
      <c r="B13" s="115">
        <v>34690</v>
      </c>
      <c r="C13" s="114">
        <v>16972</v>
      </c>
      <c r="D13" s="114">
        <v>17718</v>
      </c>
      <c r="E13" s="114">
        <v>24837</v>
      </c>
      <c r="F13" s="114">
        <v>9171</v>
      </c>
      <c r="G13" s="114">
        <v>5546</v>
      </c>
      <c r="H13" s="114">
        <v>8629</v>
      </c>
      <c r="I13" s="115">
        <v>9746</v>
      </c>
      <c r="J13" s="114">
        <v>6119</v>
      </c>
      <c r="K13" s="114">
        <v>3627</v>
      </c>
      <c r="L13" s="423">
        <v>2112</v>
      </c>
      <c r="M13" s="424">
        <v>2297</v>
      </c>
    </row>
    <row r="14" spans="1:13" ht="15" customHeight="1" x14ac:dyDescent="0.2">
      <c r="A14" s="422" t="s">
        <v>390</v>
      </c>
      <c r="B14" s="115">
        <v>34732</v>
      </c>
      <c r="C14" s="114">
        <v>17035</v>
      </c>
      <c r="D14" s="114">
        <v>17697</v>
      </c>
      <c r="E14" s="114">
        <v>24361</v>
      </c>
      <c r="F14" s="114">
        <v>9789</v>
      </c>
      <c r="G14" s="114">
        <v>5417</v>
      </c>
      <c r="H14" s="114">
        <v>8727</v>
      </c>
      <c r="I14" s="115">
        <v>9755</v>
      </c>
      <c r="J14" s="114">
        <v>6087</v>
      </c>
      <c r="K14" s="114">
        <v>3668</v>
      </c>
      <c r="L14" s="423">
        <v>2567</v>
      </c>
      <c r="M14" s="424">
        <v>2692</v>
      </c>
    </row>
    <row r="15" spans="1:13" ht="11.1" customHeight="1" x14ac:dyDescent="0.2">
      <c r="A15" s="422" t="s">
        <v>387</v>
      </c>
      <c r="B15" s="115">
        <v>34835</v>
      </c>
      <c r="C15" s="114">
        <v>17146</v>
      </c>
      <c r="D15" s="114">
        <v>17689</v>
      </c>
      <c r="E15" s="114">
        <v>24383</v>
      </c>
      <c r="F15" s="114">
        <v>9884</v>
      </c>
      <c r="G15" s="114">
        <v>5261</v>
      </c>
      <c r="H15" s="114">
        <v>8906</v>
      </c>
      <c r="I15" s="115">
        <v>9923</v>
      </c>
      <c r="J15" s="114">
        <v>6193</v>
      </c>
      <c r="K15" s="114">
        <v>3730</v>
      </c>
      <c r="L15" s="423">
        <v>2154</v>
      </c>
      <c r="M15" s="424">
        <v>2053</v>
      </c>
    </row>
    <row r="16" spans="1:13" ht="11.1" customHeight="1" x14ac:dyDescent="0.2">
      <c r="A16" s="422" t="s">
        <v>388</v>
      </c>
      <c r="B16" s="115">
        <v>35522</v>
      </c>
      <c r="C16" s="114">
        <v>17405</v>
      </c>
      <c r="D16" s="114">
        <v>18117</v>
      </c>
      <c r="E16" s="114">
        <v>24998</v>
      </c>
      <c r="F16" s="114">
        <v>9978</v>
      </c>
      <c r="G16" s="114">
        <v>5775</v>
      </c>
      <c r="H16" s="114">
        <v>8967</v>
      </c>
      <c r="I16" s="115">
        <v>9941</v>
      </c>
      <c r="J16" s="114">
        <v>6060</v>
      </c>
      <c r="K16" s="114">
        <v>3881</v>
      </c>
      <c r="L16" s="423">
        <v>4095</v>
      </c>
      <c r="M16" s="424">
        <v>3514</v>
      </c>
    </row>
    <row r="17" spans="1:13" s="110" customFormat="1" ht="11.1" customHeight="1" x14ac:dyDescent="0.2">
      <c r="A17" s="422" t="s">
        <v>389</v>
      </c>
      <c r="B17" s="115">
        <v>35401</v>
      </c>
      <c r="C17" s="114">
        <v>17315</v>
      </c>
      <c r="D17" s="114">
        <v>18086</v>
      </c>
      <c r="E17" s="114">
        <v>25271</v>
      </c>
      <c r="F17" s="114">
        <v>10085</v>
      </c>
      <c r="G17" s="114">
        <v>5628</v>
      </c>
      <c r="H17" s="114">
        <v>9057</v>
      </c>
      <c r="I17" s="115">
        <v>10026</v>
      </c>
      <c r="J17" s="114">
        <v>6155</v>
      </c>
      <c r="K17" s="114">
        <v>3871</v>
      </c>
      <c r="L17" s="423">
        <v>2330</v>
      </c>
      <c r="M17" s="424">
        <v>2692</v>
      </c>
    </row>
    <row r="18" spans="1:13" ht="15" customHeight="1" x14ac:dyDescent="0.2">
      <c r="A18" s="422" t="s">
        <v>391</v>
      </c>
      <c r="B18" s="115">
        <v>35493</v>
      </c>
      <c r="C18" s="114">
        <v>17306</v>
      </c>
      <c r="D18" s="114">
        <v>18187</v>
      </c>
      <c r="E18" s="114">
        <v>25175</v>
      </c>
      <c r="F18" s="114">
        <v>10278</v>
      </c>
      <c r="G18" s="114">
        <v>5534</v>
      </c>
      <c r="H18" s="114">
        <v>9190</v>
      </c>
      <c r="I18" s="115">
        <v>9844</v>
      </c>
      <c r="J18" s="114">
        <v>5984</v>
      </c>
      <c r="K18" s="114">
        <v>3860</v>
      </c>
      <c r="L18" s="423">
        <v>2887</v>
      </c>
      <c r="M18" s="424">
        <v>2821</v>
      </c>
    </row>
    <row r="19" spans="1:13" ht="11.1" customHeight="1" x14ac:dyDescent="0.2">
      <c r="A19" s="422" t="s">
        <v>387</v>
      </c>
      <c r="B19" s="115">
        <v>35629</v>
      </c>
      <c r="C19" s="114">
        <v>17394</v>
      </c>
      <c r="D19" s="114">
        <v>18235</v>
      </c>
      <c r="E19" s="114">
        <v>25238</v>
      </c>
      <c r="F19" s="114">
        <v>10347</v>
      </c>
      <c r="G19" s="114">
        <v>5380</v>
      </c>
      <c r="H19" s="114">
        <v>9331</v>
      </c>
      <c r="I19" s="115">
        <v>9938</v>
      </c>
      <c r="J19" s="114">
        <v>6012</v>
      </c>
      <c r="K19" s="114">
        <v>3926</v>
      </c>
      <c r="L19" s="423">
        <v>2166</v>
      </c>
      <c r="M19" s="424">
        <v>2066</v>
      </c>
    </row>
    <row r="20" spans="1:13" ht="11.1" customHeight="1" x14ac:dyDescent="0.2">
      <c r="A20" s="422" t="s">
        <v>388</v>
      </c>
      <c r="B20" s="115">
        <v>36229</v>
      </c>
      <c r="C20" s="114">
        <v>17645</v>
      </c>
      <c r="D20" s="114">
        <v>18584</v>
      </c>
      <c r="E20" s="114">
        <v>25744</v>
      </c>
      <c r="F20" s="114">
        <v>10422</v>
      </c>
      <c r="G20" s="114">
        <v>5781</v>
      </c>
      <c r="H20" s="114">
        <v>9457</v>
      </c>
      <c r="I20" s="115">
        <v>9869</v>
      </c>
      <c r="J20" s="114">
        <v>5906</v>
      </c>
      <c r="K20" s="114">
        <v>3963</v>
      </c>
      <c r="L20" s="423">
        <v>3853</v>
      </c>
      <c r="M20" s="424">
        <v>3324</v>
      </c>
    </row>
    <row r="21" spans="1:13" s="110" customFormat="1" ht="11.1" customHeight="1" x14ac:dyDescent="0.2">
      <c r="A21" s="422" t="s">
        <v>389</v>
      </c>
      <c r="B21" s="115">
        <v>36022</v>
      </c>
      <c r="C21" s="114">
        <v>17412</v>
      </c>
      <c r="D21" s="114">
        <v>18610</v>
      </c>
      <c r="E21" s="114">
        <v>25498</v>
      </c>
      <c r="F21" s="114">
        <v>10510</v>
      </c>
      <c r="G21" s="114">
        <v>5598</v>
      </c>
      <c r="H21" s="114">
        <v>9554</v>
      </c>
      <c r="I21" s="115">
        <v>10079</v>
      </c>
      <c r="J21" s="114">
        <v>6087</v>
      </c>
      <c r="K21" s="114">
        <v>3992</v>
      </c>
      <c r="L21" s="423">
        <v>2050</v>
      </c>
      <c r="M21" s="424">
        <v>2347</v>
      </c>
    </row>
    <row r="22" spans="1:13" ht="15" customHeight="1" x14ac:dyDescent="0.2">
      <c r="A22" s="422" t="s">
        <v>392</v>
      </c>
      <c r="B22" s="115">
        <v>35873</v>
      </c>
      <c r="C22" s="114">
        <v>17290</v>
      </c>
      <c r="D22" s="114">
        <v>18583</v>
      </c>
      <c r="E22" s="114">
        <v>25262</v>
      </c>
      <c r="F22" s="114">
        <v>10514</v>
      </c>
      <c r="G22" s="114">
        <v>5464</v>
      </c>
      <c r="H22" s="114">
        <v>9622</v>
      </c>
      <c r="I22" s="115">
        <v>9978</v>
      </c>
      <c r="J22" s="114">
        <v>5999</v>
      </c>
      <c r="K22" s="114">
        <v>3979</v>
      </c>
      <c r="L22" s="423">
        <v>2871</v>
      </c>
      <c r="M22" s="424">
        <v>3082</v>
      </c>
    </row>
    <row r="23" spans="1:13" ht="11.1" customHeight="1" x14ac:dyDescent="0.2">
      <c r="A23" s="422" t="s">
        <v>387</v>
      </c>
      <c r="B23" s="115">
        <v>35899</v>
      </c>
      <c r="C23" s="114">
        <v>17437</v>
      </c>
      <c r="D23" s="114">
        <v>18462</v>
      </c>
      <c r="E23" s="114">
        <v>25340</v>
      </c>
      <c r="F23" s="114">
        <v>10455</v>
      </c>
      <c r="G23" s="114">
        <v>5335</v>
      </c>
      <c r="H23" s="114">
        <v>9743</v>
      </c>
      <c r="I23" s="115">
        <v>9997</v>
      </c>
      <c r="J23" s="114">
        <v>5996</v>
      </c>
      <c r="K23" s="114">
        <v>4001</v>
      </c>
      <c r="L23" s="423">
        <v>2037</v>
      </c>
      <c r="M23" s="424">
        <v>1930</v>
      </c>
    </row>
    <row r="24" spans="1:13" ht="11.1" customHeight="1" x14ac:dyDescent="0.2">
      <c r="A24" s="422" t="s">
        <v>388</v>
      </c>
      <c r="B24" s="115">
        <v>36396</v>
      </c>
      <c r="C24" s="114">
        <v>17707</v>
      </c>
      <c r="D24" s="114">
        <v>18689</v>
      </c>
      <c r="E24" s="114">
        <v>25148</v>
      </c>
      <c r="F24" s="114">
        <v>10605</v>
      </c>
      <c r="G24" s="114">
        <v>5697</v>
      </c>
      <c r="H24" s="114">
        <v>9875</v>
      </c>
      <c r="I24" s="115">
        <v>9990</v>
      </c>
      <c r="J24" s="114">
        <v>5937</v>
      </c>
      <c r="K24" s="114">
        <v>4053</v>
      </c>
      <c r="L24" s="423">
        <v>3851</v>
      </c>
      <c r="M24" s="424">
        <v>3411</v>
      </c>
    </row>
    <row r="25" spans="1:13" s="110" customFormat="1" ht="11.1" customHeight="1" x14ac:dyDescent="0.2">
      <c r="A25" s="422" t="s">
        <v>389</v>
      </c>
      <c r="B25" s="115">
        <v>36334</v>
      </c>
      <c r="C25" s="114">
        <v>17539</v>
      </c>
      <c r="D25" s="114">
        <v>18795</v>
      </c>
      <c r="E25" s="114">
        <v>24961</v>
      </c>
      <c r="F25" s="114">
        <v>10724</v>
      </c>
      <c r="G25" s="114">
        <v>5541</v>
      </c>
      <c r="H25" s="114">
        <v>9992</v>
      </c>
      <c r="I25" s="115">
        <v>10088</v>
      </c>
      <c r="J25" s="114">
        <v>6040</v>
      </c>
      <c r="K25" s="114">
        <v>4048</v>
      </c>
      <c r="L25" s="423">
        <v>2097</v>
      </c>
      <c r="M25" s="424">
        <v>2316</v>
      </c>
    </row>
    <row r="26" spans="1:13" ht="15" customHeight="1" x14ac:dyDescent="0.2">
      <c r="A26" s="422" t="s">
        <v>393</v>
      </c>
      <c r="B26" s="115">
        <v>36397</v>
      </c>
      <c r="C26" s="114">
        <v>17567</v>
      </c>
      <c r="D26" s="114">
        <v>18830</v>
      </c>
      <c r="E26" s="114">
        <v>24966</v>
      </c>
      <c r="F26" s="114">
        <v>10786</v>
      </c>
      <c r="G26" s="114">
        <v>5352</v>
      </c>
      <c r="H26" s="114">
        <v>10105</v>
      </c>
      <c r="I26" s="115">
        <v>9869</v>
      </c>
      <c r="J26" s="114">
        <v>5878</v>
      </c>
      <c r="K26" s="114">
        <v>3991</v>
      </c>
      <c r="L26" s="423">
        <v>2507</v>
      </c>
      <c r="M26" s="424">
        <v>2519</v>
      </c>
    </row>
    <row r="27" spans="1:13" ht="11.1" customHeight="1" x14ac:dyDescent="0.2">
      <c r="A27" s="422" t="s">
        <v>387</v>
      </c>
      <c r="B27" s="115">
        <v>36523</v>
      </c>
      <c r="C27" s="114">
        <v>17672</v>
      </c>
      <c r="D27" s="114">
        <v>18851</v>
      </c>
      <c r="E27" s="114">
        <v>24999</v>
      </c>
      <c r="F27" s="114">
        <v>10873</v>
      </c>
      <c r="G27" s="114">
        <v>5219</v>
      </c>
      <c r="H27" s="114">
        <v>10307</v>
      </c>
      <c r="I27" s="115">
        <v>9985</v>
      </c>
      <c r="J27" s="114">
        <v>5972</v>
      </c>
      <c r="K27" s="114">
        <v>4013</v>
      </c>
      <c r="L27" s="423">
        <v>2100</v>
      </c>
      <c r="M27" s="424">
        <v>1992</v>
      </c>
    </row>
    <row r="28" spans="1:13" ht="11.1" customHeight="1" x14ac:dyDescent="0.2">
      <c r="A28" s="422" t="s">
        <v>388</v>
      </c>
      <c r="B28" s="115">
        <v>36991</v>
      </c>
      <c r="C28" s="114">
        <v>17844</v>
      </c>
      <c r="D28" s="114">
        <v>19147</v>
      </c>
      <c r="E28" s="114">
        <v>25840</v>
      </c>
      <c r="F28" s="114">
        <v>11117</v>
      </c>
      <c r="G28" s="114">
        <v>5579</v>
      </c>
      <c r="H28" s="114">
        <v>10369</v>
      </c>
      <c r="I28" s="115">
        <v>10075</v>
      </c>
      <c r="J28" s="114">
        <v>5927</v>
      </c>
      <c r="K28" s="114">
        <v>4148</v>
      </c>
      <c r="L28" s="423">
        <v>3737</v>
      </c>
      <c r="M28" s="424">
        <v>3342</v>
      </c>
    </row>
    <row r="29" spans="1:13" s="110" customFormat="1" ht="11.1" customHeight="1" x14ac:dyDescent="0.2">
      <c r="A29" s="422" t="s">
        <v>389</v>
      </c>
      <c r="B29" s="115">
        <v>36755</v>
      </c>
      <c r="C29" s="114">
        <v>17614</v>
      </c>
      <c r="D29" s="114">
        <v>19141</v>
      </c>
      <c r="E29" s="114">
        <v>25547</v>
      </c>
      <c r="F29" s="114">
        <v>11196</v>
      </c>
      <c r="G29" s="114">
        <v>5405</v>
      </c>
      <c r="H29" s="114">
        <v>10446</v>
      </c>
      <c r="I29" s="115">
        <v>10279</v>
      </c>
      <c r="J29" s="114">
        <v>6137</v>
      </c>
      <c r="K29" s="114">
        <v>4142</v>
      </c>
      <c r="L29" s="423">
        <v>2016</v>
      </c>
      <c r="M29" s="424">
        <v>2194</v>
      </c>
    </row>
    <row r="30" spans="1:13" ht="15" customHeight="1" x14ac:dyDescent="0.2">
      <c r="A30" s="422" t="s">
        <v>394</v>
      </c>
      <c r="B30" s="115">
        <v>37048</v>
      </c>
      <c r="C30" s="114">
        <v>17736</v>
      </c>
      <c r="D30" s="114">
        <v>19312</v>
      </c>
      <c r="E30" s="114">
        <v>25547</v>
      </c>
      <c r="F30" s="114">
        <v>11490</v>
      </c>
      <c r="G30" s="114">
        <v>5313</v>
      </c>
      <c r="H30" s="114">
        <v>10594</v>
      </c>
      <c r="I30" s="115">
        <v>10069</v>
      </c>
      <c r="J30" s="114">
        <v>5956</v>
      </c>
      <c r="K30" s="114">
        <v>4113</v>
      </c>
      <c r="L30" s="423">
        <v>3819</v>
      </c>
      <c r="M30" s="424">
        <v>3587</v>
      </c>
    </row>
    <row r="31" spans="1:13" ht="11.1" customHeight="1" x14ac:dyDescent="0.2">
      <c r="A31" s="422" t="s">
        <v>387</v>
      </c>
      <c r="B31" s="115">
        <v>37389</v>
      </c>
      <c r="C31" s="114">
        <v>17957</v>
      </c>
      <c r="D31" s="114">
        <v>19432</v>
      </c>
      <c r="E31" s="114">
        <v>25743</v>
      </c>
      <c r="F31" s="114">
        <v>11638</v>
      </c>
      <c r="G31" s="114">
        <v>5251</v>
      </c>
      <c r="H31" s="114">
        <v>10844</v>
      </c>
      <c r="I31" s="115">
        <v>10162</v>
      </c>
      <c r="J31" s="114">
        <v>5989</v>
      </c>
      <c r="K31" s="114">
        <v>4173</v>
      </c>
      <c r="L31" s="423">
        <v>3123</v>
      </c>
      <c r="M31" s="424">
        <v>2838</v>
      </c>
    </row>
    <row r="32" spans="1:13" ht="11.1" customHeight="1" x14ac:dyDescent="0.2">
      <c r="A32" s="422" t="s">
        <v>388</v>
      </c>
      <c r="B32" s="115">
        <v>38065</v>
      </c>
      <c r="C32" s="114">
        <v>18247</v>
      </c>
      <c r="D32" s="114">
        <v>19818</v>
      </c>
      <c r="E32" s="114">
        <v>26286</v>
      </c>
      <c r="F32" s="114">
        <v>11772</v>
      </c>
      <c r="G32" s="114">
        <v>5669</v>
      </c>
      <c r="H32" s="114">
        <v>10974</v>
      </c>
      <c r="I32" s="115">
        <v>10182</v>
      </c>
      <c r="J32" s="114">
        <v>5839</v>
      </c>
      <c r="K32" s="114">
        <v>4343</v>
      </c>
      <c r="L32" s="423">
        <v>4263</v>
      </c>
      <c r="M32" s="424">
        <v>3761</v>
      </c>
    </row>
    <row r="33" spans="1:13" s="110" customFormat="1" ht="11.1" customHeight="1" x14ac:dyDescent="0.2">
      <c r="A33" s="422" t="s">
        <v>389</v>
      </c>
      <c r="B33" s="115">
        <v>37893</v>
      </c>
      <c r="C33" s="114">
        <v>18082</v>
      </c>
      <c r="D33" s="114">
        <v>19811</v>
      </c>
      <c r="E33" s="114">
        <v>26057</v>
      </c>
      <c r="F33" s="114">
        <v>11830</v>
      </c>
      <c r="G33" s="114">
        <v>5496</v>
      </c>
      <c r="H33" s="114">
        <v>10988</v>
      </c>
      <c r="I33" s="115">
        <v>10505</v>
      </c>
      <c r="J33" s="114">
        <v>6105</v>
      </c>
      <c r="K33" s="114">
        <v>4400</v>
      </c>
      <c r="L33" s="423">
        <v>2373</v>
      </c>
      <c r="M33" s="424">
        <v>2536</v>
      </c>
    </row>
    <row r="34" spans="1:13" ht="15" customHeight="1" x14ac:dyDescent="0.2">
      <c r="A34" s="422" t="s">
        <v>395</v>
      </c>
      <c r="B34" s="115">
        <v>37793</v>
      </c>
      <c r="C34" s="114">
        <v>18028</v>
      </c>
      <c r="D34" s="114">
        <v>19765</v>
      </c>
      <c r="E34" s="114">
        <v>25953</v>
      </c>
      <c r="F34" s="114">
        <v>11837</v>
      </c>
      <c r="G34" s="114">
        <v>5319</v>
      </c>
      <c r="H34" s="114">
        <v>11105</v>
      </c>
      <c r="I34" s="115">
        <v>10222</v>
      </c>
      <c r="J34" s="114">
        <v>5875</v>
      </c>
      <c r="K34" s="114">
        <v>4347</v>
      </c>
      <c r="L34" s="423">
        <v>2752</v>
      </c>
      <c r="M34" s="424">
        <v>2882</v>
      </c>
    </row>
    <row r="35" spans="1:13" ht="11.1" customHeight="1" x14ac:dyDescent="0.2">
      <c r="A35" s="422" t="s">
        <v>387</v>
      </c>
      <c r="B35" s="115">
        <v>37934</v>
      </c>
      <c r="C35" s="114">
        <v>18158</v>
      </c>
      <c r="D35" s="114">
        <v>19776</v>
      </c>
      <c r="E35" s="114">
        <v>25987</v>
      </c>
      <c r="F35" s="114">
        <v>11946</v>
      </c>
      <c r="G35" s="114">
        <v>5171</v>
      </c>
      <c r="H35" s="114">
        <v>11290</v>
      </c>
      <c r="I35" s="115">
        <v>10329</v>
      </c>
      <c r="J35" s="114">
        <v>5900</v>
      </c>
      <c r="K35" s="114">
        <v>4429</v>
      </c>
      <c r="L35" s="423">
        <v>2385</v>
      </c>
      <c r="M35" s="424">
        <v>2328</v>
      </c>
    </row>
    <row r="36" spans="1:13" ht="11.1" customHeight="1" x14ac:dyDescent="0.2">
      <c r="A36" s="422" t="s">
        <v>388</v>
      </c>
      <c r="B36" s="115">
        <v>38553</v>
      </c>
      <c r="C36" s="114">
        <v>18455</v>
      </c>
      <c r="D36" s="114">
        <v>20098</v>
      </c>
      <c r="E36" s="114">
        <v>26502</v>
      </c>
      <c r="F36" s="114">
        <v>12050</v>
      </c>
      <c r="G36" s="114">
        <v>5550</v>
      </c>
      <c r="H36" s="114">
        <v>11414</v>
      </c>
      <c r="I36" s="115">
        <v>10376</v>
      </c>
      <c r="J36" s="114">
        <v>5797</v>
      </c>
      <c r="K36" s="114">
        <v>4579</v>
      </c>
      <c r="L36" s="423">
        <v>3851</v>
      </c>
      <c r="M36" s="424">
        <v>3344</v>
      </c>
    </row>
    <row r="37" spans="1:13" s="110" customFormat="1" ht="11.1" customHeight="1" x14ac:dyDescent="0.2">
      <c r="A37" s="422" t="s">
        <v>389</v>
      </c>
      <c r="B37" s="115">
        <v>38531</v>
      </c>
      <c r="C37" s="114">
        <v>18394</v>
      </c>
      <c r="D37" s="114">
        <v>20137</v>
      </c>
      <c r="E37" s="114">
        <v>26350</v>
      </c>
      <c r="F37" s="114">
        <v>12181</v>
      </c>
      <c r="G37" s="114">
        <v>5431</v>
      </c>
      <c r="H37" s="114">
        <v>11588</v>
      </c>
      <c r="I37" s="115">
        <v>10537</v>
      </c>
      <c r="J37" s="114">
        <v>5919</v>
      </c>
      <c r="K37" s="114">
        <v>4618</v>
      </c>
      <c r="L37" s="423">
        <v>2331</v>
      </c>
      <c r="M37" s="424">
        <v>2444</v>
      </c>
    </row>
    <row r="38" spans="1:13" ht="15" customHeight="1" x14ac:dyDescent="0.2">
      <c r="A38" s="425" t="s">
        <v>396</v>
      </c>
      <c r="B38" s="115">
        <v>37089</v>
      </c>
      <c r="C38" s="114">
        <v>18166</v>
      </c>
      <c r="D38" s="114">
        <v>18923</v>
      </c>
      <c r="E38" s="114">
        <v>25498</v>
      </c>
      <c r="F38" s="114">
        <v>11591</v>
      </c>
      <c r="G38" s="114">
        <v>5013</v>
      </c>
      <c r="H38" s="114">
        <v>11267</v>
      </c>
      <c r="I38" s="115">
        <v>10283</v>
      </c>
      <c r="J38" s="114">
        <v>5711</v>
      </c>
      <c r="K38" s="114">
        <v>4572</v>
      </c>
      <c r="L38" s="423">
        <v>2894</v>
      </c>
      <c r="M38" s="424">
        <v>2861</v>
      </c>
    </row>
    <row r="39" spans="1:13" ht="11.1" customHeight="1" x14ac:dyDescent="0.2">
      <c r="A39" s="422" t="s">
        <v>387</v>
      </c>
      <c r="B39" s="115">
        <v>37142</v>
      </c>
      <c r="C39" s="114">
        <v>18204</v>
      </c>
      <c r="D39" s="114">
        <v>18938</v>
      </c>
      <c r="E39" s="114">
        <v>25468</v>
      </c>
      <c r="F39" s="114">
        <v>11674</v>
      </c>
      <c r="G39" s="114">
        <v>4818</v>
      </c>
      <c r="H39" s="114">
        <v>11429</v>
      </c>
      <c r="I39" s="115">
        <v>10397</v>
      </c>
      <c r="J39" s="114">
        <v>5779</v>
      </c>
      <c r="K39" s="114">
        <v>4618</v>
      </c>
      <c r="L39" s="423">
        <v>2397</v>
      </c>
      <c r="M39" s="424">
        <v>2331</v>
      </c>
    </row>
    <row r="40" spans="1:13" ht="11.1" customHeight="1" x14ac:dyDescent="0.2">
      <c r="A40" s="425" t="s">
        <v>388</v>
      </c>
      <c r="B40" s="115">
        <v>36937</v>
      </c>
      <c r="C40" s="114">
        <v>18481</v>
      </c>
      <c r="D40" s="114">
        <v>18456</v>
      </c>
      <c r="E40" s="114">
        <v>25759</v>
      </c>
      <c r="F40" s="114">
        <v>11178</v>
      </c>
      <c r="G40" s="114">
        <v>5098</v>
      </c>
      <c r="H40" s="114">
        <v>11180</v>
      </c>
      <c r="I40" s="115">
        <v>10117</v>
      </c>
      <c r="J40" s="114">
        <v>5454</v>
      </c>
      <c r="K40" s="114">
        <v>4663</v>
      </c>
      <c r="L40" s="423">
        <v>3894</v>
      </c>
      <c r="M40" s="424">
        <v>3255</v>
      </c>
    </row>
    <row r="41" spans="1:13" s="110" customFormat="1" ht="11.1" customHeight="1" x14ac:dyDescent="0.2">
      <c r="A41" s="422" t="s">
        <v>389</v>
      </c>
      <c r="B41" s="115">
        <v>36846</v>
      </c>
      <c r="C41" s="114">
        <v>18386</v>
      </c>
      <c r="D41" s="114">
        <v>18460</v>
      </c>
      <c r="E41" s="114">
        <v>25601</v>
      </c>
      <c r="F41" s="114">
        <v>11245</v>
      </c>
      <c r="G41" s="114">
        <v>5001</v>
      </c>
      <c r="H41" s="114">
        <v>11272</v>
      </c>
      <c r="I41" s="115">
        <v>10368</v>
      </c>
      <c r="J41" s="114">
        <v>5668</v>
      </c>
      <c r="K41" s="114">
        <v>4700</v>
      </c>
      <c r="L41" s="423">
        <v>2592</v>
      </c>
      <c r="M41" s="424">
        <v>2685</v>
      </c>
    </row>
    <row r="42" spans="1:13" ht="15" customHeight="1" x14ac:dyDescent="0.2">
      <c r="A42" s="422" t="s">
        <v>397</v>
      </c>
      <c r="B42" s="115">
        <v>36897</v>
      </c>
      <c r="C42" s="114">
        <v>18404</v>
      </c>
      <c r="D42" s="114">
        <v>18493</v>
      </c>
      <c r="E42" s="114">
        <v>25531</v>
      </c>
      <c r="F42" s="114">
        <v>11366</v>
      </c>
      <c r="G42" s="114">
        <v>4895</v>
      </c>
      <c r="H42" s="114">
        <v>11342</v>
      </c>
      <c r="I42" s="115">
        <v>10233</v>
      </c>
      <c r="J42" s="114">
        <v>5550</v>
      </c>
      <c r="K42" s="114">
        <v>4683</v>
      </c>
      <c r="L42" s="423">
        <v>3043</v>
      </c>
      <c r="M42" s="424">
        <v>3052</v>
      </c>
    </row>
    <row r="43" spans="1:13" ht="11.1" customHeight="1" x14ac:dyDescent="0.2">
      <c r="A43" s="422" t="s">
        <v>387</v>
      </c>
      <c r="B43" s="115">
        <v>37015</v>
      </c>
      <c r="C43" s="114">
        <v>18503</v>
      </c>
      <c r="D43" s="114">
        <v>18512</v>
      </c>
      <c r="E43" s="114">
        <v>25601</v>
      </c>
      <c r="F43" s="114">
        <v>11414</v>
      </c>
      <c r="G43" s="114">
        <v>4778</v>
      </c>
      <c r="H43" s="114">
        <v>11520</v>
      </c>
      <c r="I43" s="115">
        <v>10469</v>
      </c>
      <c r="J43" s="114">
        <v>5636</v>
      </c>
      <c r="K43" s="114">
        <v>4833</v>
      </c>
      <c r="L43" s="423">
        <v>2689</v>
      </c>
      <c r="M43" s="424">
        <v>2639</v>
      </c>
    </row>
    <row r="44" spans="1:13" ht="11.1" customHeight="1" x14ac:dyDescent="0.2">
      <c r="A44" s="422" t="s">
        <v>388</v>
      </c>
      <c r="B44" s="115">
        <v>37483</v>
      </c>
      <c r="C44" s="114">
        <v>18781</v>
      </c>
      <c r="D44" s="114">
        <v>18702</v>
      </c>
      <c r="E44" s="114">
        <v>26019</v>
      </c>
      <c r="F44" s="114">
        <v>11464</v>
      </c>
      <c r="G44" s="114">
        <v>5117</v>
      </c>
      <c r="H44" s="114">
        <v>11620</v>
      </c>
      <c r="I44" s="115">
        <v>10457</v>
      </c>
      <c r="J44" s="114">
        <v>5521</v>
      </c>
      <c r="K44" s="114">
        <v>4936</v>
      </c>
      <c r="L44" s="423">
        <v>3964</v>
      </c>
      <c r="M44" s="424">
        <v>3742</v>
      </c>
    </row>
    <row r="45" spans="1:13" s="110" customFormat="1" ht="11.1" customHeight="1" x14ac:dyDescent="0.2">
      <c r="A45" s="422" t="s">
        <v>389</v>
      </c>
      <c r="B45" s="115">
        <v>37420</v>
      </c>
      <c r="C45" s="114">
        <v>18721</v>
      </c>
      <c r="D45" s="114">
        <v>18699</v>
      </c>
      <c r="E45" s="114">
        <v>25816</v>
      </c>
      <c r="F45" s="114">
        <v>11604</v>
      </c>
      <c r="G45" s="114">
        <v>5078</v>
      </c>
      <c r="H45" s="114">
        <v>11670</v>
      </c>
      <c r="I45" s="115">
        <v>10638</v>
      </c>
      <c r="J45" s="114">
        <v>5665</v>
      </c>
      <c r="K45" s="114">
        <v>4973</v>
      </c>
      <c r="L45" s="423">
        <v>2487</v>
      </c>
      <c r="M45" s="424">
        <v>2756</v>
      </c>
    </row>
    <row r="46" spans="1:13" ht="15" customHeight="1" x14ac:dyDescent="0.2">
      <c r="A46" s="422" t="s">
        <v>398</v>
      </c>
      <c r="B46" s="115">
        <v>37342</v>
      </c>
      <c r="C46" s="114">
        <v>18719</v>
      </c>
      <c r="D46" s="114">
        <v>18623</v>
      </c>
      <c r="E46" s="114">
        <v>25688</v>
      </c>
      <c r="F46" s="114">
        <v>11654</v>
      </c>
      <c r="G46" s="114">
        <v>4919</v>
      </c>
      <c r="H46" s="114">
        <v>11717</v>
      </c>
      <c r="I46" s="115">
        <v>10535</v>
      </c>
      <c r="J46" s="114">
        <v>5611</v>
      </c>
      <c r="K46" s="114">
        <v>4924</v>
      </c>
      <c r="L46" s="423">
        <v>3123</v>
      </c>
      <c r="M46" s="424">
        <v>3381</v>
      </c>
    </row>
    <row r="47" spans="1:13" ht="11.1" customHeight="1" x14ac:dyDescent="0.2">
      <c r="A47" s="422" t="s">
        <v>387</v>
      </c>
      <c r="B47" s="115">
        <v>37186</v>
      </c>
      <c r="C47" s="114">
        <v>18642</v>
      </c>
      <c r="D47" s="114">
        <v>18544</v>
      </c>
      <c r="E47" s="114">
        <v>25466</v>
      </c>
      <c r="F47" s="114">
        <v>11720</v>
      </c>
      <c r="G47" s="114">
        <v>4791</v>
      </c>
      <c r="H47" s="114">
        <v>11730</v>
      </c>
      <c r="I47" s="115">
        <v>10590</v>
      </c>
      <c r="J47" s="114">
        <v>5660</v>
      </c>
      <c r="K47" s="114">
        <v>4930</v>
      </c>
      <c r="L47" s="423">
        <v>2485</v>
      </c>
      <c r="M47" s="424">
        <v>2614</v>
      </c>
    </row>
    <row r="48" spans="1:13" ht="11.1" customHeight="1" x14ac:dyDescent="0.2">
      <c r="A48" s="422" t="s">
        <v>388</v>
      </c>
      <c r="B48" s="115">
        <v>37898</v>
      </c>
      <c r="C48" s="114">
        <v>18985</v>
      </c>
      <c r="D48" s="114">
        <v>18913</v>
      </c>
      <c r="E48" s="114">
        <v>26039</v>
      </c>
      <c r="F48" s="114">
        <v>11859</v>
      </c>
      <c r="G48" s="114">
        <v>5222</v>
      </c>
      <c r="H48" s="114">
        <v>11832</v>
      </c>
      <c r="I48" s="115">
        <v>10525</v>
      </c>
      <c r="J48" s="114">
        <v>5443</v>
      </c>
      <c r="K48" s="114">
        <v>5082</v>
      </c>
      <c r="L48" s="423">
        <v>4166</v>
      </c>
      <c r="M48" s="424">
        <v>3625</v>
      </c>
    </row>
    <row r="49" spans="1:17" s="110" customFormat="1" ht="11.1" customHeight="1" x14ac:dyDescent="0.2">
      <c r="A49" s="422" t="s">
        <v>389</v>
      </c>
      <c r="B49" s="115">
        <v>37753</v>
      </c>
      <c r="C49" s="114">
        <v>18808</v>
      </c>
      <c r="D49" s="114">
        <v>18945</v>
      </c>
      <c r="E49" s="114">
        <v>25775</v>
      </c>
      <c r="F49" s="114">
        <v>11978</v>
      </c>
      <c r="G49" s="114">
        <v>5098</v>
      </c>
      <c r="H49" s="114">
        <v>11888</v>
      </c>
      <c r="I49" s="115">
        <v>10721</v>
      </c>
      <c r="J49" s="114">
        <v>5665</v>
      </c>
      <c r="K49" s="114">
        <v>5056</v>
      </c>
      <c r="L49" s="423">
        <v>2419</v>
      </c>
      <c r="M49" s="424">
        <v>2629</v>
      </c>
    </row>
    <row r="50" spans="1:17" ht="15" customHeight="1" x14ac:dyDescent="0.2">
      <c r="A50" s="422" t="s">
        <v>399</v>
      </c>
      <c r="B50" s="143">
        <v>37614</v>
      </c>
      <c r="C50" s="144">
        <v>18750</v>
      </c>
      <c r="D50" s="144">
        <v>18864</v>
      </c>
      <c r="E50" s="144">
        <v>25694</v>
      </c>
      <c r="F50" s="144">
        <v>11920</v>
      </c>
      <c r="G50" s="144">
        <v>4934</v>
      </c>
      <c r="H50" s="144">
        <v>11930</v>
      </c>
      <c r="I50" s="143">
        <v>10105</v>
      </c>
      <c r="J50" s="144">
        <v>5320</v>
      </c>
      <c r="K50" s="144">
        <v>4785</v>
      </c>
      <c r="L50" s="426">
        <v>2942</v>
      </c>
      <c r="M50" s="427">
        <v>3179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0.72840233517219222</v>
      </c>
      <c r="C6" s="480">
        <f>'Tabelle 3.3'!J11</f>
        <v>-4.0816326530612246</v>
      </c>
      <c r="D6" s="481">
        <f t="shared" ref="D6:E9" si="0">IF(OR(AND(B6&gt;=-50,B6&lt;=50),ISNUMBER(B6)=FALSE),B6,"")</f>
        <v>0.72840233517219222</v>
      </c>
      <c r="E6" s="481">
        <f t="shared" si="0"/>
        <v>-4.0816326530612246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0.72840233517219222</v>
      </c>
      <c r="C14" s="480">
        <f>'Tabelle 3.3'!J11</f>
        <v>-4.0816326530612246</v>
      </c>
      <c r="D14" s="481">
        <f>IF(OR(AND(B14&gt;=-50,B14&lt;=50),ISNUMBER(B14)=FALSE),B14,"")</f>
        <v>0.72840233517219222</v>
      </c>
      <c r="E14" s="481">
        <f>IF(OR(AND(C14&gt;=-50,C14&lt;=50),ISNUMBER(C14)=FALSE),C14,"")</f>
        <v>-4.0816326530612246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-4.9079754601226995</v>
      </c>
      <c r="C15" s="480">
        <f>'Tabelle 3.3'!J12</f>
        <v>0.47619047619047616</v>
      </c>
      <c r="D15" s="481">
        <f t="shared" ref="D15:E45" si="3">IF(OR(AND(B15&gt;=-50,B15&lt;=50),ISNUMBER(B15)=FALSE),B15,"")</f>
        <v>-4.9079754601226995</v>
      </c>
      <c r="E15" s="481">
        <f t="shared" si="3"/>
        <v>0.47619047619047616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4.9679487179487181</v>
      </c>
      <c r="C16" s="480">
        <f>'Tabelle 3.3'!J13</f>
        <v>6.8825910931174086</v>
      </c>
      <c r="D16" s="481">
        <f t="shared" si="3"/>
        <v>4.9679487179487181</v>
      </c>
      <c r="E16" s="481">
        <f t="shared" si="3"/>
        <v>6.8825910931174086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-1.8607979960636964</v>
      </c>
      <c r="C17" s="480">
        <f>'Tabelle 3.3'!J14</f>
        <v>-5.0632911392405067</v>
      </c>
      <c r="D17" s="481">
        <f t="shared" si="3"/>
        <v>-1.8607979960636964</v>
      </c>
      <c r="E17" s="481">
        <f t="shared" si="3"/>
        <v>-5.0632911392405067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-0.79365079365079361</v>
      </c>
      <c r="C18" s="480">
        <f>'Tabelle 3.3'!J15</f>
        <v>-5.5118110236220472</v>
      </c>
      <c r="D18" s="481">
        <f t="shared" si="3"/>
        <v>-0.79365079365079361</v>
      </c>
      <c r="E18" s="481">
        <f t="shared" si="3"/>
        <v>-5.5118110236220472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-2.5769956002514141</v>
      </c>
      <c r="C19" s="480">
        <f>'Tabelle 3.3'!J16</f>
        <v>-5.6034482758620694</v>
      </c>
      <c r="D19" s="481">
        <f t="shared" si="3"/>
        <v>-2.5769956002514141</v>
      </c>
      <c r="E19" s="481">
        <f t="shared" si="3"/>
        <v>-5.6034482758620694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-1.0007147962830594</v>
      </c>
      <c r="C20" s="480">
        <f>'Tabelle 3.3'!J17</f>
        <v>0</v>
      </c>
      <c r="D20" s="481">
        <f t="shared" si="3"/>
        <v>-1.0007147962830594</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1.3552758954501452</v>
      </c>
      <c r="C21" s="480">
        <f>'Tabelle 3.3'!J18</f>
        <v>5.7522123893805306</v>
      </c>
      <c r="D21" s="481">
        <f t="shared" si="3"/>
        <v>1.3552758954501452</v>
      </c>
      <c r="E21" s="481">
        <f t="shared" si="3"/>
        <v>5.7522123893805306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1.0678297488344113</v>
      </c>
      <c r="C22" s="480">
        <f>'Tabelle 3.3'!J19</f>
        <v>-3.1476997578692494</v>
      </c>
      <c r="D22" s="481">
        <f t="shared" si="3"/>
        <v>1.0678297488344113</v>
      </c>
      <c r="E22" s="481">
        <f t="shared" si="3"/>
        <v>-3.1476997578692494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9.882747068676716</v>
      </c>
      <c r="C23" s="480">
        <f>'Tabelle 3.3'!J20</f>
        <v>9.7701149425287355</v>
      </c>
      <c r="D23" s="481">
        <f t="shared" si="3"/>
        <v>9.882747068676716</v>
      </c>
      <c r="E23" s="481">
        <f t="shared" si="3"/>
        <v>9.7701149425287355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-0.76045627376425851</v>
      </c>
      <c r="C24" s="480">
        <f>'Tabelle 3.3'!J21</f>
        <v>-20.163487738419619</v>
      </c>
      <c r="D24" s="481">
        <f t="shared" si="3"/>
        <v>-0.76045627376425851</v>
      </c>
      <c r="E24" s="481">
        <f t="shared" si="3"/>
        <v>-20.163487738419619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5.0326188257222739</v>
      </c>
      <c r="C25" s="480">
        <f>'Tabelle 3.3'!J22</f>
        <v>7.6923076923076925</v>
      </c>
      <c r="D25" s="481">
        <f t="shared" si="3"/>
        <v>5.0326188257222739</v>
      </c>
      <c r="E25" s="481">
        <f t="shared" si="3"/>
        <v>7.6923076923076925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-4.7047970479704793</v>
      </c>
      <c r="C26" s="480">
        <f>'Tabelle 3.3'!J23</f>
        <v>0.84745762711864403</v>
      </c>
      <c r="D26" s="481">
        <f t="shared" si="3"/>
        <v>-4.7047970479704793</v>
      </c>
      <c r="E26" s="481">
        <f t="shared" si="3"/>
        <v>0.84745762711864403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2.9310344827586206</v>
      </c>
      <c r="C27" s="480">
        <f>'Tabelle 3.3'!J24</f>
        <v>2.8947368421052633</v>
      </c>
      <c r="D27" s="481">
        <f t="shared" si="3"/>
        <v>2.9310344827586206</v>
      </c>
      <c r="E27" s="481">
        <f t="shared" si="3"/>
        <v>2.8947368421052633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-4.7923322683706067</v>
      </c>
      <c r="C28" s="480">
        <f>'Tabelle 3.3'!J25</f>
        <v>-16.131558339859044</v>
      </c>
      <c r="D28" s="481">
        <f t="shared" si="3"/>
        <v>-4.7923322683706067</v>
      </c>
      <c r="E28" s="481">
        <f t="shared" si="3"/>
        <v>-16.131558339859044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-23.790589794565939</v>
      </c>
      <c r="C29" s="480">
        <f>'Tabelle 3.3'!J26</f>
        <v>-53.125</v>
      </c>
      <c r="D29" s="481">
        <f t="shared" si="3"/>
        <v>-23.790589794565939</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1.6454352441613589</v>
      </c>
      <c r="C30" s="480">
        <f>'Tabelle 3.3'!J27</f>
        <v>17.647058823529413</v>
      </c>
      <c r="D30" s="481">
        <f t="shared" si="3"/>
        <v>1.6454352441613589</v>
      </c>
      <c r="E30" s="481">
        <f t="shared" si="3"/>
        <v>17.647058823529413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2.3515579071134627</v>
      </c>
      <c r="C31" s="480">
        <f>'Tabelle 3.3'!J28</f>
        <v>3.5294117647058822</v>
      </c>
      <c r="D31" s="481">
        <f t="shared" si="3"/>
        <v>2.3515579071134627</v>
      </c>
      <c r="E31" s="481">
        <f t="shared" si="3"/>
        <v>3.5294117647058822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2.8929188255613125</v>
      </c>
      <c r="C32" s="480">
        <f>'Tabelle 3.3'!J29</f>
        <v>-2.9112081513828238</v>
      </c>
      <c r="D32" s="481">
        <f t="shared" si="3"/>
        <v>2.8929188255613125</v>
      </c>
      <c r="E32" s="481">
        <f t="shared" si="3"/>
        <v>-2.9112081513828238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2.4954792043399636</v>
      </c>
      <c r="C33" s="480">
        <f>'Tabelle 3.3'!J30</f>
        <v>8.5714285714285712</v>
      </c>
      <c r="D33" s="481">
        <f t="shared" si="3"/>
        <v>2.4954792043399636</v>
      </c>
      <c r="E33" s="481">
        <f t="shared" si="3"/>
        <v>8.5714285714285712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1.1928429423459244</v>
      </c>
      <c r="C34" s="480">
        <f>'Tabelle 3.3'!J31</f>
        <v>-7.5862068965517242</v>
      </c>
      <c r="D34" s="481">
        <f t="shared" si="3"/>
        <v>1.1928429423459244</v>
      </c>
      <c r="E34" s="481">
        <f t="shared" si="3"/>
        <v>-7.5862068965517242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-4.9079754601226995</v>
      </c>
      <c r="C37" s="480">
        <f>'Tabelle 3.3'!J34</f>
        <v>0.47619047619047616</v>
      </c>
      <c r="D37" s="481">
        <f t="shared" si="3"/>
        <v>-4.9079754601226995</v>
      </c>
      <c r="E37" s="481">
        <f t="shared" si="3"/>
        <v>0.47619047619047616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-0.8142423406017113</v>
      </c>
      <c r="C38" s="480">
        <f>'Tabelle 3.3'!J35</f>
        <v>1.1520737327188939</v>
      </c>
      <c r="D38" s="481">
        <f t="shared" si="3"/>
        <v>-0.8142423406017113</v>
      </c>
      <c r="E38" s="481">
        <f t="shared" si="3"/>
        <v>1.1520737327188939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1.132529315471219</v>
      </c>
      <c r="C39" s="480">
        <f>'Tabelle 3.3'!J36</f>
        <v>-4.6632124352331603</v>
      </c>
      <c r="D39" s="481">
        <f t="shared" si="3"/>
        <v>1.132529315471219</v>
      </c>
      <c r="E39" s="481">
        <f t="shared" si="3"/>
        <v>-4.6632124352331603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1.132529315471219</v>
      </c>
      <c r="C45" s="480">
        <f>'Tabelle 3.3'!J36</f>
        <v>-4.6632124352331603</v>
      </c>
      <c r="D45" s="481">
        <f t="shared" si="3"/>
        <v>1.132529315471219</v>
      </c>
      <c r="E45" s="481">
        <f t="shared" si="3"/>
        <v>-4.6632124352331603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36397</v>
      </c>
      <c r="C51" s="487">
        <v>5878</v>
      </c>
      <c r="D51" s="487">
        <v>3991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36523</v>
      </c>
      <c r="C52" s="487">
        <v>5972</v>
      </c>
      <c r="D52" s="487">
        <v>4013</v>
      </c>
      <c r="E52" s="488">
        <f t="shared" ref="E52:G70" si="11">IF($A$51=37802,IF(COUNTBLANK(B$51:B$70)&gt;0,#N/A,B52/B$51*100),IF(COUNTBLANK(B$51:B$75)&gt;0,#N/A,B52/B$51*100))</f>
        <v>100.34618237766848</v>
      </c>
      <c r="F52" s="488">
        <f t="shared" si="11"/>
        <v>101.59918339571283</v>
      </c>
      <c r="G52" s="488">
        <f t="shared" si="11"/>
        <v>100.55124029065396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36991</v>
      </c>
      <c r="C53" s="487">
        <v>5927</v>
      </c>
      <c r="D53" s="487">
        <v>4148</v>
      </c>
      <c r="E53" s="488">
        <f t="shared" si="11"/>
        <v>101.63200263758002</v>
      </c>
      <c r="F53" s="488">
        <f t="shared" si="11"/>
        <v>100.83361687648859</v>
      </c>
      <c r="G53" s="488">
        <f t="shared" si="11"/>
        <v>103.93385116512152</v>
      </c>
      <c r="H53" s="489">
        <f>IF(ISERROR(L53)=TRUE,IF(MONTH(A53)=MONTH(MAX(A$51:A$75)),A53,""),"")</f>
        <v>41883</v>
      </c>
      <c r="I53" s="488">
        <f t="shared" si="12"/>
        <v>101.63200263758002</v>
      </c>
      <c r="J53" s="488">
        <f t="shared" si="10"/>
        <v>100.83361687648859</v>
      </c>
      <c r="K53" s="488">
        <f t="shared" si="10"/>
        <v>103.93385116512152</v>
      </c>
      <c r="L53" s="488" t="e">
        <f t="shared" si="13"/>
        <v>#N/A</v>
      </c>
    </row>
    <row r="54" spans="1:14" ht="15" customHeight="1" x14ac:dyDescent="0.2">
      <c r="A54" s="490" t="s">
        <v>462</v>
      </c>
      <c r="B54" s="487">
        <v>36755</v>
      </c>
      <c r="C54" s="487">
        <v>6137</v>
      </c>
      <c r="D54" s="487">
        <v>4142</v>
      </c>
      <c r="E54" s="488">
        <f t="shared" si="11"/>
        <v>100.98359754924857</v>
      </c>
      <c r="F54" s="488">
        <f t="shared" si="11"/>
        <v>104.40626063286832</v>
      </c>
      <c r="G54" s="488">
        <f t="shared" si="11"/>
        <v>103.78351290403407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37048</v>
      </c>
      <c r="C55" s="487">
        <v>5956</v>
      </c>
      <c r="D55" s="487">
        <v>4113</v>
      </c>
      <c r="E55" s="488">
        <f t="shared" si="11"/>
        <v>101.78860895128719</v>
      </c>
      <c r="F55" s="488">
        <f t="shared" si="11"/>
        <v>101.32698196665532</v>
      </c>
      <c r="G55" s="488">
        <f t="shared" si="11"/>
        <v>103.05687797544476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37389</v>
      </c>
      <c r="C56" s="487">
        <v>5989</v>
      </c>
      <c r="D56" s="487">
        <v>4173</v>
      </c>
      <c r="E56" s="488">
        <f t="shared" si="11"/>
        <v>102.72549935434239</v>
      </c>
      <c r="F56" s="488">
        <f t="shared" si="11"/>
        <v>101.88839741408641</v>
      </c>
      <c r="G56" s="488">
        <f t="shared" si="11"/>
        <v>104.56026058631922</v>
      </c>
      <c r="H56" s="489" t="str">
        <f t="shared" si="14"/>
        <v/>
      </c>
      <c r="I56" s="488" t="str">
        <f t="shared" si="12"/>
        <v/>
      </c>
      <c r="J56" s="488" t="str">
        <f t="shared" si="10"/>
        <v/>
      </c>
      <c r="K56" s="488" t="str">
        <f t="shared" si="10"/>
        <v/>
      </c>
      <c r="L56" s="488" t="e">
        <f t="shared" si="13"/>
        <v>#N/A</v>
      </c>
    </row>
    <row r="57" spans="1:14" ht="15" customHeight="1" x14ac:dyDescent="0.2">
      <c r="A57" s="490">
        <v>42248</v>
      </c>
      <c r="B57" s="487">
        <v>38065</v>
      </c>
      <c r="C57" s="487">
        <v>5839</v>
      </c>
      <c r="D57" s="487">
        <v>4343</v>
      </c>
      <c r="E57" s="488">
        <f t="shared" si="11"/>
        <v>104.5827952853257</v>
      </c>
      <c r="F57" s="488">
        <f t="shared" si="11"/>
        <v>99.336509016672338</v>
      </c>
      <c r="G57" s="488">
        <f t="shared" si="11"/>
        <v>108.81984465046355</v>
      </c>
      <c r="H57" s="489">
        <f t="shared" si="14"/>
        <v>42248</v>
      </c>
      <c r="I57" s="488">
        <f t="shared" si="12"/>
        <v>104.5827952853257</v>
      </c>
      <c r="J57" s="488">
        <f t="shared" si="10"/>
        <v>99.336509016672338</v>
      </c>
      <c r="K57" s="488">
        <f t="shared" si="10"/>
        <v>108.81984465046355</v>
      </c>
      <c r="L57" s="488" t="e">
        <f t="shared" si="13"/>
        <v>#N/A</v>
      </c>
    </row>
    <row r="58" spans="1:14" ht="15" customHeight="1" x14ac:dyDescent="0.2">
      <c r="A58" s="490" t="s">
        <v>465</v>
      </c>
      <c r="B58" s="487">
        <v>37893</v>
      </c>
      <c r="C58" s="487">
        <v>6105</v>
      </c>
      <c r="D58" s="487">
        <v>4400</v>
      </c>
      <c r="E58" s="488">
        <f t="shared" si="11"/>
        <v>104.11022886501635</v>
      </c>
      <c r="F58" s="488">
        <f t="shared" si="11"/>
        <v>103.86185777475332</v>
      </c>
      <c r="G58" s="488">
        <f t="shared" si="11"/>
        <v>110.24805813079428</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37793</v>
      </c>
      <c r="C59" s="487">
        <v>5875</v>
      </c>
      <c r="D59" s="487">
        <v>4347</v>
      </c>
      <c r="E59" s="488">
        <f t="shared" si="11"/>
        <v>103.83548094623183</v>
      </c>
      <c r="F59" s="488">
        <f t="shared" si="11"/>
        <v>99.948962232051713</v>
      </c>
      <c r="G59" s="488">
        <f t="shared" si="11"/>
        <v>108.92007015785516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37934</v>
      </c>
      <c r="C60" s="487">
        <v>5900</v>
      </c>
      <c r="D60" s="487">
        <v>4429</v>
      </c>
      <c r="E60" s="488">
        <f t="shared" si="11"/>
        <v>104.222875511718</v>
      </c>
      <c r="F60" s="488">
        <f t="shared" si="11"/>
        <v>100.37427696495406</v>
      </c>
      <c r="G60" s="488">
        <f t="shared" si="11"/>
        <v>110.97469305938361</v>
      </c>
      <c r="H60" s="489" t="str">
        <f t="shared" si="14"/>
        <v/>
      </c>
      <c r="I60" s="488" t="str">
        <f t="shared" si="12"/>
        <v/>
      </c>
      <c r="J60" s="488" t="str">
        <f t="shared" si="10"/>
        <v/>
      </c>
      <c r="K60" s="488" t="str">
        <f t="shared" si="10"/>
        <v/>
      </c>
      <c r="L60" s="488" t="e">
        <f t="shared" si="13"/>
        <v>#N/A</v>
      </c>
    </row>
    <row r="61" spans="1:14" ht="15" customHeight="1" x14ac:dyDescent="0.2">
      <c r="A61" s="490">
        <v>42614</v>
      </c>
      <c r="B61" s="487">
        <v>38553</v>
      </c>
      <c r="C61" s="487">
        <v>5797</v>
      </c>
      <c r="D61" s="487">
        <v>4579</v>
      </c>
      <c r="E61" s="488">
        <f t="shared" si="11"/>
        <v>105.92356512899414</v>
      </c>
      <c r="F61" s="488">
        <f t="shared" si="11"/>
        <v>98.621980265396388</v>
      </c>
      <c r="G61" s="488">
        <f t="shared" si="11"/>
        <v>114.73314958656977</v>
      </c>
      <c r="H61" s="489">
        <f t="shared" si="14"/>
        <v>42614</v>
      </c>
      <c r="I61" s="488">
        <f t="shared" si="12"/>
        <v>105.92356512899414</v>
      </c>
      <c r="J61" s="488">
        <f t="shared" si="10"/>
        <v>98.621980265396388</v>
      </c>
      <c r="K61" s="488">
        <f t="shared" si="10"/>
        <v>114.73314958656977</v>
      </c>
      <c r="L61" s="488" t="e">
        <f t="shared" si="13"/>
        <v>#N/A</v>
      </c>
    </row>
    <row r="62" spans="1:14" ht="15" customHeight="1" x14ac:dyDescent="0.2">
      <c r="A62" s="490" t="s">
        <v>468</v>
      </c>
      <c r="B62" s="487">
        <v>38531</v>
      </c>
      <c r="C62" s="487">
        <v>5919</v>
      </c>
      <c r="D62" s="487">
        <v>4618</v>
      </c>
      <c r="E62" s="488">
        <f t="shared" si="11"/>
        <v>105.86312058686156</v>
      </c>
      <c r="F62" s="488">
        <f t="shared" si="11"/>
        <v>100.69751616195985</v>
      </c>
      <c r="G62" s="488">
        <f t="shared" si="11"/>
        <v>115.71034828363818</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37089</v>
      </c>
      <c r="C63" s="487">
        <v>5711</v>
      </c>
      <c r="D63" s="487">
        <v>4572</v>
      </c>
      <c r="E63" s="488">
        <f t="shared" si="11"/>
        <v>101.90125559798884</v>
      </c>
      <c r="F63" s="488">
        <f t="shared" si="11"/>
        <v>97.158897584212326</v>
      </c>
      <c r="G63" s="488">
        <f t="shared" si="11"/>
        <v>114.55775494863443</v>
      </c>
      <c r="H63" s="489" t="str">
        <f t="shared" si="14"/>
        <v/>
      </c>
      <c r="I63" s="488" t="str">
        <f t="shared" si="12"/>
        <v/>
      </c>
      <c r="J63" s="488" t="str">
        <f t="shared" si="10"/>
        <v/>
      </c>
      <c r="K63" s="488" t="str">
        <f t="shared" si="10"/>
        <v/>
      </c>
      <c r="L63" s="488" t="e">
        <f t="shared" si="13"/>
        <v>#N/A</v>
      </c>
    </row>
    <row r="64" spans="1:14" ht="15" customHeight="1" x14ac:dyDescent="0.2">
      <c r="A64" s="490" t="s">
        <v>470</v>
      </c>
      <c r="B64" s="487">
        <v>37142</v>
      </c>
      <c r="C64" s="487">
        <v>5779</v>
      </c>
      <c r="D64" s="487">
        <v>4618</v>
      </c>
      <c r="E64" s="488">
        <f t="shared" si="11"/>
        <v>102.04687199494464</v>
      </c>
      <c r="F64" s="488">
        <f t="shared" si="11"/>
        <v>98.315753657706708</v>
      </c>
      <c r="G64" s="488">
        <f t="shared" si="11"/>
        <v>115.71034828363818</v>
      </c>
      <c r="H64" s="489" t="str">
        <f t="shared" si="14"/>
        <v/>
      </c>
      <c r="I64" s="488" t="str">
        <f t="shared" si="12"/>
        <v/>
      </c>
      <c r="J64" s="488" t="str">
        <f t="shared" si="10"/>
        <v/>
      </c>
      <c r="K64" s="488" t="str">
        <f t="shared" si="10"/>
        <v/>
      </c>
      <c r="L64" s="488" t="e">
        <f t="shared" si="13"/>
        <v>#N/A</v>
      </c>
    </row>
    <row r="65" spans="1:12" ht="15" customHeight="1" x14ac:dyDescent="0.2">
      <c r="A65" s="490">
        <v>42979</v>
      </c>
      <c r="B65" s="487">
        <v>36937</v>
      </c>
      <c r="C65" s="487">
        <v>5454</v>
      </c>
      <c r="D65" s="487">
        <v>4663</v>
      </c>
      <c r="E65" s="488">
        <f t="shared" si="11"/>
        <v>101.48363876143638</v>
      </c>
      <c r="F65" s="488">
        <f t="shared" si="11"/>
        <v>92.786662129976179</v>
      </c>
      <c r="G65" s="488">
        <f t="shared" si="11"/>
        <v>116.83788524179404</v>
      </c>
      <c r="H65" s="489">
        <f t="shared" si="14"/>
        <v>42979</v>
      </c>
      <c r="I65" s="488">
        <f t="shared" si="12"/>
        <v>101.48363876143638</v>
      </c>
      <c r="J65" s="488">
        <f t="shared" si="10"/>
        <v>92.786662129976179</v>
      </c>
      <c r="K65" s="488">
        <f t="shared" si="10"/>
        <v>116.83788524179404</v>
      </c>
      <c r="L65" s="488" t="e">
        <f t="shared" si="13"/>
        <v>#N/A</v>
      </c>
    </row>
    <row r="66" spans="1:12" ht="15" customHeight="1" x14ac:dyDescent="0.2">
      <c r="A66" s="490" t="s">
        <v>471</v>
      </c>
      <c r="B66" s="487">
        <v>36846</v>
      </c>
      <c r="C66" s="487">
        <v>5668</v>
      </c>
      <c r="D66" s="487">
        <v>4700</v>
      </c>
      <c r="E66" s="488">
        <f t="shared" si="11"/>
        <v>101.23361815534247</v>
      </c>
      <c r="F66" s="488">
        <f t="shared" si="11"/>
        <v>96.427356243620281</v>
      </c>
      <c r="G66" s="488">
        <f t="shared" si="11"/>
        <v>117.76497118516662</v>
      </c>
      <c r="H66" s="489" t="str">
        <f t="shared" si="14"/>
        <v/>
      </c>
      <c r="I66" s="488" t="str">
        <f t="shared" si="12"/>
        <v/>
      </c>
      <c r="J66" s="488" t="str">
        <f t="shared" si="10"/>
        <v/>
      </c>
      <c r="K66" s="488" t="str">
        <f t="shared" si="10"/>
        <v/>
      </c>
      <c r="L66" s="488" t="e">
        <f t="shared" si="13"/>
        <v>#N/A</v>
      </c>
    </row>
    <row r="67" spans="1:12" ht="15" customHeight="1" x14ac:dyDescent="0.2">
      <c r="A67" s="490" t="s">
        <v>472</v>
      </c>
      <c r="B67" s="487">
        <v>36897</v>
      </c>
      <c r="C67" s="487">
        <v>5550</v>
      </c>
      <c r="D67" s="487">
        <v>4683</v>
      </c>
      <c r="E67" s="488">
        <f t="shared" si="11"/>
        <v>101.37373959392258</v>
      </c>
      <c r="F67" s="488">
        <f t="shared" si="11"/>
        <v>94.419870704321198</v>
      </c>
      <c r="G67" s="488">
        <f t="shared" si="11"/>
        <v>117.33901277875218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37015</v>
      </c>
      <c r="C68" s="487">
        <v>5636</v>
      </c>
      <c r="D68" s="487">
        <v>4833</v>
      </c>
      <c r="E68" s="488">
        <f t="shared" si="11"/>
        <v>101.69794213808829</v>
      </c>
      <c r="F68" s="488">
        <f t="shared" si="11"/>
        <v>95.882953385505274</v>
      </c>
      <c r="G68" s="488">
        <f t="shared" si="11"/>
        <v>121.09746930593836</v>
      </c>
      <c r="H68" s="489" t="str">
        <f t="shared" si="14"/>
        <v/>
      </c>
      <c r="I68" s="488" t="str">
        <f t="shared" si="12"/>
        <v/>
      </c>
      <c r="J68" s="488" t="str">
        <f t="shared" si="12"/>
        <v/>
      </c>
      <c r="K68" s="488" t="str">
        <f t="shared" si="12"/>
        <v/>
      </c>
      <c r="L68" s="488" t="e">
        <f t="shared" si="13"/>
        <v>#N/A</v>
      </c>
    </row>
    <row r="69" spans="1:12" ht="15" customHeight="1" x14ac:dyDescent="0.2">
      <c r="A69" s="490">
        <v>43344</v>
      </c>
      <c r="B69" s="487">
        <v>37483</v>
      </c>
      <c r="C69" s="487">
        <v>5521</v>
      </c>
      <c r="D69" s="487">
        <v>4936</v>
      </c>
      <c r="E69" s="488">
        <f t="shared" si="11"/>
        <v>102.98376239799984</v>
      </c>
      <c r="F69" s="488">
        <f t="shared" si="11"/>
        <v>93.926505614154479</v>
      </c>
      <c r="G69" s="488">
        <f t="shared" si="11"/>
        <v>123.67827612127287</v>
      </c>
      <c r="H69" s="489">
        <f t="shared" si="14"/>
        <v>43344</v>
      </c>
      <c r="I69" s="488">
        <f t="shared" si="12"/>
        <v>102.98376239799984</v>
      </c>
      <c r="J69" s="488">
        <f t="shared" si="12"/>
        <v>93.926505614154479</v>
      </c>
      <c r="K69" s="488">
        <f t="shared" si="12"/>
        <v>123.67827612127287</v>
      </c>
      <c r="L69" s="488" t="e">
        <f t="shared" si="13"/>
        <v>#N/A</v>
      </c>
    </row>
    <row r="70" spans="1:12" ht="15" customHeight="1" x14ac:dyDescent="0.2">
      <c r="A70" s="490" t="s">
        <v>474</v>
      </c>
      <c r="B70" s="487">
        <v>37420</v>
      </c>
      <c r="C70" s="487">
        <v>5665</v>
      </c>
      <c r="D70" s="487">
        <v>4973</v>
      </c>
      <c r="E70" s="488">
        <f t="shared" si="11"/>
        <v>102.81067120916558</v>
      </c>
      <c r="F70" s="488">
        <f t="shared" si="11"/>
        <v>96.376318475671994</v>
      </c>
      <c r="G70" s="488">
        <f t="shared" si="11"/>
        <v>124.60536206464545</v>
      </c>
      <c r="H70" s="489" t="str">
        <f t="shared" si="14"/>
        <v/>
      </c>
      <c r="I70" s="488" t="str">
        <f t="shared" si="12"/>
        <v/>
      </c>
      <c r="J70" s="488" t="str">
        <f t="shared" si="12"/>
        <v/>
      </c>
      <c r="K70" s="488" t="str">
        <f t="shared" si="12"/>
        <v/>
      </c>
      <c r="L70" s="488" t="e">
        <f t="shared" si="13"/>
        <v>#N/A</v>
      </c>
    </row>
    <row r="71" spans="1:12" ht="15" customHeight="1" x14ac:dyDescent="0.2">
      <c r="A71" s="490" t="s">
        <v>475</v>
      </c>
      <c r="B71" s="487">
        <v>37342</v>
      </c>
      <c r="C71" s="487">
        <v>5611</v>
      </c>
      <c r="D71" s="487">
        <v>4924</v>
      </c>
      <c r="E71" s="491">
        <f t="shared" ref="E71:G75" si="15">IF($A$51=37802,IF(COUNTBLANK(B$51:B$70)&gt;0,#N/A,IF(ISBLANK(B71)=FALSE,B71/B$51*100,#N/A)),IF(COUNTBLANK(B$51:B$75)&gt;0,#N/A,B71/B$51*100))</f>
        <v>102.59636783251366</v>
      </c>
      <c r="F71" s="491">
        <f t="shared" si="15"/>
        <v>95.457638652602924</v>
      </c>
      <c r="G71" s="491">
        <f t="shared" si="15"/>
        <v>123.37759959909798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37186</v>
      </c>
      <c r="C72" s="487">
        <v>5660</v>
      </c>
      <c r="D72" s="487">
        <v>4930</v>
      </c>
      <c r="E72" s="491">
        <f t="shared" si="15"/>
        <v>102.16776107920981</v>
      </c>
      <c r="F72" s="491">
        <f t="shared" si="15"/>
        <v>96.291255529091529</v>
      </c>
      <c r="G72" s="491">
        <f t="shared" si="15"/>
        <v>123.5279378601854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37898</v>
      </c>
      <c r="C73" s="487">
        <v>5443</v>
      </c>
      <c r="D73" s="487">
        <v>5082</v>
      </c>
      <c r="E73" s="491">
        <f t="shared" si="15"/>
        <v>104.12396626095557</v>
      </c>
      <c r="F73" s="491">
        <f t="shared" si="15"/>
        <v>92.599523647499154</v>
      </c>
      <c r="G73" s="491">
        <f t="shared" si="15"/>
        <v>127.33650714106741</v>
      </c>
      <c r="H73" s="492">
        <f>IF(A$51=37802,IF(ISERROR(L73)=TRUE,IF(ISBLANK(A73)=FALSE,IF(MONTH(A73)=MONTH(MAX(A$51:A$75)),A73,""),""),""),IF(ISERROR(L73)=TRUE,IF(MONTH(A73)=MONTH(MAX(A$51:A$75)),A73,""),""))</f>
        <v>43709</v>
      </c>
      <c r="I73" s="488">
        <f t="shared" si="12"/>
        <v>104.12396626095557</v>
      </c>
      <c r="J73" s="488">
        <f t="shared" si="12"/>
        <v>92.599523647499154</v>
      </c>
      <c r="K73" s="488">
        <f t="shared" si="12"/>
        <v>127.33650714106741</v>
      </c>
      <c r="L73" s="488" t="e">
        <f t="shared" si="13"/>
        <v>#N/A</v>
      </c>
    </row>
    <row r="74" spans="1:12" ht="15" customHeight="1" x14ac:dyDescent="0.2">
      <c r="A74" s="490" t="s">
        <v>477</v>
      </c>
      <c r="B74" s="487">
        <v>37753</v>
      </c>
      <c r="C74" s="487">
        <v>5665</v>
      </c>
      <c r="D74" s="487">
        <v>5056</v>
      </c>
      <c r="E74" s="491">
        <f t="shared" si="15"/>
        <v>103.72558177871802</v>
      </c>
      <c r="F74" s="491">
        <f t="shared" si="15"/>
        <v>96.376318475671994</v>
      </c>
      <c r="G74" s="491">
        <f t="shared" si="15"/>
        <v>126.68504134302181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37614</v>
      </c>
      <c r="C75" s="493">
        <v>5320</v>
      </c>
      <c r="D75" s="493">
        <v>4785</v>
      </c>
      <c r="E75" s="491">
        <f t="shared" si="15"/>
        <v>103.34368217160754</v>
      </c>
      <c r="F75" s="491">
        <f t="shared" si="15"/>
        <v>90.506975161619593</v>
      </c>
      <c r="G75" s="491">
        <f t="shared" si="15"/>
        <v>119.8947632172388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104.12396626095557</v>
      </c>
      <c r="J77" s="488">
        <f>IF(J75&lt;&gt;"",J75,IF(J74&lt;&gt;"",J74,IF(J73&lt;&gt;"",J73,IF(J72&lt;&gt;"",J72,IF(J71&lt;&gt;"",J71,IF(J70&lt;&gt;"",J70,""))))))</f>
        <v>92.599523647499154</v>
      </c>
      <c r="K77" s="488">
        <f>IF(K75&lt;&gt;"",K75,IF(K74&lt;&gt;"",K74,IF(K73&lt;&gt;"",K73,IF(K72&lt;&gt;"",K72,IF(K71&lt;&gt;"",K71,IF(K70&lt;&gt;"",K70,""))))))</f>
        <v>127.33650714106741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+4,1%</v>
      </c>
      <c r="J79" s="488" t="str">
        <f>"GeB - ausschließlich: "&amp;IF(J77&gt;100,"+","")&amp;TEXT(J77-100,"0,0")&amp;"%"</f>
        <v>GeB - ausschließlich: -7,4%</v>
      </c>
      <c r="K79" s="488" t="str">
        <f>"GeB - im Nebenjob: "&amp;IF(K77&gt;100,"+","")&amp;TEXT(K77-100,"0,0")&amp;"%"</f>
        <v>GeB - im Nebenjob: +27,3%</v>
      </c>
    </row>
    <row r="81" spans="9:9" ht="15" customHeight="1" x14ac:dyDescent="0.2">
      <c r="I81" s="488" t="str">
        <f>IF(ISERROR(HLOOKUP(1,I$78:K$79,2,FALSE)),"",HLOOKUP(1,I$78:K$79,2,FALSE))</f>
        <v>GeB - im Nebenjob: +27,3%</v>
      </c>
    </row>
    <row r="82" spans="9:9" ht="15" customHeight="1" x14ac:dyDescent="0.2">
      <c r="I82" s="488" t="str">
        <f>IF(ISERROR(HLOOKUP(2,I$78:K$79,2,FALSE)),"",HLOOKUP(2,I$78:K$79,2,FALSE))</f>
        <v>SvB: +4,1%</v>
      </c>
    </row>
    <row r="83" spans="9:9" ht="15" customHeight="1" x14ac:dyDescent="0.2">
      <c r="I83" s="488" t="str">
        <f>IF(ISERROR(HLOOKUP(3,I$78:K$79,2,FALSE)),"",HLOOKUP(3,I$78:K$79,2,FALSE))</f>
        <v>GeB - ausschließlich: -7,4%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37614</v>
      </c>
      <c r="E12" s="114">
        <v>37753</v>
      </c>
      <c r="F12" s="114">
        <v>37898</v>
      </c>
      <c r="G12" s="114">
        <v>37186</v>
      </c>
      <c r="H12" s="114">
        <v>37342</v>
      </c>
      <c r="I12" s="115">
        <v>272</v>
      </c>
      <c r="J12" s="116">
        <v>0.72840233517219222</v>
      </c>
      <c r="N12" s="117"/>
    </row>
    <row r="13" spans="1:15" s="110" customFormat="1" ht="13.5" customHeight="1" x14ac:dyDescent="0.2">
      <c r="A13" s="118" t="s">
        <v>105</v>
      </c>
      <c r="B13" s="119" t="s">
        <v>106</v>
      </c>
      <c r="C13" s="113">
        <v>49.848460679534213</v>
      </c>
      <c r="D13" s="114">
        <v>18750</v>
      </c>
      <c r="E13" s="114">
        <v>18808</v>
      </c>
      <c r="F13" s="114">
        <v>18985</v>
      </c>
      <c r="G13" s="114">
        <v>18642</v>
      </c>
      <c r="H13" s="114">
        <v>18719</v>
      </c>
      <c r="I13" s="115">
        <v>31</v>
      </c>
      <c r="J13" s="116">
        <v>0.16560713713339387</v>
      </c>
    </row>
    <row r="14" spans="1:15" s="110" customFormat="1" ht="13.5" customHeight="1" x14ac:dyDescent="0.2">
      <c r="A14" s="120"/>
      <c r="B14" s="119" t="s">
        <v>107</v>
      </c>
      <c r="C14" s="113">
        <v>50.151539320465787</v>
      </c>
      <c r="D14" s="114">
        <v>18864</v>
      </c>
      <c r="E14" s="114">
        <v>18945</v>
      </c>
      <c r="F14" s="114">
        <v>18913</v>
      </c>
      <c r="G14" s="114">
        <v>18544</v>
      </c>
      <c r="H14" s="114">
        <v>18623</v>
      </c>
      <c r="I14" s="115">
        <v>241</v>
      </c>
      <c r="J14" s="116">
        <v>1.2940986951618967</v>
      </c>
    </row>
    <row r="15" spans="1:15" s="110" customFormat="1" ht="13.5" customHeight="1" x14ac:dyDescent="0.2">
      <c r="A15" s="118" t="s">
        <v>105</v>
      </c>
      <c r="B15" s="121" t="s">
        <v>108</v>
      </c>
      <c r="C15" s="113">
        <v>13.117456266283831</v>
      </c>
      <c r="D15" s="114">
        <v>4934</v>
      </c>
      <c r="E15" s="114">
        <v>5098</v>
      </c>
      <c r="F15" s="114">
        <v>5222</v>
      </c>
      <c r="G15" s="114">
        <v>4791</v>
      </c>
      <c r="H15" s="114">
        <v>4919</v>
      </c>
      <c r="I15" s="115">
        <v>15</v>
      </c>
      <c r="J15" s="116">
        <v>0.30494002846106932</v>
      </c>
    </row>
    <row r="16" spans="1:15" s="110" customFormat="1" ht="13.5" customHeight="1" x14ac:dyDescent="0.2">
      <c r="A16" s="118"/>
      <c r="B16" s="121" t="s">
        <v>109</v>
      </c>
      <c r="C16" s="113">
        <v>66.711862604349449</v>
      </c>
      <c r="D16" s="114">
        <v>25093</v>
      </c>
      <c r="E16" s="114">
        <v>25115</v>
      </c>
      <c r="F16" s="114">
        <v>25237</v>
      </c>
      <c r="G16" s="114">
        <v>25059</v>
      </c>
      <c r="H16" s="114">
        <v>25205</v>
      </c>
      <c r="I16" s="115">
        <v>-112</v>
      </c>
      <c r="J16" s="116">
        <v>-0.44435627851616744</v>
      </c>
    </row>
    <row r="17" spans="1:10" s="110" customFormat="1" ht="13.5" customHeight="1" x14ac:dyDescent="0.2">
      <c r="A17" s="118"/>
      <c r="B17" s="121" t="s">
        <v>110</v>
      </c>
      <c r="C17" s="113">
        <v>19.067368532993033</v>
      </c>
      <c r="D17" s="114">
        <v>7172</v>
      </c>
      <c r="E17" s="114">
        <v>7106</v>
      </c>
      <c r="F17" s="114">
        <v>7015</v>
      </c>
      <c r="G17" s="114">
        <v>6922</v>
      </c>
      <c r="H17" s="114">
        <v>6835</v>
      </c>
      <c r="I17" s="115">
        <v>337</v>
      </c>
      <c r="J17" s="116">
        <v>4.9305047549378198</v>
      </c>
    </row>
    <row r="18" spans="1:10" s="110" customFormat="1" ht="13.5" customHeight="1" x14ac:dyDescent="0.2">
      <c r="A18" s="120"/>
      <c r="B18" s="121" t="s">
        <v>111</v>
      </c>
      <c r="C18" s="113">
        <v>1.1033125963736907</v>
      </c>
      <c r="D18" s="114">
        <v>415</v>
      </c>
      <c r="E18" s="114">
        <v>434</v>
      </c>
      <c r="F18" s="114">
        <v>424</v>
      </c>
      <c r="G18" s="114">
        <v>414</v>
      </c>
      <c r="H18" s="114">
        <v>383</v>
      </c>
      <c r="I18" s="115">
        <v>32</v>
      </c>
      <c r="J18" s="116">
        <v>8.3550913838120113</v>
      </c>
    </row>
    <row r="19" spans="1:10" s="110" customFormat="1" ht="13.5" customHeight="1" x14ac:dyDescent="0.2">
      <c r="A19" s="120"/>
      <c r="B19" s="121" t="s">
        <v>112</v>
      </c>
      <c r="C19" s="113">
        <v>0.3110543946402935</v>
      </c>
      <c r="D19" s="114">
        <v>117</v>
      </c>
      <c r="E19" s="114">
        <v>124</v>
      </c>
      <c r="F19" s="114">
        <v>118</v>
      </c>
      <c r="G19" s="114">
        <v>103</v>
      </c>
      <c r="H19" s="114">
        <v>86</v>
      </c>
      <c r="I19" s="115">
        <v>31</v>
      </c>
      <c r="J19" s="116">
        <v>36.046511627906973</v>
      </c>
    </row>
    <row r="20" spans="1:10" s="110" customFormat="1" ht="13.5" customHeight="1" x14ac:dyDescent="0.2">
      <c r="A20" s="118" t="s">
        <v>113</v>
      </c>
      <c r="B20" s="122" t="s">
        <v>114</v>
      </c>
      <c r="C20" s="113">
        <v>68.309671930664109</v>
      </c>
      <c r="D20" s="114">
        <v>25694</v>
      </c>
      <c r="E20" s="114">
        <v>25775</v>
      </c>
      <c r="F20" s="114">
        <v>26039</v>
      </c>
      <c r="G20" s="114">
        <v>25466</v>
      </c>
      <c r="H20" s="114">
        <v>25688</v>
      </c>
      <c r="I20" s="115">
        <v>6</v>
      </c>
      <c r="J20" s="116">
        <v>2.3357209592027407E-2</v>
      </c>
    </row>
    <row r="21" spans="1:10" s="110" customFormat="1" ht="13.5" customHeight="1" x14ac:dyDescent="0.2">
      <c r="A21" s="120"/>
      <c r="B21" s="122" t="s">
        <v>115</v>
      </c>
      <c r="C21" s="113">
        <v>31.690328069335887</v>
      </c>
      <c r="D21" s="114">
        <v>11920</v>
      </c>
      <c r="E21" s="114">
        <v>11978</v>
      </c>
      <c r="F21" s="114">
        <v>11859</v>
      </c>
      <c r="G21" s="114">
        <v>11720</v>
      </c>
      <c r="H21" s="114">
        <v>11654</v>
      </c>
      <c r="I21" s="115">
        <v>266</v>
      </c>
      <c r="J21" s="116">
        <v>2.2824781191007379</v>
      </c>
    </row>
    <row r="22" spans="1:10" s="110" customFormat="1" ht="13.5" customHeight="1" x14ac:dyDescent="0.2">
      <c r="A22" s="118" t="s">
        <v>113</v>
      </c>
      <c r="B22" s="122" t="s">
        <v>116</v>
      </c>
      <c r="C22" s="113">
        <v>87.08725474557346</v>
      </c>
      <c r="D22" s="114">
        <v>32757</v>
      </c>
      <c r="E22" s="114">
        <v>32959</v>
      </c>
      <c r="F22" s="114">
        <v>33093</v>
      </c>
      <c r="G22" s="114">
        <v>32564</v>
      </c>
      <c r="H22" s="114">
        <v>32765</v>
      </c>
      <c r="I22" s="115">
        <v>-8</v>
      </c>
      <c r="J22" s="116">
        <v>-2.441629787883412E-2</v>
      </c>
    </row>
    <row r="23" spans="1:10" s="110" customFormat="1" ht="13.5" customHeight="1" x14ac:dyDescent="0.2">
      <c r="A23" s="123"/>
      <c r="B23" s="124" t="s">
        <v>117</v>
      </c>
      <c r="C23" s="125">
        <v>12.907428085287393</v>
      </c>
      <c r="D23" s="114">
        <v>4855</v>
      </c>
      <c r="E23" s="114">
        <v>4791</v>
      </c>
      <c r="F23" s="114">
        <v>4801</v>
      </c>
      <c r="G23" s="114">
        <v>4614</v>
      </c>
      <c r="H23" s="114">
        <v>4570</v>
      </c>
      <c r="I23" s="115">
        <v>285</v>
      </c>
      <c r="J23" s="116">
        <v>6.2363238512035011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10105</v>
      </c>
      <c r="E26" s="114">
        <v>10721</v>
      </c>
      <c r="F26" s="114">
        <v>10525</v>
      </c>
      <c r="G26" s="114">
        <v>10590</v>
      </c>
      <c r="H26" s="140">
        <v>10535</v>
      </c>
      <c r="I26" s="115">
        <v>-430</v>
      </c>
      <c r="J26" s="116">
        <v>-4.0816326530612246</v>
      </c>
    </row>
    <row r="27" spans="1:10" s="110" customFormat="1" ht="13.5" customHeight="1" x14ac:dyDescent="0.2">
      <c r="A27" s="118" t="s">
        <v>105</v>
      </c>
      <c r="B27" s="119" t="s">
        <v>106</v>
      </c>
      <c r="C27" s="113">
        <v>40.910440376051461</v>
      </c>
      <c r="D27" s="115">
        <v>4134</v>
      </c>
      <c r="E27" s="114">
        <v>4276</v>
      </c>
      <c r="F27" s="114">
        <v>4221</v>
      </c>
      <c r="G27" s="114">
        <v>4240</v>
      </c>
      <c r="H27" s="140">
        <v>4217</v>
      </c>
      <c r="I27" s="115">
        <v>-83</v>
      </c>
      <c r="J27" s="116">
        <v>-1.9682238558216743</v>
      </c>
    </row>
    <row r="28" spans="1:10" s="110" customFormat="1" ht="13.5" customHeight="1" x14ac:dyDescent="0.2">
      <c r="A28" s="120"/>
      <c r="B28" s="119" t="s">
        <v>107</v>
      </c>
      <c r="C28" s="113">
        <v>59.089559623948539</v>
      </c>
      <c r="D28" s="115">
        <v>5971</v>
      </c>
      <c r="E28" s="114">
        <v>6445</v>
      </c>
      <c r="F28" s="114">
        <v>6304</v>
      </c>
      <c r="G28" s="114">
        <v>6350</v>
      </c>
      <c r="H28" s="140">
        <v>6318</v>
      </c>
      <c r="I28" s="115">
        <v>-347</v>
      </c>
      <c r="J28" s="116">
        <v>-5.4922443811332702</v>
      </c>
    </row>
    <row r="29" spans="1:10" s="110" customFormat="1" ht="13.5" customHeight="1" x14ac:dyDescent="0.2">
      <c r="A29" s="118" t="s">
        <v>105</v>
      </c>
      <c r="B29" s="121" t="s">
        <v>108</v>
      </c>
      <c r="C29" s="113">
        <v>17.238990598713507</v>
      </c>
      <c r="D29" s="115">
        <v>1742</v>
      </c>
      <c r="E29" s="114">
        <v>1922</v>
      </c>
      <c r="F29" s="114">
        <v>1782</v>
      </c>
      <c r="G29" s="114">
        <v>1910</v>
      </c>
      <c r="H29" s="140">
        <v>1841</v>
      </c>
      <c r="I29" s="115">
        <v>-99</v>
      </c>
      <c r="J29" s="116">
        <v>-5.3775122216186855</v>
      </c>
    </row>
    <row r="30" spans="1:10" s="110" customFormat="1" ht="13.5" customHeight="1" x14ac:dyDescent="0.2">
      <c r="A30" s="118"/>
      <c r="B30" s="121" t="s">
        <v>109</v>
      </c>
      <c r="C30" s="113">
        <v>50.173181593270655</v>
      </c>
      <c r="D30" s="115">
        <v>5070</v>
      </c>
      <c r="E30" s="114">
        <v>5430</v>
      </c>
      <c r="F30" s="114">
        <v>5359</v>
      </c>
      <c r="G30" s="114">
        <v>5372</v>
      </c>
      <c r="H30" s="140">
        <v>5432</v>
      </c>
      <c r="I30" s="115">
        <v>-362</v>
      </c>
      <c r="J30" s="116">
        <v>-6.6642120765832109</v>
      </c>
    </row>
    <row r="31" spans="1:10" s="110" customFormat="1" ht="13.5" customHeight="1" x14ac:dyDescent="0.2">
      <c r="A31" s="118"/>
      <c r="B31" s="121" t="s">
        <v>110</v>
      </c>
      <c r="C31" s="113">
        <v>17.229094507669469</v>
      </c>
      <c r="D31" s="115">
        <v>1741</v>
      </c>
      <c r="E31" s="114">
        <v>1796</v>
      </c>
      <c r="F31" s="114">
        <v>1799</v>
      </c>
      <c r="G31" s="114">
        <v>1775</v>
      </c>
      <c r="H31" s="140">
        <v>1756</v>
      </c>
      <c r="I31" s="115">
        <v>-15</v>
      </c>
      <c r="J31" s="116">
        <v>-0.85421412300683375</v>
      </c>
    </row>
    <row r="32" spans="1:10" s="110" customFormat="1" ht="13.5" customHeight="1" x14ac:dyDescent="0.2">
      <c r="A32" s="120"/>
      <c r="B32" s="121" t="s">
        <v>111</v>
      </c>
      <c r="C32" s="113">
        <v>15.358733300346364</v>
      </c>
      <c r="D32" s="115">
        <v>1552</v>
      </c>
      <c r="E32" s="114">
        <v>1573</v>
      </c>
      <c r="F32" s="114">
        <v>1585</v>
      </c>
      <c r="G32" s="114">
        <v>1533</v>
      </c>
      <c r="H32" s="140">
        <v>1506</v>
      </c>
      <c r="I32" s="115">
        <v>46</v>
      </c>
      <c r="J32" s="116">
        <v>3.0544488711819389</v>
      </c>
    </row>
    <row r="33" spans="1:10" s="110" customFormat="1" ht="13.5" customHeight="1" x14ac:dyDescent="0.2">
      <c r="A33" s="120"/>
      <c r="B33" s="121" t="s">
        <v>112</v>
      </c>
      <c r="C33" s="113">
        <v>1.375556655121227</v>
      </c>
      <c r="D33" s="115">
        <v>139</v>
      </c>
      <c r="E33" s="114">
        <v>147</v>
      </c>
      <c r="F33" s="114">
        <v>148</v>
      </c>
      <c r="G33" s="114">
        <v>123</v>
      </c>
      <c r="H33" s="140">
        <v>101</v>
      </c>
      <c r="I33" s="115">
        <v>38</v>
      </c>
      <c r="J33" s="116">
        <v>37.623762376237622</v>
      </c>
    </row>
    <row r="34" spans="1:10" s="110" customFormat="1" ht="13.5" customHeight="1" x14ac:dyDescent="0.2">
      <c r="A34" s="118" t="s">
        <v>113</v>
      </c>
      <c r="B34" s="122" t="s">
        <v>116</v>
      </c>
      <c r="C34" s="113">
        <v>87.580405739732811</v>
      </c>
      <c r="D34" s="115">
        <v>8850</v>
      </c>
      <c r="E34" s="114">
        <v>9326</v>
      </c>
      <c r="F34" s="114">
        <v>9164</v>
      </c>
      <c r="G34" s="114">
        <v>9238</v>
      </c>
      <c r="H34" s="140">
        <v>9182</v>
      </c>
      <c r="I34" s="115">
        <v>-332</v>
      </c>
      <c r="J34" s="116">
        <v>-3.6157699847527773</v>
      </c>
    </row>
    <row r="35" spans="1:10" s="110" customFormat="1" ht="13.5" customHeight="1" x14ac:dyDescent="0.2">
      <c r="A35" s="118"/>
      <c r="B35" s="119" t="s">
        <v>117</v>
      </c>
      <c r="C35" s="113">
        <v>12.360217714002969</v>
      </c>
      <c r="D35" s="115">
        <v>1249</v>
      </c>
      <c r="E35" s="114">
        <v>1389</v>
      </c>
      <c r="F35" s="114">
        <v>1353</v>
      </c>
      <c r="G35" s="114">
        <v>1345</v>
      </c>
      <c r="H35" s="140">
        <v>1345</v>
      </c>
      <c r="I35" s="115">
        <v>-96</v>
      </c>
      <c r="J35" s="116">
        <v>-7.1375464684014869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5320</v>
      </c>
      <c r="E37" s="114">
        <v>5665</v>
      </c>
      <c r="F37" s="114">
        <v>5443</v>
      </c>
      <c r="G37" s="114">
        <v>5660</v>
      </c>
      <c r="H37" s="140">
        <v>5611</v>
      </c>
      <c r="I37" s="115">
        <v>-291</v>
      </c>
      <c r="J37" s="116">
        <v>-5.1862413117091428</v>
      </c>
    </row>
    <row r="38" spans="1:10" s="110" customFormat="1" ht="13.5" customHeight="1" x14ac:dyDescent="0.2">
      <c r="A38" s="118" t="s">
        <v>105</v>
      </c>
      <c r="B38" s="119" t="s">
        <v>106</v>
      </c>
      <c r="C38" s="113">
        <v>38.515037593984964</v>
      </c>
      <c r="D38" s="115">
        <v>2049</v>
      </c>
      <c r="E38" s="114">
        <v>2087</v>
      </c>
      <c r="F38" s="114">
        <v>2023</v>
      </c>
      <c r="G38" s="114">
        <v>2081</v>
      </c>
      <c r="H38" s="140">
        <v>2087</v>
      </c>
      <c r="I38" s="115">
        <v>-38</v>
      </c>
      <c r="J38" s="116">
        <v>-1.8207954000958313</v>
      </c>
    </row>
    <row r="39" spans="1:10" s="110" customFormat="1" ht="13.5" customHeight="1" x14ac:dyDescent="0.2">
      <c r="A39" s="120"/>
      <c r="B39" s="119" t="s">
        <v>107</v>
      </c>
      <c r="C39" s="113">
        <v>61.484962406015036</v>
      </c>
      <c r="D39" s="115">
        <v>3271</v>
      </c>
      <c r="E39" s="114">
        <v>3578</v>
      </c>
      <c r="F39" s="114">
        <v>3420</v>
      </c>
      <c r="G39" s="114">
        <v>3579</v>
      </c>
      <c r="H39" s="140">
        <v>3524</v>
      </c>
      <c r="I39" s="115">
        <v>-253</v>
      </c>
      <c r="J39" s="116">
        <v>-7.1793416572077184</v>
      </c>
    </row>
    <row r="40" spans="1:10" s="110" customFormat="1" ht="13.5" customHeight="1" x14ac:dyDescent="0.2">
      <c r="A40" s="118" t="s">
        <v>105</v>
      </c>
      <c r="B40" s="121" t="s">
        <v>108</v>
      </c>
      <c r="C40" s="113">
        <v>22.650375939849624</v>
      </c>
      <c r="D40" s="115">
        <v>1205</v>
      </c>
      <c r="E40" s="114">
        <v>1318</v>
      </c>
      <c r="F40" s="114">
        <v>1163</v>
      </c>
      <c r="G40" s="114">
        <v>1331</v>
      </c>
      <c r="H40" s="140">
        <v>1251</v>
      </c>
      <c r="I40" s="115">
        <v>-46</v>
      </c>
      <c r="J40" s="116">
        <v>-3.6770583533173462</v>
      </c>
    </row>
    <row r="41" spans="1:10" s="110" customFormat="1" ht="13.5" customHeight="1" x14ac:dyDescent="0.2">
      <c r="A41" s="118"/>
      <c r="B41" s="121" t="s">
        <v>109</v>
      </c>
      <c r="C41" s="113">
        <v>31.654135338345863</v>
      </c>
      <c r="D41" s="115">
        <v>1684</v>
      </c>
      <c r="E41" s="114">
        <v>1876</v>
      </c>
      <c r="F41" s="114">
        <v>1797</v>
      </c>
      <c r="G41" s="114">
        <v>1902</v>
      </c>
      <c r="H41" s="140">
        <v>1932</v>
      </c>
      <c r="I41" s="115">
        <v>-248</v>
      </c>
      <c r="J41" s="116">
        <v>-12.836438923395445</v>
      </c>
    </row>
    <row r="42" spans="1:10" s="110" customFormat="1" ht="13.5" customHeight="1" x14ac:dyDescent="0.2">
      <c r="A42" s="118"/>
      <c r="B42" s="121" t="s">
        <v>110</v>
      </c>
      <c r="C42" s="113">
        <v>17.556390977443609</v>
      </c>
      <c r="D42" s="115">
        <v>934</v>
      </c>
      <c r="E42" s="114">
        <v>954</v>
      </c>
      <c r="F42" s="114">
        <v>959</v>
      </c>
      <c r="G42" s="114">
        <v>951</v>
      </c>
      <c r="H42" s="140">
        <v>974</v>
      </c>
      <c r="I42" s="115">
        <v>-40</v>
      </c>
      <c r="J42" s="116">
        <v>-4.1067761806981515</v>
      </c>
    </row>
    <row r="43" spans="1:10" s="110" customFormat="1" ht="13.5" customHeight="1" x14ac:dyDescent="0.2">
      <c r="A43" s="120"/>
      <c r="B43" s="121" t="s">
        <v>111</v>
      </c>
      <c r="C43" s="113">
        <v>28.139097744360903</v>
      </c>
      <c r="D43" s="115">
        <v>1497</v>
      </c>
      <c r="E43" s="114">
        <v>1517</v>
      </c>
      <c r="F43" s="114">
        <v>1524</v>
      </c>
      <c r="G43" s="114">
        <v>1476</v>
      </c>
      <c r="H43" s="140">
        <v>1454</v>
      </c>
      <c r="I43" s="115">
        <v>43</v>
      </c>
      <c r="J43" s="116">
        <v>2.9573590096286106</v>
      </c>
    </row>
    <row r="44" spans="1:10" s="110" customFormat="1" ht="13.5" customHeight="1" x14ac:dyDescent="0.2">
      <c r="A44" s="120"/>
      <c r="B44" s="121" t="s">
        <v>112</v>
      </c>
      <c r="C44" s="113">
        <v>2.3496240601503757</v>
      </c>
      <c r="D44" s="115">
        <v>125</v>
      </c>
      <c r="E44" s="114">
        <v>132</v>
      </c>
      <c r="F44" s="114">
        <v>133</v>
      </c>
      <c r="G44" s="114">
        <v>111</v>
      </c>
      <c r="H44" s="140">
        <v>91</v>
      </c>
      <c r="I44" s="115">
        <v>34</v>
      </c>
      <c r="J44" s="116">
        <v>37.362637362637365</v>
      </c>
    </row>
    <row r="45" spans="1:10" s="110" customFormat="1" ht="13.5" customHeight="1" x14ac:dyDescent="0.2">
      <c r="A45" s="118" t="s">
        <v>113</v>
      </c>
      <c r="B45" s="122" t="s">
        <v>116</v>
      </c>
      <c r="C45" s="113">
        <v>89.248120300751879</v>
      </c>
      <c r="D45" s="115">
        <v>4748</v>
      </c>
      <c r="E45" s="114">
        <v>4996</v>
      </c>
      <c r="F45" s="114">
        <v>4799</v>
      </c>
      <c r="G45" s="114">
        <v>4995</v>
      </c>
      <c r="H45" s="140">
        <v>4941</v>
      </c>
      <c r="I45" s="115">
        <v>-193</v>
      </c>
      <c r="J45" s="116">
        <v>-3.9060918842339607</v>
      </c>
    </row>
    <row r="46" spans="1:10" s="110" customFormat="1" ht="13.5" customHeight="1" x14ac:dyDescent="0.2">
      <c r="A46" s="118"/>
      <c r="B46" s="119" t="s">
        <v>117</v>
      </c>
      <c r="C46" s="113">
        <v>10.639097744360901</v>
      </c>
      <c r="D46" s="115">
        <v>566</v>
      </c>
      <c r="E46" s="114">
        <v>663</v>
      </c>
      <c r="F46" s="114">
        <v>636</v>
      </c>
      <c r="G46" s="114">
        <v>658</v>
      </c>
      <c r="H46" s="140">
        <v>662</v>
      </c>
      <c r="I46" s="115">
        <v>-96</v>
      </c>
      <c r="J46" s="116">
        <v>-14.501510574018127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4785</v>
      </c>
      <c r="E48" s="114">
        <v>5056</v>
      </c>
      <c r="F48" s="114">
        <v>5082</v>
      </c>
      <c r="G48" s="114">
        <v>4930</v>
      </c>
      <c r="H48" s="140">
        <v>4924</v>
      </c>
      <c r="I48" s="115">
        <v>-139</v>
      </c>
      <c r="J48" s="116">
        <v>-2.8229082047116165</v>
      </c>
    </row>
    <row r="49" spans="1:12" s="110" customFormat="1" ht="13.5" customHeight="1" x14ac:dyDescent="0.2">
      <c r="A49" s="118" t="s">
        <v>105</v>
      </c>
      <c r="B49" s="119" t="s">
        <v>106</v>
      </c>
      <c r="C49" s="113">
        <v>43.573667711598745</v>
      </c>
      <c r="D49" s="115">
        <v>2085</v>
      </c>
      <c r="E49" s="114">
        <v>2189</v>
      </c>
      <c r="F49" s="114">
        <v>2198</v>
      </c>
      <c r="G49" s="114">
        <v>2159</v>
      </c>
      <c r="H49" s="140">
        <v>2130</v>
      </c>
      <c r="I49" s="115">
        <v>-45</v>
      </c>
      <c r="J49" s="116">
        <v>-2.112676056338028</v>
      </c>
    </row>
    <row r="50" spans="1:12" s="110" customFormat="1" ht="13.5" customHeight="1" x14ac:dyDescent="0.2">
      <c r="A50" s="120"/>
      <c r="B50" s="119" t="s">
        <v>107</v>
      </c>
      <c r="C50" s="113">
        <v>56.426332288401255</v>
      </c>
      <c r="D50" s="115">
        <v>2700</v>
      </c>
      <c r="E50" s="114">
        <v>2867</v>
      </c>
      <c r="F50" s="114">
        <v>2884</v>
      </c>
      <c r="G50" s="114">
        <v>2771</v>
      </c>
      <c r="H50" s="140">
        <v>2794</v>
      </c>
      <c r="I50" s="115">
        <v>-94</v>
      </c>
      <c r="J50" s="116">
        <v>-3.3643521832498209</v>
      </c>
    </row>
    <row r="51" spans="1:12" s="110" customFormat="1" ht="13.5" customHeight="1" x14ac:dyDescent="0.2">
      <c r="A51" s="118" t="s">
        <v>105</v>
      </c>
      <c r="B51" s="121" t="s">
        <v>108</v>
      </c>
      <c r="C51" s="113">
        <v>11.222570532915361</v>
      </c>
      <c r="D51" s="115">
        <v>537</v>
      </c>
      <c r="E51" s="114">
        <v>604</v>
      </c>
      <c r="F51" s="114">
        <v>619</v>
      </c>
      <c r="G51" s="114">
        <v>579</v>
      </c>
      <c r="H51" s="140">
        <v>590</v>
      </c>
      <c r="I51" s="115">
        <v>-53</v>
      </c>
      <c r="J51" s="116">
        <v>-8.9830508474576263</v>
      </c>
    </row>
    <row r="52" spans="1:12" s="110" customFormat="1" ht="13.5" customHeight="1" x14ac:dyDescent="0.2">
      <c r="A52" s="118"/>
      <c r="B52" s="121" t="s">
        <v>109</v>
      </c>
      <c r="C52" s="113">
        <v>70.762800417972826</v>
      </c>
      <c r="D52" s="115">
        <v>3386</v>
      </c>
      <c r="E52" s="114">
        <v>3554</v>
      </c>
      <c r="F52" s="114">
        <v>3562</v>
      </c>
      <c r="G52" s="114">
        <v>3470</v>
      </c>
      <c r="H52" s="140">
        <v>3500</v>
      </c>
      <c r="I52" s="115">
        <v>-114</v>
      </c>
      <c r="J52" s="116">
        <v>-3.2571428571428571</v>
      </c>
    </row>
    <row r="53" spans="1:12" s="110" customFormat="1" ht="13.5" customHeight="1" x14ac:dyDescent="0.2">
      <c r="A53" s="118"/>
      <c r="B53" s="121" t="s">
        <v>110</v>
      </c>
      <c r="C53" s="113">
        <v>16.865203761755485</v>
      </c>
      <c r="D53" s="115">
        <v>807</v>
      </c>
      <c r="E53" s="114">
        <v>842</v>
      </c>
      <c r="F53" s="114">
        <v>840</v>
      </c>
      <c r="G53" s="114">
        <v>824</v>
      </c>
      <c r="H53" s="140">
        <v>782</v>
      </c>
      <c r="I53" s="115">
        <v>25</v>
      </c>
      <c r="J53" s="116">
        <v>3.1969309462915603</v>
      </c>
    </row>
    <row r="54" spans="1:12" s="110" customFormat="1" ht="13.5" customHeight="1" x14ac:dyDescent="0.2">
      <c r="A54" s="120"/>
      <c r="B54" s="121" t="s">
        <v>111</v>
      </c>
      <c r="C54" s="113">
        <v>1.1494252873563218</v>
      </c>
      <c r="D54" s="115">
        <v>55</v>
      </c>
      <c r="E54" s="114">
        <v>56</v>
      </c>
      <c r="F54" s="114">
        <v>61</v>
      </c>
      <c r="G54" s="114">
        <v>57</v>
      </c>
      <c r="H54" s="140">
        <v>52</v>
      </c>
      <c r="I54" s="115">
        <v>3</v>
      </c>
      <c r="J54" s="116">
        <v>5.7692307692307692</v>
      </c>
    </row>
    <row r="55" spans="1:12" s="110" customFormat="1" ht="13.5" customHeight="1" x14ac:dyDescent="0.2">
      <c r="A55" s="120"/>
      <c r="B55" s="121" t="s">
        <v>112</v>
      </c>
      <c r="C55" s="113">
        <v>0.29258098223615464</v>
      </c>
      <c r="D55" s="115">
        <v>14</v>
      </c>
      <c r="E55" s="114">
        <v>15</v>
      </c>
      <c r="F55" s="114">
        <v>15</v>
      </c>
      <c r="G55" s="114">
        <v>12</v>
      </c>
      <c r="H55" s="140">
        <v>10</v>
      </c>
      <c r="I55" s="115">
        <v>4</v>
      </c>
      <c r="J55" s="116">
        <v>40</v>
      </c>
    </row>
    <row r="56" spans="1:12" s="110" customFormat="1" ht="13.5" customHeight="1" x14ac:dyDescent="0.2">
      <c r="A56" s="118" t="s">
        <v>113</v>
      </c>
      <c r="B56" s="122" t="s">
        <v>116</v>
      </c>
      <c r="C56" s="113">
        <v>85.72622779519331</v>
      </c>
      <c r="D56" s="115">
        <v>4102</v>
      </c>
      <c r="E56" s="114">
        <v>4330</v>
      </c>
      <c r="F56" s="114">
        <v>4365</v>
      </c>
      <c r="G56" s="114">
        <v>4243</v>
      </c>
      <c r="H56" s="140">
        <v>4241</v>
      </c>
      <c r="I56" s="115">
        <v>-139</v>
      </c>
      <c r="J56" s="116">
        <v>-3.2775288846970052</v>
      </c>
    </row>
    <row r="57" spans="1:12" s="110" customFormat="1" ht="13.5" customHeight="1" x14ac:dyDescent="0.2">
      <c r="A57" s="142"/>
      <c r="B57" s="124" t="s">
        <v>117</v>
      </c>
      <c r="C57" s="125">
        <v>14.273772204806688</v>
      </c>
      <c r="D57" s="143">
        <v>683</v>
      </c>
      <c r="E57" s="144">
        <v>726</v>
      </c>
      <c r="F57" s="144">
        <v>717</v>
      </c>
      <c r="G57" s="144">
        <v>687</v>
      </c>
      <c r="H57" s="145">
        <v>683</v>
      </c>
      <c r="I57" s="143">
        <v>0</v>
      </c>
      <c r="J57" s="146">
        <v>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37614</v>
      </c>
      <c r="E12" s="236">
        <v>37753</v>
      </c>
      <c r="F12" s="114">
        <v>37898</v>
      </c>
      <c r="G12" s="114">
        <v>37186</v>
      </c>
      <c r="H12" s="140">
        <v>37342</v>
      </c>
      <c r="I12" s="115">
        <v>272</v>
      </c>
      <c r="J12" s="116">
        <v>0.72840233517219222</v>
      </c>
    </row>
    <row r="13" spans="1:15" s="110" customFormat="1" ht="12" customHeight="1" x14ac:dyDescent="0.2">
      <c r="A13" s="118" t="s">
        <v>105</v>
      </c>
      <c r="B13" s="119" t="s">
        <v>106</v>
      </c>
      <c r="C13" s="113">
        <v>49.848460679534213</v>
      </c>
      <c r="D13" s="115">
        <v>18750</v>
      </c>
      <c r="E13" s="114">
        <v>18808</v>
      </c>
      <c r="F13" s="114">
        <v>18985</v>
      </c>
      <c r="G13" s="114">
        <v>18642</v>
      </c>
      <c r="H13" s="140">
        <v>18719</v>
      </c>
      <c r="I13" s="115">
        <v>31</v>
      </c>
      <c r="J13" s="116">
        <v>0.16560713713339387</v>
      </c>
    </row>
    <row r="14" spans="1:15" s="110" customFormat="1" ht="12" customHeight="1" x14ac:dyDescent="0.2">
      <c r="A14" s="118"/>
      <c r="B14" s="119" t="s">
        <v>107</v>
      </c>
      <c r="C14" s="113">
        <v>50.151539320465787</v>
      </c>
      <c r="D14" s="115">
        <v>18864</v>
      </c>
      <c r="E14" s="114">
        <v>18945</v>
      </c>
      <c r="F14" s="114">
        <v>18913</v>
      </c>
      <c r="G14" s="114">
        <v>18544</v>
      </c>
      <c r="H14" s="140">
        <v>18623</v>
      </c>
      <c r="I14" s="115">
        <v>241</v>
      </c>
      <c r="J14" s="116">
        <v>1.2940986951618967</v>
      </c>
    </row>
    <row r="15" spans="1:15" s="110" customFormat="1" ht="12" customHeight="1" x14ac:dyDescent="0.2">
      <c r="A15" s="118" t="s">
        <v>105</v>
      </c>
      <c r="B15" s="121" t="s">
        <v>108</v>
      </c>
      <c r="C15" s="113">
        <v>13.117456266283831</v>
      </c>
      <c r="D15" s="115">
        <v>4934</v>
      </c>
      <c r="E15" s="114">
        <v>5098</v>
      </c>
      <c r="F15" s="114">
        <v>5222</v>
      </c>
      <c r="G15" s="114">
        <v>4791</v>
      </c>
      <c r="H15" s="140">
        <v>4919</v>
      </c>
      <c r="I15" s="115">
        <v>15</v>
      </c>
      <c r="J15" s="116">
        <v>0.30494002846106932</v>
      </c>
    </row>
    <row r="16" spans="1:15" s="110" customFormat="1" ht="12" customHeight="1" x14ac:dyDescent="0.2">
      <c r="A16" s="118"/>
      <c r="B16" s="121" t="s">
        <v>109</v>
      </c>
      <c r="C16" s="113">
        <v>66.711862604349449</v>
      </c>
      <c r="D16" s="115">
        <v>25093</v>
      </c>
      <c r="E16" s="114">
        <v>25115</v>
      </c>
      <c r="F16" s="114">
        <v>25237</v>
      </c>
      <c r="G16" s="114">
        <v>25059</v>
      </c>
      <c r="H16" s="140">
        <v>25205</v>
      </c>
      <c r="I16" s="115">
        <v>-112</v>
      </c>
      <c r="J16" s="116">
        <v>-0.44435627851616744</v>
      </c>
    </row>
    <row r="17" spans="1:10" s="110" customFormat="1" ht="12" customHeight="1" x14ac:dyDescent="0.2">
      <c r="A17" s="118"/>
      <c r="B17" s="121" t="s">
        <v>110</v>
      </c>
      <c r="C17" s="113">
        <v>19.067368532993033</v>
      </c>
      <c r="D17" s="115">
        <v>7172</v>
      </c>
      <c r="E17" s="114">
        <v>7106</v>
      </c>
      <c r="F17" s="114">
        <v>7015</v>
      </c>
      <c r="G17" s="114">
        <v>6922</v>
      </c>
      <c r="H17" s="140">
        <v>6835</v>
      </c>
      <c r="I17" s="115">
        <v>337</v>
      </c>
      <c r="J17" s="116">
        <v>4.9305047549378198</v>
      </c>
    </row>
    <row r="18" spans="1:10" s="110" customFormat="1" ht="12" customHeight="1" x14ac:dyDescent="0.2">
      <c r="A18" s="120"/>
      <c r="B18" s="121" t="s">
        <v>111</v>
      </c>
      <c r="C18" s="113">
        <v>1.1033125963736907</v>
      </c>
      <c r="D18" s="115">
        <v>415</v>
      </c>
      <c r="E18" s="114">
        <v>434</v>
      </c>
      <c r="F18" s="114">
        <v>424</v>
      </c>
      <c r="G18" s="114">
        <v>414</v>
      </c>
      <c r="H18" s="140">
        <v>383</v>
      </c>
      <c r="I18" s="115">
        <v>32</v>
      </c>
      <c r="J18" s="116">
        <v>8.3550913838120113</v>
      </c>
    </row>
    <row r="19" spans="1:10" s="110" customFormat="1" ht="12" customHeight="1" x14ac:dyDescent="0.2">
      <c r="A19" s="120"/>
      <c r="B19" s="121" t="s">
        <v>112</v>
      </c>
      <c r="C19" s="113">
        <v>0.3110543946402935</v>
      </c>
      <c r="D19" s="115">
        <v>117</v>
      </c>
      <c r="E19" s="114">
        <v>124</v>
      </c>
      <c r="F19" s="114">
        <v>118</v>
      </c>
      <c r="G19" s="114">
        <v>103</v>
      </c>
      <c r="H19" s="140">
        <v>86</v>
      </c>
      <c r="I19" s="115">
        <v>31</v>
      </c>
      <c r="J19" s="116">
        <v>36.046511627906973</v>
      </c>
    </row>
    <row r="20" spans="1:10" s="110" customFormat="1" ht="12" customHeight="1" x14ac:dyDescent="0.2">
      <c r="A20" s="118" t="s">
        <v>113</v>
      </c>
      <c r="B20" s="119" t="s">
        <v>181</v>
      </c>
      <c r="C20" s="113">
        <v>68.309671930664109</v>
      </c>
      <c r="D20" s="115">
        <v>25694</v>
      </c>
      <c r="E20" s="114">
        <v>25775</v>
      </c>
      <c r="F20" s="114">
        <v>26039</v>
      </c>
      <c r="G20" s="114">
        <v>25466</v>
      </c>
      <c r="H20" s="140">
        <v>25688</v>
      </c>
      <c r="I20" s="115">
        <v>6</v>
      </c>
      <c r="J20" s="116">
        <v>2.3357209592027407E-2</v>
      </c>
    </row>
    <row r="21" spans="1:10" s="110" customFormat="1" ht="12" customHeight="1" x14ac:dyDescent="0.2">
      <c r="A21" s="118"/>
      <c r="B21" s="119" t="s">
        <v>182</v>
      </c>
      <c r="C21" s="113">
        <v>31.690328069335887</v>
      </c>
      <c r="D21" s="115">
        <v>11920</v>
      </c>
      <c r="E21" s="114">
        <v>11978</v>
      </c>
      <c r="F21" s="114">
        <v>11859</v>
      </c>
      <c r="G21" s="114">
        <v>11720</v>
      </c>
      <c r="H21" s="140">
        <v>11654</v>
      </c>
      <c r="I21" s="115">
        <v>266</v>
      </c>
      <c r="J21" s="116">
        <v>2.2824781191007379</v>
      </c>
    </row>
    <row r="22" spans="1:10" s="110" customFormat="1" ht="12" customHeight="1" x14ac:dyDescent="0.2">
      <c r="A22" s="118" t="s">
        <v>113</v>
      </c>
      <c r="B22" s="119" t="s">
        <v>116</v>
      </c>
      <c r="C22" s="113">
        <v>87.08725474557346</v>
      </c>
      <c r="D22" s="115">
        <v>32757</v>
      </c>
      <c r="E22" s="114">
        <v>32959</v>
      </c>
      <c r="F22" s="114">
        <v>33093</v>
      </c>
      <c r="G22" s="114">
        <v>32564</v>
      </c>
      <c r="H22" s="140">
        <v>32765</v>
      </c>
      <c r="I22" s="115">
        <v>-8</v>
      </c>
      <c r="J22" s="116">
        <v>-2.441629787883412E-2</v>
      </c>
    </row>
    <row r="23" spans="1:10" s="110" customFormat="1" ht="12" customHeight="1" x14ac:dyDescent="0.2">
      <c r="A23" s="118"/>
      <c r="B23" s="119" t="s">
        <v>117</v>
      </c>
      <c r="C23" s="113">
        <v>12.907428085287393</v>
      </c>
      <c r="D23" s="115">
        <v>4855</v>
      </c>
      <c r="E23" s="114">
        <v>4791</v>
      </c>
      <c r="F23" s="114">
        <v>4801</v>
      </c>
      <c r="G23" s="114">
        <v>4614</v>
      </c>
      <c r="H23" s="140">
        <v>4570</v>
      </c>
      <c r="I23" s="115">
        <v>285</v>
      </c>
      <c r="J23" s="116">
        <v>6.2363238512035011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29234</v>
      </c>
      <c r="E64" s="236">
        <v>29269</v>
      </c>
      <c r="F64" s="236">
        <v>29264</v>
      </c>
      <c r="G64" s="236">
        <v>28813</v>
      </c>
      <c r="H64" s="140">
        <v>28693</v>
      </c>
      <c r="I64" s="115">
        <v>541</v>
      </c>
      <c r="J64" s="116">
        <v>1.8854772941135469</v>
      </c>
    </row>
    <row r="65" spans="1:12" s="110" customFormat="1" ht="12" customHeight="1" x14ac:dyDescent="0.2">
      <c r="A65" s="118" t="s">
        <v>105</v>
      </c>
      <c r="B65" s="119" t="s">
        <v>106</v>
      </c>
      <c r="C65" s="113">
        <v>53.796948758295137</v>
      </c>
      <c r="D65" s="235">
        <v>15727</v>
      </c>
      <c r="E65" s="236">
        <v>15750</v>
      </c>
      <c r="F65" s="236">
        <v>15774</v>
      </c>
      <c r="G65" s="236">
        <v>15559</v>
      </c>
      <c r="H65" s="140">
        <v>15472</v>
      </c>
      <c r="I65" s="115">
        <v>255</v>
      </c>
      <c r="J65" s="116">
        <v>1.6481385729058946</v>
      </c>
    </row>
    <row r="66" spans="1:12" s="110" customFormat="1" ht="12" customHeight="1" x14ac:dyDescent="0.2">
      <c r="A66" s="118"/>
      <c r="B66" s="119" t="s">
        <v>107</v>
      </c>
      <c r="C66" s="113">
        <v>46.203051241704863</v>
      </c>
      <c r="D66" s="235">
        <v>13507</v>
      </c>
      <c r="E66" s="236">
        <v>13519</v>
      </c>
      <c r="F66" s="236">
        <v>13490</v>
      </c>
      <c r="G66" s="236">
        <v>13254</v>
      </c>
      <c r="H66" s="140">
        <v>13221</v>
      </c>
      <c r="I66" s="115">
        <v>286</v>
      </c>
      <c r="J66" s="116">
        <v>2.1632251720747298</v>
      </c>
    </row>
    <row r="67" spans="1:12" s="110" customFormat="1" ht="12" customHeight="1" x14ac:dyDescent="0.2">
      <c r="A67" s="118" t="s">
        <v>105</v>
      </c>
      <c r="B67" s="121" t="s">
        <v>108</v>
      </c>
      <c r="C67" s="113">
        <v>12.509406855031813</v>
      </c>
      <c r="D67" s="235">
        <v>3657</v>
      </c>
      <c r="E67" s="236">
        <v>3822</v>
      </c>
      <c r="F67" s="236">
        <v>3880</v>
      </c>
      <c r="G67" s="236">
        <v>3611</v>
      </c>
      <c r="H67" s="140">
        <v>3683</v>
      </c>
      <c r="I67" s="115">
        <v>-26</v>
      </c>
      <c r="J67" s="116">
        <v>-0.70594623947868584</v>
      </c>
    </row>
    <row r="68" spans="1:12" s="110" customFormat="1" ht="12" customHeight="1" x14ac:dyDescent="0.2">
      <c r="A68" s="118"/>
      <c r="B68" s="121" t="s">
        <v>109</v>
      </c>
      <c r="C68" s="113">
        <v>68.581104193747009</v>
      </c>
      <c r="D68" s="235">
        <v>20049</v>
      </c>
      <c r="E68" s="236">
        <v>19953</v>
      </c>
      <c r="F68" s="236">
        <v>19914</v>
      </c>
      <c r="G68" s="236">
        <v>19832</v>
      </c>
      <c r="H68" s="140">
        <v>19708</v>
      </c>
      <c r="I68" s="115">
        <v>341</v>
      </c>
      <c r="J68" s="116">
        <v>1.7302618226101076</v>
      </c>
    </row>
    <row r="69" spans="1:12" s="110" customFormat="1" ht="12" customHeight="1" x14ac:dyDescent="0.2">
      <c r="A69" s="118"/>
      <c r="B69" s="121" t="s">
        <v>110</v>
      </c>
      <c r="C69" s="113">
        <v>17.66778408702196</v>
      </c>
      <c r="D69" s="235">
        <v>5165</v>
      </c>
      <c r="E69" s="236">
        <v>5117</v>
      </c>
      <c r="F69" s="236">
        <v>5094</v>
      </c>
      <c r="G69" s="236">
        <v>5002</v>
      </c>
      <c r="H69" s="140">
        <v>4960</v>
      </c>
      <c r="I69" s="115">
        <v>205</v>
      </c>
      <c r="J69" s="116">
        <v>4.133064516129032</v>
      </c>
    </row>
    <row r="70" spans="1:12" s="110" customFormat="1" ht="12" customHeight="1" x14ac:dyDescent="0.2">
      <c r="A70" s="120"/>
      <c r="B70" s="121" t="s">
        <v>111</v>
      </c>
      <c r="C70" s="113">
        <v>1.2417048641992201</v>
      </c>
      <c r="D70" s="235">
        <v>363</v>
      </c>
      <c r="E70" s="236">
        <v>377</v>
      </c>
      <c r="F70" s="236">
        <v>376</v>
      </c>
      <c r="G70" s="236">
        <v>368</v>
      </c>
      <c r="H70" s="140">
        <v>342</v>
      </c>
      <c r="I70" s="115">
        <v>21</v>
      </c>
      <c r="J70" s="116">
        <v>6.1403508771929829</v>
      </c>
    </row>
    <row r="71" spans="1:12" s="110" customFormat="1" ht="12" customHeight="1" x14ac:dyDescent="0.2">
      <c r="A71" s="120"/>
      <c r="B71" s="121" t="s">
        <v>112</v>
      </c>
      <c r="C71" s="113">
        <v>0.31812273380310596</v>
      </c>
      <c r="D71" s="235">
        <v>93</v>
      </c>
      <c r="E71" s="236">
        <v>98</v>
      </c>
      <c r="F71" s="236">
        <v>99</v>
      </c>
      <c r="G71" s="236">
        <v>99</v>
      </c>
      <c r="H71" s="140">
        <v>90</v>
      </c>
      <c r="I71" s="115">
        <v>3</v>
      </c>
      <c r="J71" s="116">
        <v>3.3333333333333335</v>
      </c>
    </row>
    <row r="72" spans="1:12" s="110" customFormat="1" ht="12" customHeight="1" x14ac:dyDescent="0.2">
      <c r="A72" s="118" t="s">
        <v>113</v>
      </c>
      <c r="B72" s="119" t="s">
        <v>181</v>
      </c>
      <c r="C72" s="113">
        <v>71.782855579120209</v>
      </c>
      <c r="D72" s="235">
        <v>20985</v>
      </c>
      <c r="E72" s="236">
        <v>21009</v>
      </c>
      <c r="F72" s="236">
        <v>21108</v>
      </c>
      <c r="G72" s="236">
        <v>20732</v>
      </c>
      <c r="H72" s="140">
        <v>20702</v>
      </c>
      <c r="I72" s="115">
        <v>283</v>
      </c>
      <c r="J72" s="116">
        <v>1.3670176794512607</v>
      </c>
    </row>
    <row r="73" spans="1:12" s="110" customFormat="1" ht="12" customHeight="1" x14ac:dyDescent="0.2">
      <c r="A73" s="118"/>
      <c r="B73" s="119" t="s">
        <v>182</v>
      </c>
      <c r="C73" s="113">
        <v>28.217144420879798</v>
      </c>
      <c r="D73" s="115">
        <v>8249</v>
      </c>
      <c r="E73" s="114">
        <v>8260</v>
      </c>
      <c r="F73" s="114">
        <v>8156</v>
      </c>
      <c r="G73" s="114">
        <v>8081</v>
      </c>
      <c r="H73" s="140">
        <v>7991</v>
      </c>
      <c r="I73" s="115">
        <v>258</v>
      </c>
      <c r="J73" s="116">
        <v>3.2286322112376422</v>
      </c>
    </row>
    <row r="74" spans="1:12" s="110" customFormat="1" ht="12" customHeight="1" x14ac:dyDescent="0.2">
      <c r="A74" s="118" t="s">
        <v>113</v>
      </c>
      <c r="B74" s="119" t="s">
        <v>116</v>
      </c>
      <c r="C74" s="113">
        <v>81.480467948279397</v>
      </c>
      <c r="D74" s="115">
        <v>23820</v>
      </c>
      <c r="E74" s="114">
        <v>23984</v>
      </c>
      <c r="F74" s="114">
        <v>24051</v>
      </c>
      <c r="G74" s="114">
        <v>23715</v>
      </c>
      <c r="H74" s="140">
        <v>23687</v>
      </c>
      <c r="I74" s="115">
        <v>133</v>
      </c>
      <c r="J74" s="116">
        <v>0.56148942457888296</v>
      </c>
    </row>
    <row r="75" spans="1:12" s="110" customFormat="1" ht="12" customHeight="1" x14ac:dyDescent="0.2">
      <c r="A75" s="142"/>
      <c r="B75" s="124" t="s">
        <v>117</v>
      </c>
      <c r="C75" s="125">
        <v>18.499008004378464</v>
      </c>
      <c r="D75" s="143">
        <v>5408</v>
      </c>
      <c r="E75" s="144">
        <v>5279</v>
      </c>
      <c r="F75" s="144">
        <v>5206</v>
      </c>
      <c r="G75" s="144">
        <v>5088</v>
      </c>
      <c r="H75" s="145">
        <v>4995</v>
      </c>
      <c r="I75" s="143">
        <v>413</v>
      </c>
      <c r="J75" s="146">
        <v>8.2682682682682689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37614</v>
      </c>
      <c r="G11" s="114">
        <v>37753</v>
      </c>
      <c r="H11" s="114">
        <v>37898</v>
      </c>
      <c r="I11" s="114">
        <v>37186</v>
      </c>
      <c r="J11" s="140">
        <v>37342</v>
      </c>
      <c r="K11" s="114">
        <v>272</v>
      </c>
      <c r="L11" s="116">
        <v>0.72840233517219222</v>
      </c>
    </row>
    <row r="12" spans="1:17" s="110" customFormat="1" ht="24.95" customHeight="1" x14ac:dyDescent="0.2">
      <c r="A12" s="604" t="s">
        <v>185</v>
      </c>
      <c r="B12" s="605"/>
      <c r="C12" s="605"/>
      <c r="D12" s="606"/>
      <c r="E12" s="113">
        <v>49.848460679534213</v>
      </c>
      <c r="F12" s="115">
        <v>18750</v>
      </c>
      <c r="G12" s="114">
        <v>18808</v>
      </c>
      <c r="H12" s="114">
        <v>18985</v>
      </c>
      <c r="I12" s="114">
        <v>18642</v>
      </c>
      <c r="J12" s="140">
        <v>18719</v>
      </c>
      <c r="K12" s="114">
        <v>31</v>
      </c>
      <c r="L12" s="116">
        <v>0.16560713713339387</v>
      </c>
    </row>
    <row r="13" spans="1:17" s="110" customFormat="1" ht="15" customHeight="1" x14ac:dyDescent="0.2">
      <c r="A13" s="120"/>
      <c r="B13" s="612" t="s">
        <v>107</v>
      </c>
      <c r="C13" s="612"/>
      <c r="E13" s="113">
        <v>50.151539320465787</v>
      </c>
      <c r="F13" s="115">
        <v>18864</v>
      </c>
      <c r="G13" s="114">
        <v>18945</v>
      </c>
      <c r="H13" s="114">
        <v>18913</v>
      </c>
      <c r="I13" s="114">
        <v>18544</v>
      </c>
      <c r="J13" s="140">
        <v>18623</v>
      </c>
      <c r="K13" s="114">
        <v>241</v>
      </c>
      <c r="L13" s="116">
        <v>1.2940986951618967</v>
      </c>
    </row>
    <row r="14" spans="1:17" s="110" customFormat="1" ht="24.95" customHeight="1" x14ac:dyDescent="0.2">
      <c r="A14" s="604" t="s">
        <v>186</v>
      </c>
      <c r="B14" s="605"/>
      <c r="C14" s="605"/>
      <c r="D14" s="606"/>
      <c r="E14" s="113">
        <v>13.117456266283831</v>
      </c>
      <c r="F14" s="115">
        <v>4934</v>
      </c>
      <c r="G14" s="114">
        <v>5098</v>
      </c>
      <c r="H14" s="114">
        <v>5222</v>
      </c>
      <c r="I14" s="114">
        <v>4791</v>
      </c>
      <c r="J14" s="140">
        <v>4919</v>
      </c>
      <c r="K14" s="114">
        <v>15</v>
      </c>
      <c r="L14" s="116">
        <v>0.30494002846106932</v>
      </c>
    </row>
    <row r="15" spans="1:17" s="110" customFormat="1" ht="15" customHeight="1" x14ac:dyDescent="0.2">
      <c r="A15" s="120"/>
      <c r="B15" s="119"/>
      <c r="C15" s="258" t="s">
        <v>106</v>
      </c>
      <c r="E15" s="113">
        <v>50.081070125658698</v>
      </c>
      <c r="F15" s="115">
        <v>2471</v>
      </c>
      <c r="G15" s="114">
        <v>2540</v>
      </c>
      <c r="H15" s="114">
        <v>2632</v>
      </c>
      <c r="I15" s="114">
        <v>2383</v>
      </c>
      <c r="J15" s="140">
        <v>2438</v>
      </c>
      <c r="K15" s="114">
        <v>33</v>
      </c>
      <c r="L15" s="116">
        <v>1.3535684987694832</v>
      </c>
    </row>
    <row r="16" spans="1:17" s="110" customFormat="1" ht="15" customHeight="1" x14ac:dyDescent="0.2">
      <c r="A16" s="120"/>
      <c r="B16" s="119"/>
      <c r="C16" s="258" t="s">
        <v>107</v>
      </c>
      <c r="E16" s="113">
        <v>49.918929874341302</v>
      </c>
      <c r="F16" s="115">
        <v>2463</v>
      </c>
      <c r="G16" s="114">
        <v>2558</v>
      </c>
      <c r="H16" s="114">
        <v>2590</v>
      </c>
      <c r="I16" s="114">
        <v>2408</v>
      </c>
      <c r="J16" s="140">
        <v>2481</v>
      </c>
      <c r="K16" s="114">
        <v>-18</v>
      </c>
      <c r="L16" s="116">
        <v>-0.7255139056831923</v>
      </c>
    </row>
    <row r="17" spans="1:12" s="110" customFormat="1" ht="15" customHeight="1" x14ac:dyDescent="0.2">
      <c r="A17" s="120"/>
      <c r="B17" s="121" t="s">
        <v>109</v>
      </c>
      <c r="C17" s="258"/>
      <c r="E17" s="113">
        <v>66.711862604349449</v>
      </c>
      <c r="F17" s="115">
        <v>25093</v>
      </c>
      <c r="G17" s="114">
        <v>25115</v>
      </c>
      <c r="H17" s="114">
        <v>25237</v>
      </c>
      <c r="I17" s="114">
        <v>25059</v>
      </c>
      <c r="J17" s="140">
        <v>25205</v>
      </c>
      <c r="K17" s="114">
        <v>-112</v>
      </c>
      <c r="L17" s="116">
        <v>-0.44435627851616744</v>
      </c>
    </row>
    <row r="18" spans="1:12" s="110" customFormat="1" ht="15" customHeight="1" x14ac:dyDescent="0.2">
      <c r="A18" s="120"/>
      <c r="B18" s="119"/>
      <c r="C18" s="258" t="s">
        <v>106</v>
      </c>
      <c r="E18" s="113">
        <v>49.683178575698399</v>
      </c>
      <c r="F18" s="115">
        <v>12467</v>
      </c>
      <c r="G18" s="114">
        <v>12455</v>
      </c>
      <c r="H18" s="114">
        <v>12578</v>
      </c>
      <c r="I18" s="114">
        <v>12539</v>
      </c>
      <c r="J18" s="140">
        <v>12637</v>
      </c>
      <c r="K18" s="114">
        <v>-170</v>
      </c>
      <c r="L18" s="116">
        <v>-1.3452559943024451</v>
      </c>
    </row>
    <row r="19" spans="1:12" s="110" customFormat="1" ht="15" customHeight="1" x14ac:dyDescent="0.2">
      <c r="A19" s="120"/>
      <c r="B19" s="119"/>
      <c r="C19" s="258" t="s">
        <v>107</v>
      </c>
      <c r="E19" s="113">
        <v>50.316821424301601</v>
      </c>
      <c r="F19" s="115">
        <v>12626</v>
      </c>
      <c r="G19" s="114">
        <v>12660</v>
      </c>
      <c r="H19" s="114">
        <v>12659</v>
      </c>
      <c r="I19" s="114">
        <v>12520</v>
      </c>
      <c r="J19" s="140">
        <v>12568</v>
      </c>
      <c r="K19" s="114">
        <v>58</v>
      </c>
      <c r="L19" s="116">
        <v>0.4614894971355824</v>
      </c>
    </row>
    <row r="20" spans="1:12" s="110" customFormat="1" ht="15" customHeight="1" x14ac:dyDescent="0.2">
      <c r="A20" s="120"/>
      <c r="B20" s="121" t="s">
        <v>110</v>
      </c>
      <c r="C20" s="258"/>
      <c r="E20" s="113">
        <v>19.067368532993033</v>
      </c>
      <c r="F20" s="115">
        <v>7172</v>
      </c>
      <c r="G20" s="114">
        <v>7106</v>
      </c>
      <c r="H20" s="114">
        <v>7015</v>
      </c>
      <c r="I20" s="114">
        <v>6922</v>
      </c>
      <c r="J20" s="140">
        <v>6835</v>
      </c>
      <c r="K20" s="114">
        <v>337</v>
      </c>
      <c r="L20" s="116">
        <v>4.9305047549378198</v>
      </c>
    </row>
    <row r="21" spans="1:12" s="110" customFormat="1" ht="15" customHeight="1" x14ac:dyDescent="0.2">
      <c r="A21" s="120"/>
      <c r="B21" s="119"/>
      <c r="C21" s="258" t="s">
        <v>106</v>
      </c>
      <c r="E21" s="113">
        <v>49.693251533742334</v>
      </c>
      <c r="F21" s="115">
        <v>3564</v>
      </c>
      <c r="G21" s="114">
        <v>3544</v>
      </c>
      <c r="H21" s="114">
        <v>3510</v>
      </c>
      <c r="I21" s="114">
        <v>3463</v>
      </c>
      <c r="J21" s="140">
        <v>3403</v>
      </c>
      <c r="K21" s="114">
        <v>161</v>
      </c>
      <c r="L21" s="116">
        <v>4.7311196003526303</v>
      </c>
    </row>
    <row r="22" spans="1:12" s="110" customFormat="1" ht="15" customHeight="1" x14ac:dyDescent="0.2">
      <c r="A22" s="120"/>
      <c r="B22" s="119"/>
      <c r="C22" s="258" t="s">
        <v>107</v>
      </c>
      <c r="E22" s="113">
        <v>50.306748466257666</v>
      </c>
      <c r="F22" s="115">
        <v>3608</v>
      </c>
      <c r="G22" s="114">
        <v>3562</v>
      </c>
      <c r="H22" s="114">
        <v>3505</v>
      </c>
      <c r="I22" s="114">
        <v>3459</v>
      </c>
      <c r="J22" s="140">
        <v>3432</v>
      </c>
      <c r="K22" s="114">
        <v>176</v>
      </c>
      <c r="L22" s="116">
        <v>5.1282051282051286</v>
      </c>
    </row>
    <row r="23" spans="1:12" s="110" customFormat="1" ht="15" customHeight="1" x14ac:dyDescent="0.2">
      <c r="A23" s="120"/>
      <c r="B23" s="121" t="s">
        <v>111</v>
      </c>
      <c r="C23" s="258"/>
      <c r="E23" s="113">
        <v>1.1033125963736907</v>
      </c>
      <c r="F23" s="115">
        <v>415</v>
      </c>
      <c r="G23" s="114">
        <v>434</v>
      </c>
      <c r="H23" s="114">
        <v>424</v>
      </c>
      <c r="I23" s="114">
        <v>414</v>
      </c>
      <c r="J23" s="140">
        <v>383</v>
      </c>
      <c r="K23" s="114">
        <v>32</v>
      </c>
      <c r="L23" s="116">
        <v>8.3550913838120113</v>
      </c>
    </row>
    <row r="24" spans="1:12" s="110" customFormat="1" ht="15" customHeight="1" x14ac:dyDescent="0.2">
      <c r="A24" s="120"/>
      <c r="B24" s="119"/>
      <c r="C24" s="258" t="s">
        <v>106</v>
      </c>
      <c r="E24" s="113">
        <v>59.75903614457831</v>
      </c>
      <c r="F24" s="115">
        <v>248</v>
      </c>
      <c r="G24" s="114">
        <v>269</v>
      </c>
      <c r="H24" s="114">
        <v>265</v>
      </c>
      <c r="I24" s="114">
        <v>257</v>
      </c>
      <c r="J24" s="140">
        <v>241</v>
      </c>
      <c r="K24" s="114">
        <v>7</v>
      </c>
      <c r="L24" s="116">
        <v>2.904564315352697</v>
      </c>
    </row>
    <row r="25" spans="1:12" s="110" customFormat="1" ht="15" customHeight="1" x14ac:dyDescent="0.2">
      <c r="A25" s="120"/>
      <c r="B25" s="119"/>
      <c r="C25" s="258" t="s">
        <v>107</v>
      </c>
      <c r="E25" s="113">
        <v>40.24096385542169</v>
      </c>
      <c r="F25" s="115">
        <v>167</v>
      </c>
      <c r="G25" s="114">
        <v>165</v>
      </c>
      <c r="H25" s="114">
        <v>159</v>
      </c>
      <c r="I25" s="114">
        <v>157</v>
      </c>
      <c r="J25" s="140">
        <v>142</v>
      </c>
      <c r="K25" s="114">
        <v>25</v>
      </c>
      <c r="L25" s="116">
        <v>17.6056338028169</v>
      </c>
    </row>
    <row r="26" spans="1:12" s="110" customFormat="1" ht="15" customHeight="1" x14ac:dyDescent="0.2">
      <c r="A26" s="120"/>
      <c r="C26" s="121" t="s">
        <v>187</v>
      </c>
      <c r="D26" s="110" t="s">
        <v>188</v>
      </c>
      <c r="E26" s="113">
        <v>0.3110543946402935</v>
      </c>
      <c r="F26" s="115">
        <v>117</v>
      </c>
      <c r="G26" s="114">
        <v>124</v>
      </c>
      <c r="H26" s="114">
        <v>118</v>
      </c>
      <c r="I26" s="114">
        <v>103</v>
      </c>
      <c r="J26" s="140">
        <v>86</v>
      </c>
      <c r="K26" s="114">
        <v>31</v>
      </c>
      <c r="L26" s="116">
        <v>36.046511627906973</v>
      </c>
    </row>
    <row r="27" spans="1:12" s="110" customFormat="1" ht="15" customHeight="1" x14ac:dyDescent="0.2">
      <c r="A27" s="120"/>
      <c r="B27" s="119"/>
      <c r="D27" s="259" t="s">
        <v>106</v>
      </c>
      <c r="E27" s="113">
        <v>53.846153846153847</v>
      </c>
      <c r="F27" s="115">
        <v>63</v>
      </c>
      <c r="G27" s="114">
        <v>71</v>
      </c>
      <c r="H27" s="114">
        <v>67</v>
      </c>
      <c r="I27" s="114">
        <v>57</v>
      </c>
      <c r="J27" s="140">
        <v>52</v>
      </c>
      <c r="K27" s="114">
        <v>11</v>
      </c>
      <c r="L27" s="116">
        <v>21.153846153846153</v>
      </c>
    </row>
    <row r="28" spans="1:12" s="110" customFormat="1" ht="15" customHeight="1" x14ac:dyDescent="0.2">
      <c r="A28" s="120"/>
      <c r="B28" s="119"/>
      <c r="D28" s="259" t="s">
        <v>107</v>
      </c>
      <c r="E28" s="113">
        <v>46.153846153846153</v>
      </c>
      <c r="F28" s="115">
        <v>54</v>
      </c>
      <c r="G28" s="114">
        <v>53</v>
      </c>
      <c r="H28" s="114">
        <v>51</v>
      </c>
      <c r="I28" s="114">
        <v>46</v>
      </c>
      <c r="J28" s="140">
        <v>34</v>
      </c>
      <c r="K28" s="114">
        <v>20</v>
      </c>
      <c r="L28" s="116">
        <v>58.823529411764703</v>
      </c>
    </row>
    <row r="29" spans="1:12" s="110" customFormat="1" ht="24.95" customHeight="1" x14ac:dyDescent="0.2">
      <c r="A29" s="604" t="s">
        <v>189</v>
      </c>
      <c r="B29" s="605"/>
      <c r="C29" s="605"/>
      <c r="D29" s="606"/>
      <c r="E29" s="113">
        <v>87.08725474557346</v>
      </c>
      <c r="F29" s="115">
        <v>32757</v>
      </c>
      <c r="G29" s="114">
        <v>32959</v>
      </c>
      <c r="H29" s="114">
        <v>33093</v>
      </c>
      <c r="I29" s="114">
        <v>32564</v>
      </c>
      <c r="J29" s="140">
        <v>32765</v>
      </c>
      <c r="K29" s="114">
        <v>-8</v>
      </c>
      <c r="L29" s="116">
        <v>-2.441629787883412E-2</v>
      </c>
    </row>
    <row r="30" spans="1:12" s="110" customFormat="1" ht="15" customHeight="1" x14ac:dyDescent="0.2">
      <c r="A30" s="120"/>
      <c r="B30" s="119"/>
      <c r="C30" s="258" t="s">
        <v>106</v>
      </c>
      <c r="E30" s="113">
        <v>48.530085172634855</v>
      </c>
      <c r="F30" s="115">
        <v>15897</v>
      </c>
      <c r="G30" s="114">
        <v>15997</v>
      </c>
      <c r="H30" s="114">
        <v>16130</v>
      </c>
      <c r="I30" s="114">
        <v>15875</v>
      </c>
      <c r="J30" s="140">
        <v>15963</v>
      </c>
      <c r="K30" s="114">
        <v>-66</v>
      </c>
      <c r="L30" s="116">
        <v>-0.41345611727118964</v>
      </c>
    </row>
    <row r="31" spans="1:12" s="110" customFormat="1" ht="15" customHeight="1" x14ac:dyDescent="0.2">
      <c r="A31" s="120"/>
      <c r="B31" s="119"/>
      <c r="C31" s="258" t="s">
        <v>107</v>
      </c>
      <c r="E31" s="113">
        <v>51.469914827365145</v>
      </c>
      <c r="F31" s="115">
        <v>16860</v>
      </c>
      <c r="G31" s="114">
        <v>16962</v>
      </c>
      <c r="H31" s="114">
        <v>16963</v>
      </c>
      <c r="I31" s="114">
        <v>16689</v>
      </c>
      <c r="J31" s="140">
        <v>16802</v>
      </c>
      <c r="K31" s="114">
        <v>58</v>
      </c>
      <c r="L31" s="116">
        <v>0.34519700035710033</v>
      </c>
    </row>
    <row r="32" spans="1:12" s="110" customFormat="1" ht="15" customHeight="1" x14ac:dyDescent="0.2">
      <c r="A32" s="120"/>
      <c r="B32" s="119" t="s">
        <v>117</v>
      </c>
      <c r="C32" s="258"/>
      <c r="E32" s="113">
        <v>12.907428085287393</v>
      </c>
      <c r="F32" s="115">
        <v>4855</v>
      </c>
      <c r="G32" s="114">
        <v>4791</v>
      </c>
      <c r="H32" s="114">
        <v>4801</v>
      </c>
      <c r="I32" s="114">
        <v>4614</v>
      </c>
      <c r="J32" s="140">
        <v>4570</v>
      </c>
      <c r="K32" s="114">
        <v>285</v>
      </c>
      <c r="L32" s="116">
        <v>6.2363238512035011</v>
      </c>
    </row>
    <row r="33" spans="1:12" s="110" customFormat="1" ht="15" customHeight="1" x14ac:dyDescent="0.2">
      <c r="A33" s="120"/>
      <c r="B33" s="119"/>
      <c r="C33" s="258" t="s">
        <v>106</v>
      </c>
      <c r="E33" s="113">
        <v>58.722966014418127</v>
      </c>
      <c r="F33" s="115">
        <v>2851</v>
      </c>
      <c r="G33" s="114">
        <v>2808</v>
      </c>
      <c r="H33" s="114">
        <v>2851</v>
      </c>
      <c r="I33" s="114">
        <v>2760</v>
      </c>
      <c r="J33" s="140">
        <v>2750</v>
      </c>
      <c r="K33" s="114">
        <v>101</v>
      </c>
      <c r="L33" s="116">
        <v>3.6727272727272728</v>
      </c>
    </row>
    <row r="34" spans="1:12" s="110" customFormat="1" ht="15" customHeight="1" x14ac:dyDescent="0.2">
      <c r="A34" s="120"/>
      <c r="B34" s="119"/>
      <c r="C34" s="258" t="s">
        <v>107</v>
      </c>
      <c r="E34" s="113">
        <v>41.277033985581873</v>
      </c>
      <c r="F34" s="115">
        <v>2004</v>
      </c>
      <c r="G34" s="114">
        <v>1983</v>
      </c>
      <c r="H34" s="114">
        <v>1950</v>
      </c>
      <c r="I34" s="114">
        <v>1854</v>
      </c>
      <c r="J34" s="140">
        <v>1820</v>
      </c>
      <c r="K34" s="114">
        <v>184</v>
      </c>
      <c r="L34" s="116">
        <v>10.109890109890109</v>
      </c>
    </row>
    <row r="35" spans="1:12" s="110" customFormat="1" ht="24.95" customHeight="1" x14ac:dyDescent="0.2">
      <c r="A35" s="604" t="s">
        <v>190</v>
      </c>
      <c r="B35" s="605"/>
      <c r="C35" s="605"/>
      <c r="D35" s="606"/>
      <c r="E35" s="113">
        <v>68.309671930664109</v>
      </c>
      <c r="F35" s="115">
        <v>25694</v>
      </c>
      <c r="G35" s="114">
        <v>25775</v>
      </c>
      <c r="H35" s="114">
        <v>26039</v>
      </c>
      <c r="I35" s="114">
        <v>25466</v>
      </c>
      <c r="J35" s="140">
        <v>25688</v>
      </c>
      <c r="K35" s="114">
        <v>6</v>
      </c>
      <c r="L35" s="116">
        <v>2.3357209592027407E-2</v>
      </c>
    </row>
    <row r="36" spans="1:12" s="110" customFormat="1" ht="15" customHeight="1" x14ac:dyDescent="0.2">
      <c r="A36" s="120"/>
      <c r="B36" s="119"/>
      <c r="C36" s="258" t="s">
        <v>106</v>
      </c>
      <c r="E36" s="113">
        <v>64.559819413092555</v>
      </c>
      <c r="F36" s="115">
        <v>16588</v>
      </c>
      <c r="G36" s="114">
        <v>16624</v>
      </c>
      <c r="H36" s="114">
        <v>16828</v>
      </c>
      <c r="I36" s="114">
        <v>16510</v>
      </c>
      <c r="J36" s="140">
        <v>16612</v>
      </c>
      <c r="K36" s="114">
        <v>-24</v>
      </c>
      <c r="L36" s="116">
        <v>-0.14447387430772934</v>
      </c>
    </row>
    <row r="37" spans="1:12" s="110" customFormat="1" ht="15" customHeight="1" x14ac:dyDescent="0.2">
      <c r="A37" s="120"/>
      <c r="B37" s="119"/>
      <c r="C37" s="258" t="s">
        <v>107</v>
      </c>
      <c r="E37" s="113">
        <v>35.440180586907452</v>
      </c>
      <c r="F37" s="115">
        <v>9106</v>
      </c>
      <c r="G37" s="114">
        <v>9151</v>
      </c>
      <c r="H37" s="114">
        <v>9211</v>
      </c>
      <c r="I37" s="114">
        <v>8956</v>
      </c>
      <c r="J37" s="140">
        <v>9076</v>
      </c>
      <c r="K37" s="114">
        <v>30</v>
      </c>
      <c r="L37" s="116">
        <v>0.33054208902600263</v>
      </c>
    </row>
    <row r="38" spans="1:12" s="110" customFormat="1" ht="15" customHeight="1" x14ac:dyDescent="0.2">
      <c r="A38" s="120"/>
      <c r="B38" s="119" t="s">
        <v>182</v>
      </c>
      <c r="C38" s="258"/>
      <c r="E38" s="113">
        <v>31.690328069335887</v>
      </c>
      <c r="F38" s="115">
        <v>11920</v>
      </c>
      <c r="G38" s="114">
        <v>11978</v>
      </c>
      <c r="H38" s="114">
        <v>11859</v>
      </c>
      <c r="I38" s="114">
        <v>11720</v>
      </c>
      <c r="J38" s="140">
        <v>11654</v>
      </c>
      <c r="K38" s="114">
        <v>266</v>
      </c>
      <c r="L38" s="116">
        <v>2.2824781191007379</v>
      </c>
    </row>
    <row r="39" spans="1:12" s="110" customFormat="1" ht="15" customHeight="1" x14ac:dyDescent="0.2">
      <c r="A39" s="120"/>
      <c r="B39" s="119"/>
      <c r="C39" s="258" t="s">
        <v>106</v>
      </c>
      <c r="E39" s="113">
        <v>18.13758389261745</v>
      </c>
      <c r="F39" s="115">
        <v>2162</v>
      </c>
      <c r="G39" s="114">
        <v>2184</v>
      </c>
      <c r="H39" s="114">
        <v>2157</v>
      </c>
      <c r="I39" s="114">
        <v>2132</v>
      </c>
      <c r="J39" s="140">
        <v>2107</v>
      </c>
      <c r="K39" s="114">
        <v>55</v>
      </c>
      <c r="L39" s="116">
        <v>2.610346464167062</v>
      </c>
    </row>
    <row r="40" spans="1:12" s="110" customFormat="1" ht="15" customHeight="1" x14ac:dyDescent="0.2">
      <c r="A40" s="120"/>
      <c r="B40" s="119"/>
      <c r="C40" s="258" t="s">
        <v>107</v>
      </c>
      <c r="E40" s="113">
        <v>81.862416107382543</v>
      </c>
      <c r="F40" s="115">
        <v>9758</v>
      </c>
      <c r="G40" s="114">
        <v>9794</v>
      </c>
      <c r="H40" s="114">
        <v>9702</v>
      </c>
      <c r="I40" s="114">
        <v>9588</v>
      </c>
      <c r="J40" s="140">
        <v>9547</v>
      </c>
      <c r="K40" s="114">
        <v>211</v>
      </c>
      <c r="L40" s="116">
        <v>2.2101183617890436</v>
      </c>
    </row>
    <row r="41" spans="1:12" s="110" customFormat="1" ht="24.75" customHeight="1" x14ac:dyDescent="0.2">
      <c r="A41" s="604" t="s">
        <v>517</v>
      </c>
      <c r="B41" s="605"/>
      <c r="C41" s="605"/>
      <c r="D41" s="606"/>
      <c r="E41" s="113">
        <v>5.3916095070984209</v>
      </c>
      <c r="F41" s="115">
        <v>2028</v>
      </c>
      <c r="G41" s="114">
        <v>2251</v>
      </c>
      <c r="H41" s="114">
        <v>2273</v>
      </c>
      <c r="I41" s="114">
        <v>1904</v>
      </c>
      <c r="J41" s="140">
        <v>1972</v>
      </c>
      <c r="K41" s="114">
        <v>56</v>
      </c>
      <c r="L41" s="116">
        <v>2.8397565922920891</v>
      </c>
    </row>
    <row r="42" spans="1:12" s="110" customFormat="1" ht="15" customHeight="1" x14ac:dyDescent="0.2">
      <c r="A42" s="120"/>
      <c r="B42" s="119"/>
      <c r="C42" s="258" t="s">
        <v>106</v>
      </c>
      <c r="E42" s="113">
        <v>53.353057199211044</v>
      </c>
      <c r="F42" s="115">
        <v>1082</v>
      </c>
      <c r="G42" s="114">
        <v>1203</v>
      </c>
      <c r="H42" s="114">
        <v>1215</v>
      </c>
      <c r="I42" s="114">
        <v>965</v>
      </c>
      <c r="J42" s="140">
        <v>1006</v>
      </c>
      <c r="K42" s="114">
        <v>76</v>
      </c>
      <c r="L42" s="116">
        <v>7.5546719681908545</v>
      </c>
    </row>
    <row r="43" spans="1:12" s="110" customFormat="1" ht="15" customHeight="1" x14ac:dyDescent="0.2">
      <c r="A43" s="123"/>
      <c r="B43" s="124"/>
      <c r="C43" s="260" t="s">
        <v>107</v>
      </c>
      <c r="D43" s="261"/>
      <c r="E43" s="125">
        <v>46.646942800788956</v>
      </c>
      <c r="F43" s="143">
        <v>946</v>
      </c>
      <c r="G43" s="144">
        <v>1048</v>
      </c>
      <c r="H43" s="144">
        <v>1058</v>
      </c>
      <c r="I43" s="144">
        <v>939</v>
      </c>
      <c r="J43" s="145">
        <v>966</v>
      </c>
      <c r="K43" s="144">
        <v>-20</v>
      </c>
      <c r="L43" s="146">
        <v>-2.0703933747412009</v>
      </c>
    </row>
    <row r="44" spans="1:12" s="110" customFormat="1" ht="45.75" customHeight="1" x14ac:dyDescent="0.2">
      <c r="A44" s="604" t="s">
        <v>191</v>
      </c>
      <c r="B44" s="605"/>
      <c r="C44" s="605"/>
      <c r="D44" s="606"/>
      <c r="E44" s="113">
        <v>1.6749082788323497</v>
      </c>
      <c r="F44" s="115">
        <v>630</v>
      </c>
      <c r="G44" s="114">
        <v>633</v>
      </c>
      <c r="H44" s="114">
        <v>643</v>
      </c>
      <c r="I44" s="114">
        <v>636</v>
      </c>
      <c r="J44" s="140">
        <v>642</v>
      </c>
      <c r="K44" s="114">
        <v>-12</v>
      </c>
      <c r="L44" s="116">
        <v>-1.8691588785046729</v>
      </c>
    </row>
    <row r="45" spans="1:12" s="110" customFormat="1" ht="15" customHeight="1" x14ac:dyDescent="0.2">
      <c r="A45" s="120"/>
      <c r="B45" s="119"/>
      <c r="C45" s="258" t="s">
        <v>106</v>
      </c>
      <c r="E45" s="113">
        <v>55.238095238095241</v>
      </c>
      <c r="F45" s="115">
        <v>348</v>
      </c>
      <c r="G45" s="114">
        <v>349</v>
      </c>
      <c r="H45" s="114">
        <v>354</v>
      </c>
      <c r="I45" s="114">
        <v>352</v>
      </c>
      <c r="J45" s="140">
        <v>356</v>
      </c>
      <c r="K45" s="114">
        <v>-8</v>
      </c>
      <c r="L45" s="116">
        <v>-2.2471910112359552</v>
      </c>
    </row>
    <row r="46" spans="1:12" s="110" customFormat="1" ht="15" customHeight="1" x14ac:dyDescent="0.2">
      <c r="A46" s="123"/>
      <c r="B46" s="124"/>
      <c r="C46" s="260" t="s">
        <v>107</v>
      </c>
      <c r="D46" s="261"/>
      <c r="E46" s="125">
        <v>44.761904761904759</v>
      </c>
      <c r="F46" s="143">
        <v>282</v>
      </c>
      <c r="G46" s="144">
        <v>284</v>
      </c>
      <c r="H46" s="144">
        <v>289</v>
      </c>
      <c r="I46" s="144">
        <v>284</v>
      </c>
      <c r="J46" s="145">
        <v>286</v>
      </c>
      <c r="K46" s="144">
        <v>-4</v>
      </c>
      <c r="L46" s="146">
        <v>-1.3986013986013985</v>
      </c>
    </row>
    <row r="47" spans="1:12" s="110" customFormat="1" ht="39" customHeight="1" x14ac:dyDescent="0.2">
      <c r="A47" s="604" t="s">
        <v>518</v>
      </c>
      <c r="B47" s="607"/>
      <c r="C47" s="607"/>
      <c r="D47" s="608"/>
      <c r="E47" s="113">
        <v>0.23661402669218909</v>
      </c>
      <c r="F47" s="115">
        <v>89</v>
      </c>
      <c r="G47" s="114">
        <v>89</v>
      </c>
      <c r="H47" s="114">
        <v>78</v>
      </c>
      <c r="I47" s="114">
        <v>74</v>
      </c>
      <c r="J47" s="140">
        <v>84</v>
      </c>
      <c r="K47" s="114">
        <v>5</v>
      </c>
      <c r="L47" s="116">
        <v>5.9523809523809526</v>
      </c>
    </row>
    <row r="48" spans="1:12" s="110" customFormat="1" ht="15" customHeight="1" x14ac:dyDescent="0.2">
      <c r="A48" s="120"/>
      <c r="B48" s="119"/>
      <c r="C48" s="258" t="s">
        <v>106</v>
      </c>
      <c r="E48" s="113">
        <v>37.078651685393261</v>
      </c>
      <c r="F48" s="115">
        <v>33</v>
      </c>
      <c r="G48" s="114">
        <v>29</v>
      </c>
      <c r="H48" s="114">
        <v>22</v>
      </c>
      <c r="I48" s="114">
        <v>29</v>
      </c>
      <c r="J48" s="140">
        <v>31</v>
      </c>
      <c r="K48" s="114">
        <v>2</v>
      </c>
      <c r="L48" s="116">
        <v>6.4516129032258061</v>
      </c>
    </row>
    <row r="49" spans="1:12" s="110" customFormat="1" ht="15" customHeight="1" x14ac:dyDescent="0.2">
      <c r="A49" s="123"/>
      <c r="B49" s="124"/>
      <c r="C49" s="260" t="s">
        <v>107</v>
      </c>
      <c r="D49" s="261"/>
      <c r="E49" s="125">
        <v>62.921348314606739</v>
      </c>
      <c r="F49" s="143">
        <v>56</v>
      </c>
      <c r="G49" s="144">
        <v>60</v>
      </c>
      <c r="H49" s="144">
        <v>56</v>
      </c>
      <c r="I49" s="144">
        <v>45</v>
      </c>
      <c r="J49" s="145">
        <v>53</v>
      </c>
      <c r="K49" s="144">
        <v>3</v>
      </c>
      <c r="L49" s="146">
        <v>5.6603773584905657</v>
      </c>
    </row>
    <row r="50" spans="1:12" s="110" customFormat="1" ht="24.95" customHeight="1" x14ac:dyDescent="0.2">
      <c r="A50" s="609" t="s">
        <v>192</v>
      </c>
      <c r="B50" s="610"/>
      <c r="C50" s="610"/>
      <c r="D50" s="611"/>
      <c r="E50" s="262">
        <v>13.066943159461902</v>
      </c>
      <c r="F50" s="263">
        <v>4915</v>
      </c>
      <c r="G50" s="264">
        <v>5130</v>
      </c>
      <c r="H50" s="264">
        <v>5225</v>
      </c>
      <c r="I50" s="264">
        <v>4802</v>
      </c>
      <c r="J50" s="265">
        <v>4916</v>
      </c>
      <c r="K50" s="263">
        <v>-1</v>
      </c>
      <c r="L50" s="266">
        <v>-2.034174125305126E-2</v>
      </c>
    </row>
    <row r="51" spans="1:12" s="110" customFormat="1" ht="15" customHeight="1" x14ac:dyDescent="0.2">
      <c r="A51" s="120"/>
      <c r="B51" s="119"/>
      <c r="C51" s="258" t="s">
        <v>106</v>
      </c>
      <c r="E51" s="113">
        <v>54.750762970498471</v>
      </c>
      <c r="F51" s="115">
        <v>2691</v>
      </c>
      <c r="G51" s="114">
        <v>2802</v>
      </c>
      <c r="H51" s="114">
        <v>2871</v>
      </c>
      <c r="I51" s="114">
        <v>2673</v>
      </c>
      <c r="J51" s="140">
        <v>2725</v>
      </c>
      <c r="K51" s="114">
        <v>-34</v>
      </c>
      <c r="L51" s="116">
        <v>-1.2477064220183487</v>
      </c>
    </row>
    <row r="52" spans="1:12" s="110" customFormat="1" ht="15" customHeight="1" x14ac:dyDescent="0.2">
      <c r="A52" s="120"/>
      <c r="B52" s="119"/>
      <c r="C52" s="258" t="s">
        <v>107</v>
      </c>
      <c r="E52" s="113">
        <v>45.249237029501529</v>
      </c>
      <c r="F52" s="115">
        <v>2224</v>
      </c>
      <c r="G52" s="114">
        <v>2328</v>
      </c>
      <c r="H52" s="114">
        <v>2354</v>
      </c>
      <c r="I52" s="114">
        <v>2129</v>
      </c>
      <c r="J52" s="140">
        <v>2191</v>
      </c>
      <c r="K52" s="114">
        <v>33</v>
      </c>
      <c r="L52" s="116">
        <v>1.5061615700593336</v>
      </c>
    </row>
    <row r="53" spans="1:12" s="110" customFormat="1" ht="15" customHeight="1" x14ac:dyDescent="0.2">
      <c r="A53" s="120"/>
      <c r="B53" s="119"/>
      <c r="C53" s="258" t="s">
        <v>187</v>
      </c>
      <c r="D53" s="110" t="s">
        <v>193</v>
      </c>
      <c r="E53" s="113">
        <v>29.521871820956257</v>
      </c>
      <c r="F53" s="115">
        <v>1451</v>
      </c>
      <c r="G53" s="114">
        <v>1684</v>
      </c>
      <c r="H53" s="114">
        <v>1752</v>
      </c>
      <c r="I53" s="114">
        <v>1290</v>
      </c>
      <c r="J53" s="140">
        <v>1394</v>
      </c>
      <c r="K53" s="114">
        <v>57</v>
      </c>
      <c r="L53" s="116">
        <v>4.0889526542324246</v>
      </c>
    </row>
    <row r="54" spans="1:12" s="110" customFormat="1" ht="15" customHeight="1" x14ac:dyDescent="0.2">
      <c r="A54" s="120"/>
      <c r="B54" s="119"/>
      <c r="D54" s="267" t="s">
        <v>194</v>
      </c>
      <c r="E54" s="113">
        <v>52.515506547208822</v>
      </c>
      <c r="F54" s="115">
        <v>762</v>
      </c>
      <c r="G54" s="114">
        <v>893</v>
      </c>
      <c r="H54" s="114">
        <v>940</v>
      </c>
      <c r="I54" s="114">
        <v>674</v>
      </c>
      <c r="J54" s="140">
        <v>732</v>
      </c>
      <c r="K54" s="114">
        <v>30</v>
      </c>
      <c r="L54" s="116">
        <v>4.0983606557377046</v>
      </c>
    </row>
    <row r="55" spans="1:12" s="110" customFormat="1" ht="15" customHeight="1" x14ac:dyDescent="0.2">
      <c r="A55" s="120"/>
      <c r="B55" s="119"/>
      <c r="D55" s="267" t="s">
        <v>195</v>
      </c>
      <c r="E55" s="113">
        <v>47.484493452791178</v>
      </c>
      <c r="F55" s="115">
        <v>689</v>
      </c>
      <c r="G55" s="114">
        <v>791</v>
      </c>
      <c r="H55" s="114">
        <v>812</v>
      </c>
      <c r="I55" s="114">
        <v>616</v>
      </c>
      <c r="J55" s="140">
        <v>662</v>
      </c>
      <c r="K55" s="114">
        <v>27</v>
      </c>
      <c r="L55" s="116">
        <v>4.0785498489425978</v>
      </c>
    </row>
    <row r="56" spans="1:12" s="110" customFormat="1" ht="15" customHeight="1" x14ac:dyDescent="0.2">
      <c r="A56" s="120"/>
      <c r="B56" s="119" t="s">
        <v>196</v>
      </c>
      <c r="C56" s="258"/>
      <c r="E56" s="113">
        <v>66.810230233423724</v>
      </c>
      <c r="F56" s="115">
        <v>25130</v>
      </c>
      <c r="G56" s="114">
        <v>25069</v>
      </c>
      <c r="H56" s="114">
        <v>25173</v>
      </c>
      <c r="I56" s="114">
        <v>25045</v>
      </c>
      <c r="J56" s="140">
        <v>25136</v>
      </c>
      <c r="K56" s="114">
        <v>-6</v>
      </c>
      <c r="L56" s="116">
        <v>-2.3870146403564607E-2</v>
      </c>
    </row>
    <row r="57" spans="1:12" s="110" customFormat="1" ht="15" customHeight="1" x14ac:dyDescent="0.2">
      <c r="A57" s="120"/>
      <c r="B57" s="119"/>
      <c r="C57" s="258" t="s">
        <v>106</v>
      </c>
      <c r="E57" s="113">
        <v>47.922801432550735</v>
      </c>
      <c r="F57" s="115">
        <v>12043</v>
      </c>
      <c r="G57" s="114">
        <v>12008</v>
      </c>
      <c r="H57" s="114">
        <v>12129</v>
      </c>
      <c r="I57" s="114">
        <v>12079</v>
      </c>
      <c r="J57" s="140">
        <v>12143</v>
      </c>
      <c r="K57" s="114">
        <v>-100</v>
      </c>
      <c r="L57" s="116">
        <v>-0.823519723297373</v>
      </c>
    </row>
    <row r="58" spans="1:12" s="110" customFormat="1" ht="15" customHeight="1" x14ac:dyDescent="0.2">
      <c r="A58" s="120"/>
      <c r="B58" s="119"/>
      <c r="C58" s="258" t="s">
        <v>107</v>
      </c>
      <c r="E58" s="113">
        <v>52.077198567449265</v>
      </c>
      <c r="F58" s="115">
        <v>13087</v>
      </c>
      <c r="G58" s="114">
        <v>13061</v>
      </c>
      <c r="H58" s="114">
        <v>13044</v>
      </c>
      <c r="I58" s="114">
        <v>12966</v>
      </c>
      <c r="J58" s="140">
        <v>12993</v>
      </c>
      <c r="K58" s="114">
        <v>94</v>
      </c>
      <c r="L58" s="116">
        <v>0.72346648195182017</v>
      </c>
    </row>
    <row r="59" spans="1:12" s="110" customFormat="1" ht="15" customHeight="1" x14ac:dyDescent="0.2">
      <c r="A59" s="120"/>
      <c r="B59" s="119"/>
      <c r="C59" s="258" t="s">
        <v>105</v>
      </c>
      <c r="D59" s="110" t="s">
        <v>197</v>
      </c>
      <c r="E59" s="113">
        <v>90.847592518901706</v>
      </c>
      <c r="F59" s="115">
        <v>22830</v>
      </c>
      <c r="G59" s="114">
        <v>22780</v>
      </c>
      <c r="H59" s="114">
        <v>22902</v>
      </c>
      <c r="I59" s="114">
        <v>22820</v>
      </c>
      <c r="J59" s="140">
        <v>22899</v>
      </c>
      <c r="K59" s="114">
        <v>-69</v>
      </c>
      <c r="L59" s="116">
        <v>-0.30132320188654527</v>
      </c>
    </row>
    <row r="60" spans="1:12" s="110" customFormat="1" ht="15" customHeight="1" x14ac:dyDescent="0.2">
      <c r="A60" s="120"/>
      <c r="B60" s="119"/>
      <c r="C60" s="258"/>
      <c r="D60" s="267" t="s">
        <v>198</v>
      </c>
      <c r="E60" s="113">
        <v>45.30442400350416</v>
      </c>
      <c r="F60" s="115">
        <v>10343</v>
      </c>
      <c r="G60" s="114">
        <v>10309</v>
      </c>
      <c r="H60" s="114">
        <v>10438</v>
      </c>
      <c r="I60" s="114">
        <v>10404</v>
      </c>
      <c r="J60" s="140">
        <v>10450</v>
      </c>
      <c r="K60" s="114">
        <v>-107</v>
      </c>
      <c r="L60" s="116">
        <v>-1.0239234449760766</v>
      </c>
    </row>
    <row r="61" spans="1:12" s="110" customFormat="1" ht="15" customHeight="1" x14ac:dyDescent="0.2">
      <c r="A61" s="120"/>
      <c r="B61" s="119"/>
      <c r="C61" s="258"/>
      <c r="D61" s="267" t="s">
        <v>199</v>
      </c>
      <c r="E61" s="113">
        <v>54.69557599649584</v>
      </c>
      <c r="F61" s="115">
        <v>12487</v>
      </c>
      <c r="G61" s="114">
        <v>12471</v>
      </c>
      <c r="H61" s="114">
        <v>12464</v>
      </c>
      <c r="I61" s="114">
        <v>12416</v>
      </c>
      <c r="J61" s="140">
        <v>12449</v>
      </c>
      <c r="K61" s="114">
        <v>38</v>
      </c>
      <c r="L61" s="116">
        <v>0.30524540123704713</v>
      </c>
    </row>
    <row r="62" spans="1:12" s="110" customFormat="1" ht="15" customHeight="1" x14ac:dyDescent="0.2">
      <c r="A62" s="120"/>
      <c r="B62" s="119"/>
      <c r="C62" s="258"/>
      <c r="D62" s="258" t="s">
        <v>200</v>
      </c>
      <c r="E62" s="113">
        <v>9.1524074810982885</v>
      </c>
      <c r="F62" s="115">
        <v>2300</v>
      </c>
      <c r="G62" s="114">
        <v>2289</v>
      </c>
      <c r="H62" s="114">
        <v>2271</v>
      </c>
      <c r="I62" s="114">
        <v>2225</v>
      </c>
      <c r="J62" s="140">
        <v>2237</v>
      </c>
      <c r="K62" s="114">
        <v>63</v>
      </c>
      <c r="L62" s="116">
        <v>2.8162717925793475</v>
      </c>
    </row>
    <row r="63" spans="1:12" s="110" customFormat="1" ht="15" customHeight="1" x14ac:dyDescent="0.2">
      <c r="A63" s="120"/>
      <c r="B63" s="119"/>
      <c r="C63" s="258"/>
      <c r="D63" s="267" t="s">
        <v>198</v>
      </c>
      <c r="E63" s="113">
        <v>73.913043478260875</v>
      </c>
      <c r="F63" s="115">
        <v>1700</v>
      </c>
      <c r="G63" s="114">
        <v>1699</v>
      </c>
      <c r="H63" s="114">
        <v>1691</v>
      </c>
      <c r="I63" s="114">
        <v>1675</v>
      </c>
      <c r="J63" s="140">
        <v>1693</v>
      </c>
      <c r="K63" s="114">
        <v>7</v>
      </c>
      <c r="L63" s="116">
        <v>0.4134672179562906</v>
      </c>
    </row>
    <row r="64" spans="1:12" s="110" customFormat="1" ht="15" customHeight="1" x14ac:dyDescent="0.2">
      <c r="A64" s="120"/>
      <c r="B64" s="119"/>
      <c r="C64" s="258"/>
      <c r="D64" s="267" t="s">
        <v>199</v>
      </c>
      <c r="E64" s="113">
        <v>26.086956521739129</v>
      </c>
      <c r="F64" s="115">
        <v>600</v>
      </c>
      <c r="G64" s="114">
        <v>590</v>
      </c>
      <c r="H64" s="114">
        <v>580</v>
      </c>
      <c r="I64" s="114">
        <v>550</v>
      </c>
      <c r="J64" s="140">
        <v>544</v>
      </c>
      <c r="K64" s="114">
        <v>56</v>
      </c>
      <c r="L64" s="116">
        <v>10.294117647058824</v>
      </c>
    </row>
    <row r="65" spans="1:12" s="110" customFormat="1" ht="15" customHeight="1" x14ac:dyDescent="0.2">
      <c r="A65" s="120"/>
      <c r="B65" s="119" t="s">
        <v>201</v>
      </c>
      <c r="C65" s="258"/>
      <c r="E65" s="113">
        <v>15.119370447173925</v>
      </c>
      <c r="F65" s="115">
        <v>5687</v>
      </c>
      <c r="G65" s="114">
        <v>5648</v>
      </c>
      <c r="H65" s="114">
        <v>5555</v>
      </c>
      <c r="I65" s="114">
        <v>5456</v>
      </c>
      <c r="J65" s="140">
        <v>5385</v>
      </c>
      <c r="K65" s="114">
        <v>302</v>
      </c>
      <c r="L65" s="116">
        <v>5.6081708449396475</v>
      </c>
    </row>
    <row r="66" spans="1:12" s="110" customFormat="1" ht="15" customHeight="1" x14ac:dyDescent="0.2">
      <c r="A66" s="120"/>
      <c r="B66" s="119"/>
      <c r="C66" s="258" t="s">
        <v>106</v>
      </c>
      <c r="E66" s="113">
        <v>51.608932653420084</v>
      </c>
      <c r="F66" s="115">
        <v>2935</v>
      </c>
      <c r="G66" s="114">
        <v>2924</v>
      </c>
      <c r="H66" s="114">
        <v>2889</v>
      </c>
      <c r="I66" s="114">
        <v>2851</v>
      </c>
      <c r="J66" s="140">
        <v>2808</v>
      </c>
      <c r="K66" s="114">
        <v>127</v>
      </c>
      <c r="L66" s="116">
        <v>4.5227920227920224</v>
      </c>
    </row>
    <row r="67" spans="1:12" s="110" customFormat="1" ht="15" customHeight="1" x14ac:dyDescent="0.2">
      <c r="A67" s="120"/>
      <c r="B67" s="119"/>
      <c r="C67" s="258" t="s">
        <v>107</v>
      </c>
      <c r="E67" s="113">
        <v>48.391067346579916</v>
      </c>
      <c r="F67" s="115">
        <v>2752</v>
      </c>
      <c r="G67" s="114">
        <v>2724</v>
      </c>
      <c r="H67" s="114">
        <v>2666</v>
      </c>
      <c r="I67" s="114">
        <v>2605</v>
      </c>
      <c r="J67" s="140">
        <v>2577</v>
      </c>
      <c r="K67" s="114">
        <v>175</v>
      </c>
      <c r="L67" s="116">
        <v>6.7908420644159877</v>
      </c>
    </row>
    <row r="68" spans="1:12" s="110" customFormat="1" ht="15" customHeight="1" x14ac:dyDescent="0.2">
      <c r="A68" s="120"/>
      <c r="B68" s="119"/>
      <c r="C68" s="258" t="s">
        <v>105</v>
      </c>
      <c r="D68" s="110" t="s">
        <v>202</v>
      </c>
      <c r="E68" s="113">
        <v>24.002110075611043</v>
      </c>
      <c r="F68" s="115">
        <v>1365</v>
      </c>
      <c r="G68" s="114">
        <v>1355</v>
      </c>
      <c r="H68" s="114">
        <v>1312</v>
      </c>
      <c r="I68" s="114">
        <v>1258</v>
      </c>
      <c r="J68" s="140">
        <v>1218</v>
      </c>
      <c r="K68" s="114">
        <v>147</v>
      </c>
      <c r="L68" s="116">
        <v>12.068965517241379</v>
      </c>
    </row>
    <row r="69" spans="1:12" s="110" customFormat="1" ht="15" customHeight="1" x14ac:dyDescent="0.2">
      <c r="A69" s="120"/>
      <c r="B69" s="119"/>
      <c r="C69" s="258"/>
      <c r="D69" s="267" t="s">
        <v>198</v>
      </c>
      <c r="E69" s="113">
        <v>47.838827838827839</v>
      </c>
      <c r="F69" s="115">
        <v>653</v>
      </c>
      <c r="G69" s="114">
        <v>646</v>
      </c>
      <c r="H69" s="114">
        <v>623</v>
      </c>
      <c r="I69" s="114">
        <v>604</v>
      </c>
      <c r="J69" s="140">
        <v>578</v>
      </c>
      <c r="K69" s="114">
        <v>75</v>
      </c>
      <c r="L69" s="116">
        <v>12.975778546712803</v>
      </c>
    </row>
    <row r="70" spans="1:12" s="110" customFormat="1" ht="15" customHeight="1" x14ac:dyDescent="0.2">
      <c r="A70" s="120"/>
      <c r="B70" s="119"/>
      <c r="C70" s="258"/>
      <c r="D70" s="267" t="s">
        <v>199</v>
      </c>
      <c r="E70" s="113">
        <v>52.161172161172161</v>
      </c>
      <c r="F70" s="115">
        <v>712</v>
      </c>
      <c r="G70" s="114">
        <v>709</v>
      </c>
      <c r="H70" s="114">
        <v>689</v>
      </c>
      <c r="I70" s="114">
        <v>654</v>
      </c>
      <c r="J70" s="140">
        <v>640</v>
      </c>
      <c r="K70" s="114">
        <v>72</v>
      </c>
      <c r="L70" s="116">
        <v>11.25</v>
      </c>
    </row>
    <row r="71" spans="1:12" s="110" customFormat="1" ht="15" customHeight="1" x14ac:dyDescent="0.2">
      <c r="A71" s="120"/>
      <c r="B71" s="119"/>
      <c r="C71" s="258"/>
      <c r="D71" s="110" t="s">
        <v>203</v>
      </c>
      <c r="E71" s="113">
        <v>70.529277299103214</v>
      </c>
      <c r="F71" s="115">
        <v>4011</v>
      </c>
      <c r="G71" s="114">
        <v>3992</v>
      </c>
      <c r="H71" s="114">
        <v>3952</v>
      </c>
      <c r="I71" s="114">
        <v>3916</v>
      </c>
      <c r="J71" s="140">
        <v>3893</v>
      </c>
      <c r="K71" s="114">
        <v>118</v>
      </c>
      <c r="L71" s="116">
        <v>3.0310814282044696</v>
      </c>
    </row>
    <row r="72" spans="1:12" s="110" customFormat="1" ht="15" customHeight="1" x14ac:dyDescent="0.2">
      <c r="A72" s="120"/>
      <c r="B72" s="119"/>
      <c r="C72" s="258"/>
      <c r="D72" s="267" t="s">
        <v>198</v>
      </c>
      <c r="E72" s="113">
        <v>52.530541012216403</v>
      </c>
      <c r="F72" s="115">
        <v>2107</v>
      </c>
      <c r="G72" s="114">
        <v>2107</v>
      </c>
      <c r="H72" s="114">
        <v>2105</v>
      </c>
      <c r="I72" s="114">
        <v>2090</v>
      </c>
      <c r="J72" s="140">
        <v>2073</v>
      </c>
      <c r="K72" s="114">
        <v>34</v>
      </c>
      <c r="L72" s="116">
        <v>1.6401350699469368</v>
      </c>
    </row>
    <row r="73" spans="1:12" s="110" customFormat="1" ht="15" customHeight="1" x14ac:dyDescent="0.2">
      <c r="A73" s="120"/>
      <c r="B73" s="119"/>
      <c r="C73" s="258"/>
      <c r="D73" s="267" t="s">
        <v>199</v>
      </c>
      <c r="E73" s="113">
        <v>47.469458987783597</v>
      </c>
      <c r="F73" s="115">
        <v>1904</v>
      </c>
      <c r="G73" s="114">
        <v>1885</v>
      </c>
      <c r="H73" s="114">
        <v>1847</v>
      </c>
      <c r="I73" s="114">
        <v>1826</v>
      </c>
      <c r="J73" s="140">
        <v>1820</v>
      </c>
      <c r="K73" s="114">
        <v>84</v>
      </c>
      <c r="L73" s="116">
        <v>4.615384615384615</v>
      </c>
    </row>
    <row r="74" spans="1:12" s="110" customFormat="1" ht="15" customHeight="1" x14ac:dyDescent="0.2">
      <c r="A74" s="120"/>
      <c r="B74" s="119"/>
      <c r="C74" s="258"/>
      <c r="D74" s="110" t="s">
        <v>204</v>
      </c>
      <c r="E74" s="113">
        <v>5.468612625285739</v>
      </c>
      <c r="F74" s="115">
        <v>311</v>
      </c>
      <c r="G74" s="114">
        <v>301</v>
      </c>
      <c r="H74" s="114">
        <v>291</v>
      </c>
      <c r="I74" s="114">
        <v>282</v>
      </c>
      <c r="J74" s="140">
        <v>274</v>
      </c>
      <c r="K74" s="114">
        <v>37</v>
      </c>
      <c r="L74" s="116">
        <v>13.503649635036496</v>
      </c>
    </row>
    <row r="75" spans="1:12" s="110" customFormat="1" ht="15" customHeight="1" x14ac:dyDescent="0.2">
      <c r="A75" s="120"/>
      <c r="B75" s="119"/>
      <c r="C75" s="258"/>
      <c r="D75" s="267" t="s">
        <v>198</v>
      </c>
      <c r="E75" s="113">
        <v>56.270096463022512</v>
      </c>
      <c r="F75" s="115">
        <v>175</v>
      </c>
      <c r="G75" s="114">
        <v>171</v>
      </c>
      <c r="H75" s="114">
        <v>161</v>
      </c>
      <c r="I75" s="114">
        <v>157</v>
      </c>
      <c r="J75" s="140">
        <v>157</v>
      </c>
      <c r="K75" s="114">
        <v>18</v>
      </c>
      <c r="L75" s="116">
        <v>11.464968152866241</v>
      </c>
    </row>
    <row r="76" spans="1:12" s="110" customFormat="1" ht="15" customHeight="1" x14ac:dyDescent="0.2">
      <c r="A76" s="120"/>
      <c r="B76" s="119"/>
      <c r="C76" s="258"/>
      <c r="D76" s="267" t="s">
        <v>199</v>
      </c>
      <c r="E76" s="113">
        <v>43.729903536977488</v>
      </c>
      <c r="F76" s="115">
        <v>136</v>
      </c>
      <c r="G76" s="114">
        <v>130</v>
      </c>
      <c r="H76" s="114">
        <v>130</v>
      </c>
      <c r="I76" s="114">
        <v>125</v>
      </c>
      <c r="J76" s="140">
        <v>117</v>
      </c>
      <c r="K76" s="114">
        <v>19</v>
      </c>
      <c r="L76" s="116">
        <v>16.239316239316238</v>
      </c>
    </row>
    <row r="77" spans="1:12" s="110" customFormat="1" ht="15" customHeight="1" x14ac:dyDescent="0.2">
      <c r="A77" s="534"/>
      <c r="B77" s="119" t="s">
        <v>205</v>
      </c>
      <c r="C77" s="268"/>
      <c r="D77" s="182"/>
      <c r="E77" s="113">
        <v>5.0034561599404475</v>
      </c>
      <c r="F77" s="115">
        <v>1882</v>
      </c>
      <c r="G77" s="114">
        <v>1906</v>
      </c>
      <c r="H77" s="114">
        <v>1945</v>
      </c>
      <c r="I77" s="114">
        <v>1883</v>
      </c>
      <c r="J77" s="140">
        <v>1905</v>
      </c>
      <c r="K77" s="114">
        <v>-23</v>
      </c>
      <c r="L77" s="116">
        <v>-1.2073490813648293</v>
      </c>
    </row>
    <row r="78" spans="1:12" s="110" customFormat="1" ht="15" customHeight="1" x14ac:dyDescent="0.2">
      <c r="A78" s="120"/>
      <c r="B78" s="119"/>
      <c r="C78" s="268" t="s">
        <v>106</v>
      </c>
      <c r="D78" s="182"/>
      <c r="E78" s="113">
        <v>57.438894792773645</v>
      </c>
      <c r="F78" s="115">
        <v>1081</v>
      </c>
      <c r="G78" s="114">
        <v>1074</v>
      </c>
      <c r="H78" s="114">
        <v>1096</v>
      </c>
      <c r="I78" s="114">
        <v>1039</v>
      </c>
      <c r="J78" s="140">
        <v>1043</v>
      </c>
      <c r="K78" s="114">
        <v>38</v>
      </c>
      <c r="L78" s="116">
        <v>3.6433365292425695</v>
      </c>
    </row>
    <row r="79" spans="1:12" s="110" customFormat="1" ht="15" customHeight="1" x14ac:dyDescent="0.2">
      <c r="A79" s="123"/>
      <c r="B79" s="124"/>
      <c r="C79" s="260" t="s">
        <v>107</v>
      </c>
      <c r="D79" s="261"/>
      <c r="E79" s="125">
        <v>42.561105207226355</v>
      </c>
      <c r="F79" s="143">
        <v>801</v>
      </c>
      <c r="G79" s="144">
        <v>832</v>
      </c>
      <c r="H79" s="144">
        <v>849</v>
      </c>
      <c r="I79" s="144">
        <v>844</v>
      </c>
      <c r="J79" s="145">
        <v>862</v>
      </c>
      <c r="K79" s="144">
        <v>-61</v>
      </c>
      <c r="L79" s="146">
        <v>-7.0765661252900234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37614</v>
      </c>
      <c r="E11" s="114">
        <v>37753</v>
      </c>
      <c r="F11" s="114">
        <v>37898</v>
      </c>
      <c r="G11" s="114">
        <v>37186</v>
      </c>
      <c r="H11" s="140">
        <v>37342</v>
      </c>
      <c r="I11" s="115">
        <v>272</v>
      </c>
      <c r="J11" s="116">
        <v>0.72840233517219222</v>
      </c>
    </row>
    <row r="12" spans="1:15" s="110" customFormat="1" ht="24.95" customHeight="1" x14ac:dyDescent="0.2">
      <c r="A12" s="193" t="s">
        <v>132</v>
      </c>
      <c r="B12" s="194" t="s">
        <v>133</v>
      </c>
      <c r="C12" s="113">
        <v>0.4120806082841495</v>
      </c>
      <c r="D12" s="115">
        <v>155</v>
      </c>
      <c r="E12" s="114">
        <v>154</v>
      </c>
      <c r="F12" s="114">
        <v>160</v>
      </c>
      <c r="G12" s="114">
        <v>161</v>
      </c>
      <c r="H12" s="140">
        <v>163</v>
      </c>
      <c r="I12" s="115">
        <v>-8</v>
      </c>
      <c r="J12" s="116">
        <v>-4.9079754601226995</v>
      </c>
    </row>
    <row r="13" spans="1:15" s="110" customFormat="1" ht="24.95" customHeight="1" x14ac:dyDescent="0.2">
      <c r="A13" s="193" t="s">
        <v>134</v>
      </c>
      <c r="B13" s="199" t="s">
        <v>214</v>
      </c>
      <c r="C13" s="113">
        <v>1.7413728930717287</v>
      </c>
      <c r="D13" s="115">
        <v>655</v>
      </c>
      <c r="E13" s="114">
        <v>648</v>
      </c>
      <c r="F13" s="114">
        <v>647</v>
      </c>
      <c r="G13" s="114">
        <v>639</v>
      </c>
      <c r="H13" s="140">
        <v>624</v>
      </c>
      <c r="I13" s="115">
        <v>31</v>
      </c>
      <c r="J13" s="116">
        <v>4.9679487179487181</v>
      </c>
    </row>
    <row r="14" spans="1:15" s="287" customFormat="1" ht="24" customHeight="1" x14ac:dyDescent="0.2">
      <c r="A14" s="193" t="s">
        <v>215</v>
      </c>
      <c r="B14" s="199" t="s">
        <v>137</v>
      </c>
      <c r="C14" s="113">
        <v>14.582336364119742</v>
      </c>
      <c r="D14" s="115">
        <v>5485</v>
      </c>
      <c r="E14" s="114">
        <v>5529</v>
      </c>
      <c r="F14" s="114">
        <v>5620</v>
      </c>
      <c r="G14" s="114">
        <v>5519</v>
      </c>
      <c r="H14" s="140">
        <v>5589</v>
      </c>
      <c r="I14" s="115">
        <v>-104</v>
      </c>
      <c r="J14" s="116">
        <v>-1.8607979960636964</v>
      </c>
      <c r="K14" s="110"/>
      <c r="L14" s="110"/>
      <c r="M14" s="110"/>
      <c r="N14" s="110"/>
      <c r="O14" s="110"/>
    </row>
    <row r="15" spans="1:15" s="110" customFormat="1" ht="24.75" customHeight="1" x14ac:dyDescent="0.2">
      <c r="A15" s="193" t="s">
        <v>216</v>
      </c>
      <c r="B15" s="199" t="s">
        <v>217</v>
      </c>
      <c r="C15" s="113">
        <v>2.658584569575158</v>
      </c>
      <c r="D15" s="115">
        <v>1000</v>
      </c>
      <c r="E15" s="114">
        <v>1002</v>
      </c>
      <c r="F15" s="114">
        <v>1017</v>
      </c>
      <c r="G15" s="114">
        <v>1002</v>
      </c>
      <c r="H15" s="140">
        <v>1008</v>
      </c>
      <c r="I15" s="115">
        <v>-8</v>
      </c>
      <c r="J15" s="116">
        <v>-0.79365079365079361</v>
      </c>
    </row>
    <row r="16" spans="1:15" s="287" customFormat="1" ht="24.95" customHeight="1" x14ac:dyDescent="0.2">
      <c r="A16" s="193" t="s">
        <v>218</v>
      </c>
      <c r="B16" s="199" t="s">
        <v>141</v>
      </c>
      <c r="C16" s="113">
        <v>8.2416121656829908</v>
      </c>
      <c r="D16" s="115">
        <v>3100</v>
      </c>
      <c r="E16" s="114">
        <v>3137</v>
      </c>
      <c r="F16" s="114">
        <v>3196</v>
      </c>
      <c r="G16" s="114">
        <v>3129</v>
      </c>
      <c r="H16" s="140">
        <v>3182</v>
      </c>
      <c r="I16" s="115">
        <v>-82</v>
      </c>
      <c r="J16" s="116">
        <v>-2.5769956002514141</v>
      </c>
      <c r="K16" s="110"/>
      <c r="L16" s="110"/>
      <c r="M16" s="110"/>
      <c r="N16" s="110"/>
      <c r="O16" s="110"/>
    </row>
    <row r="17" spans="1:15" s="110" customFormat="1" ht="24.95" customHeight="1" x14ac:dyDescent="0.2">
      <c r="A17" s="193" t="s">
        <v>219</v>
      </c>
      <c r="B17" s="199" t="s">
        <v>220</v>
      </c>
      <c r="C17" s="113">
        <v>3.6821396288615942</v>
      </c>
      <c r="D17" s="115">
        <v>1385</v>
      </c>
      <c r="E17" s="114">
        <v>1390</v>
      </c>
      <c r="F17" s="114">
        <v>1407</v>
      </c>
      <c r="G17" s="114">
        <v>1388</v>
      </c>
      <c r="H17" s="140">
        <v>1399</v>
      </c>
      <c r="I17" s="115">
        <v>-14</v>
      </c>
      <c r="J17" s="116">
        <v>-1.0007147962830594</v>
      </c>
    </row>
    <row r="18" spans="1:15" s="287" customFormat="1" ht="24.95" customHeight="1" x14ac:dyDescent="0.2">
      <c r="A18" s="201" t="s">
        <v>144</v>
      </c>
      <c r="B18" s="202" t="s">
        <v>145</v>
      </c>
      <c r="C18" s="113">
        <v>2.7835380443451907</v>
      </c>
      <c r="D18" s="115">
        <v>1047</v>
      </c>
      <c r="E18" s="114">
        <v>1062</v>
      </c>
      <c r="F18" s="114">
        <v>1105</v>
      </c>
      <c r="G18" s="114">
        <v>1060</v>
      </c>
      <c r="H18" s="140">
        <v>1033</v>
      </c>
      <c r="I18" s="115">
        <v>14</v>
      </c>
      <c r="J18" s="116">
        <v>1.3552758954501452</v>
      </c>
      <c r="K18" s="110"/>
      <c r="L18" s="110"/>
      <c r="M18" s="110"/>
      <c r="N18" s="110"/>
      <c r="O18" s="110"/>
    </row>
    <row r="19" spans="1:15" s="110" customFormat="1" ht="24.95" customHeight="1" x14ac:dyDescent="0.2">
      <c r="A19" s="193" t="s">
        <v>146</v>
      </c>
      <c r="B19" s="199" t="s">
        <v>147</v>
      </c>
      <c r="C19" s="113">
        <v>17.865688307545064</v>
      </c>
      <c r="D19" s="115">
        <v>6720</v>
      </c>
      <c r="E19" s="114">
        <v>6818</v>
      </c>
      <c r="F19" s="114">
        <v>6788</v>
      </c>
      <c r="G19" s="114">
        <v>6566</v>
      </c>
      <c r="H19" s="140">
        <v>6649</v>
      </c>
      <c r="I19" s="115">
        <v>71</v>
      </c>
      <c r="J19" s="116">
        <v>1.0678297488344113</v>
      </c>
    </row>
    <row r="20" spans="1:15" s="287" customFormat="1" ht="24.95" customHeight="1" x14ac:dyDescent="0.2">
      <c r="A20" s="193" t="s">
        <v>148</v>
      </c>
      <c r="B20" s="199" t="s">
        <v>149</v>
      </c>
      <c r="C20" s="113">
        <v>10.464188865847822</v>
      </c>
      <c r="D20" s="115">
        <v>3936</v>
      </c>
      <c r="E20" s="114">
        <v>3826</v>
      </c>
      <c r="F20" s="114">
        <v>3795</v>
      </c>
      <c r="G20" s="114">
        <v>3621</v>
      </c>
      <c r="H20" s="140">
        <v>3582</v>
      </c>
      <c r="I20" s="115">
        <v>354</v>
      </c>
      <c r="J20" s="116">
        <v>9.882747068676716</v>
      </c>
      <c r="K20" s="110"/>
      <c r="L20" s="110"/>
      <c r="M20" s="110"/>
      <c r="N20" s="110"/>
      <c r="O20" s="110"/>
    </row>
    <row r="21" spans="1:15" s="110" customFormat="1" ht="24.95" customHeight="1" x14ac:dyDescent="0.2">
      <c r="A21" s="201" t="s">
        <v>150</v>
      </c>
      <c r="B21" s="202" t="s">
        <v>151</v>
      </c>
      <c r="C21" s="113">
        <v>2.775562290636465</v>
      </c>
      <c r="D21" s="115">
        <v>1044</v>
      </c>
      <c r="E21" s="114">
        <v>1093</v>
      </c>
      <c r="F21" s="114">
        <v>1058</v>
      </c>
      <c r="G21" s="114">
        <v>1054</v>
      </c>
      <c r="H21" s="140">
        <v>1052</v>
      </c>
      <c r="I21" s="115">
        <v>-8</v>
      </c>
      <c r="J21" s="116">
        <v>-0.76045627376425851</v>
      </c>
    </row>
    <row r="22" spans="1:15" s="110" customFormat="1" ht="24.95" customHeight="1" x14ac:dyDescent="0.2">
      <c r="A22" s="201" t="s">
        <v>152</v>
      </c>
      <c r="B22" s="199" t="s">
        <v>153</v>
      </c>
      <c r="C22" s="113">
        <v>2.9962248099112032</v>
      </c>
      <c r="D22" s="115">
        <v>1127</v>
      </c>
      <c r="E22" s="114">
        <v>1098</v>
      </c>
      <c r="F22" s="114">
        <v>1090</v>
      </c>
      <c r="G22" s="114">
        <v>1075</v>
      </c>
      <c r="H22" s="140">
        <v>1073</v>
      </c>
      <c r="I22" s="115">
        <v>54</v>
      </c>
      <c r="J22" s="116">
        <v>5.0326188257222739</v>
      </c>
    </row>
    <row r="23" spans="1:15" s="110" customFormat="1" ht="24.95" customHeight="1" x14ac:dyDescent="0.2">
      <c r="A23" s="193" t="s">
        <v>154</v>
      </c>
      <c r="B23" s="199" t="s">
        <v>155</v>
      </c>
      <c r="C23" s="113">
        <v>2.7463178603711382</v>
      </c>
      <c r="D23" s="115">
        <v>1033</v>
      </c>
      <c r="E23" s="114">
        <v>1043</v>
      </c>
      <c r="F23" s="114">
        <v>1067</v>
      </c>
      <c r="G23" s="114">
        <v>1073</v>
      </c>
      <c r="H23" s="140">
        <v>1084</v>
      </c>
      <c r="I23" s="115">
        <v>-51</v>
      </c>
      <c r="J23" s="116">
        <v>-4.7047970479704793</v>
      </c>
    </row>
    <row r="24" spans="1:15" s="110" customFormat="1" ht="24.95" customHeight="1" x14ac:dyDescent="0.2">
      <c r="A24" s="193" t="s">
        <v>156</v>
      </c>
      <c r="B24" s="199" t="s">
        <v>221</v>
      </c>
      <c r="C24" s="113">
        <v>11.110224916254586</v>
      </c>
      <c r="D24" s="115">
        <v>4179</v>
      </c>
      <c r="E24" s="114">
        <v>4158</v>
      </c>
      <c r="F24" s="114">
        <v>4109</v>
      </c>
      <c r="G24" s="114">
        <v>4074</v>
      </c>
      <c r="H24" s="140">
        <v>4060</v>
      </c>
      <c r="I24" s="115">
        <v>119</v>
      </c>
      <c r="J24" s="116">
        <v>2.9310344827586206</v>
      </c>
    </row>
    <row r="25" spans="1:15" s="110" customFormat="1" ht="24.95" customHeight="1" x14ac:dyDescent="0.2">
      <c r="A25" s="193" t="s">
        <v>222</v>
      </c>
      <c r="B25" s="204" t="s">
        <v>159</v>
      </c>
      <c r="C25" s="113">
        <v>3.1690328069335885</v>
      </c>
      <c r="D25" s="115">
        <v>1192</v>
      </c>
      <c r="E25" s="114">
        <v>1275</v>
      </c>
      <c r="F25" s="114">
        <v>1311</v>
      </c>
      <c r="G25" s="114">
        <v>1272</v>
      </c>
      <c r="H25" s="140">
        <v>1252</v>
      </c>
      <c r="I25" s="115">
        <v>-60</v>
      </c>
      <c r="J25" s="116">
        <v>-4.7923322683706067</v>
      </c>
    </row>
    <row r="26" spans="1:15" s="110" customFormat="1" ht="24.95" customHeight="1" x14ac:dyDescent="0.2">
      <c r="A26" s="201">
        <v>782.78300000000002</v>
      </c>
      <c r="B26" s="203" t="s">
        <v>160</v>
      </c>
      <c r="C26" s="113">
        <v>3.0573722550114319</v>
      </c>
      <c r="D26" s="115">
        <v>1150</v>
      </c>
      <c r="E26" s="114">
        <v>1160</v>
      </c>
      <c r="F26" s="114">
        <v>1334</v>
      </c>
      <c r="G26" s="114">
        <v>1429</v>
      </c>
      <c r="H26" s="140">
        <v>1509</v>
      </c>
      <c r="I26" s="115">
        <v>-359</v>
      </c>
      <c r="J26" s="116">
        <v>-23.790589794565939</v>
      </c>
    </row>
    <row r="27" spans="1:15" s="110" customFormat="1" ht="24.95" customHeight="1" x14ac:dyDescent="0.2">
      <c r="A27" s="193" t="s">
        <v>161</v>
      </c>
      <c r="B27" s="199" t="s">
        <v>223</v>
      </c>
      <c r="C27" s="113">
        <v>5.0911894507364277</v>
      </c>
      <c r="D27" s="115">
        <v>1915</v>
      </c>
      <c r="E27" s="114">
        <v>1932</v>
      </c>
      <c r="F27" s="114">
        <v>1924</v>
      </c>
      <c r="G27" s="114">
        <v>1898</v>
      </c>
      <c r="H27" s="140">
        <v>1884</v>
      </c>
      <c r="I27" s="115">
        <v>31</v>
      </c>
      <c r="J27" s="116">
        <v>1.6454352441613589</v>
      </c>
    </row>
    <row r="28" spans="1:15" s="110" customFormat="1" ht="24.95" customHeight="1" x14ac:dyDescent="0.2">
      <c r="A28" s="193" t="s">
        <v>163</v>
      </c>
      <c r="B28" s="199" t="s">
        <v>164</v>
      </c>
      <c r="C28" s="113">
        <v>4.6285957356303502</v>
      </c>
      <c r="D28" s="115">
        <v>1741</v>
      </c>
      <c r="E28" s="114">
        <v>1731</v>
      </c>
      <c r="F28" s="114">
        <v>1699</v>
      </c>
      <c r="G28" s="114">
        <v>1701</v>
      </c>
      <c r="H28" s="140">
        <v>1701</v>
      </c>
      <c r="I28" s="115">
        <v>40</v>
      </c>
      <c r="J28" s="116">
        <v>2.3515579071134627</v>
      </c>
    </row>
    <row r="29" spans="1:15" s="110" customFormat="1" ht="24.95" customHeight="1" x14ac:dyDescent="0.2">
      <c r="A29" s="193">
        <v>86</v>
      </c>
      <c r="B29" s="199" t="s">
        <v>165</v>
      </c>
      <c r="C29" s="113">
        <v>6.3354070292976017</v>
      </c>
      <c r="D29" s="115">
        <v>2383</v>
      </c>
      <c r="E29" s="114">
        <v>2374</v>
      </c>
      <c r="F29" s="114">
        <v>2353</v>
      </c>
      <c r="G29" s="114">
        <v>2294</v>
      </c>
      <c r="H29" s="140">
        <v>2316</v>
      </c>
      <c r="I29" s="115">
        <v>67</v>
      </c>
      <c r="J29" s="116">
        <v>2.8929188255613125</v>
      </c>
    </row>
    <row r="30" spans="1:15" s="110" customFormat="1" ht="24.95" customHeight="1" x14ac:dyDescent="0.2">
      <c r="A30" s="193">
        <v>87.88</v>
      </c>
      <c r="B30" s="204" t="s">
        <v>166</v>
      </c>
      <c r="C30" s="113">
        <v>7.5344286701759984</v>
      </c>
      <c r="D30" s="115">
        <v>2834</v>
      </c>
      <c r="E30" s="114">
        <v>2821</v>
      </c>
      <c r="F30" s="114">
        <v>2811</v>
      </c>
      <c r="G30" s="114">
        <v>2739</v>
      </c>
      <c r="H30" s="140">
        <v>2765</v>
      </c>
      <c r="I30" s="115">
        <v>69</v>
      </c>
      <c r="J30" s="116">
        <v>2.4954792043399636</v>
      </c>
    </row>
    <row r="31" spans="1:15" s="110" customFormat="1" ht="24.95" customHeight="1" x14ac:dyDescent="0.2">
      <c r="A31" s="193" t="s">
        <v>167</v>
      </c>
      <c r="B31" s="199" t="s">
        <v>168</v>
      </c>
      <c r="C31" s="113">
        <v>2.706439091827511</v>
      </c>
      <c r="D31" s="115">
        <v>1018</v>
      </c>
      <c r="E31" s="114">
        <v>1031</v>
      </c>
      <c r="F31" s="114">
        <v>1027</v>
      </c>
      <c r="G31" s="114">
        <v>1011</v>
      </c>
      <c r="H31" s="140">
        <v>1006</v>
      </c>
      <c r="I31" s="115">
        <v>12</v>
      </c>
      <c r="J31" s="116">
        <v>1.1928429423459244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0.4120806082841495</v>
      </c>
      <c r="D34" s="115">
        <v>155</v>
      </c>
      <c r="E34" s="114">
        <v>154</v>
      </c>
      <c r="F34" s="114">
        <v>160</v>
      </c>
      <c r="G34" s="114">
        <v>161</v>
      </c>
      <c r="H34" s="140">
        <v>163</v>
      </c>
      <c r="I34" s="115">
        <v>-8</v>
      </c>
      <c r="J34" s="116">
        <v>-4.9079754601226995</v>
      </c>
    </row>
    <row r="35" spans="1:10" s="110" customFormat="1" ht="24.95" customHeight="1" x14ac:dyDescent="0.2">
      <c r="A35" s="292" t="s">
        <v>171</v>
      </c>
      <c r="B35" s="293" t="s">
        <v>172</v>
      </c>
      <c r="C35" s="113">
        <v>19.107247301536663</v>
      </c>
      <c r="D35" s="115">
        <v>7187</v>
      </c>
      <c r="E35" s="114">
        <v>7239</v>
      </c>
      <c r="F35" s="114">
        <v>7372</v>
      </c>
      <c r="G35" s="114">
        <v>7218</v>
      </c>
      <c r="H35" s="140">
        <v>7246</v>
      </c>
      <c r="I35" s="115">
        <v>-59</v>
      </c>
      <c r="J35" s="116">
        <v>-0.8142423406017113</v>
      </c>
    </row>
    <row r="36" spans="1:10" s="110" customFormat="1" ht="24.95" customHeight="1" x14ac:dyDescent="0.2">
      <c r="A36" s="294" t="s">
        <v>173</v>
      </c>
      <c r="B36" s="295" t="s">
        <v>174</v>
      </c>
      <c r="C36" s="125">
        <v>80.480672090179183</v>
      </c>
      <c r="D36" s="143">
        <v>30272</v>
      </c>
      <c r="E36" s="144">
        <v>30360</v>
      </c>
      <c r="F36" s="144">
        <v>30366</v>
      </c>
      <c r="G36" s="144">
        <v>29807</v>
      </c>
      <c r="H36" s="145">
        <v>29933</v>
      </c>
      <c r="I36" s="143">
        <v>339</v>
      </c>
      <c r="J36" s="146">
        <v>1.132529315471219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2020-09-25T12:09:07Z</dcterms:created>
  <dcterms:modified xsi:type="dcterms:W3CDTF">2020-09-28T08:12:15Z</dcterms:modified>
</cp:coreProperties>
</file>