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B45" i="24"/>
  <c r="K44" i="24"/>
  <c r="I44" i="24"/>
  <c r="F44" i="24"/>
  <c r="C44" i="24"/>
  <c r="M44" i="24" s="1"/>
  <c r="B44" i="24"/>
  <c r="D44" i="24" s="1"/>
  <c r="M43" i="24"/>
  <c r="J43" i="24"/>
  <c r="G43" i="24"/>
  <c r="E43" i="24"/>
  <c r="C43" i="24"/>
  <c r="I43" i="24" s="1"/>
  <c r="B43" i="24"/>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G30" i="24"/>
  <c r="L57" i="15"/>
  <c r="K57" i="15"/>
  <c r="C38" i="24"/>
  <c r="C37" i="24"/>
  <c r="C35" i="24"/>
  <c r="C34" i="24"/>
  <c r="C32" i="24"/>
  <c r="C31" i="24"/>
  <c r="C30" i="24"/>
  <c r="L30" i="24" s="1"/>
  <c r="C29" i="24"/>
  <c r="C28" i="24"/>
  <c r="C27" i="24"/>
  <c r="C26" i="24"/>
  <c r="C25" i="24"/>
  <c r="C24" i="24"/>
  <c r="C23" i="24"/>
  <c r="C22" i="24"/>
  <c r="L22" i="24" s="1"/>
  <c r="C21" i="24"/>
  <c r="C20" i="24"/>
  <c r="C19" i="24"/>
  <c r="C18" i="24"/>
  <c r="C17" i="24"/>
  <c r="C16" i="24"/>
  <c r="C15" i="24"/>
  <c r="C9" i="24"/>
  <c r="C8" i="24"/>
  <c r="C7" i="24"/>
  <c r="B39"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22" i="24" l="1"/>
  <c r="F21" i="24"/>
  <c r="D21" i="24"/>
  <c r="J21" i="24"/>
  <c r="K21" i="24"/>
  <c r="H21" i="24"/>
  <c r="F7" i="24"/>
  <c r="D7" i="24"/>
  <c r="J7" i="24"/>
  <c r="H7" i="24"/>
  <c r="K7" i="24"/>
  <c r="G17" i="24"/>
  <c r="M17" i="24"/>
  <c r="E17" i="24"/>
  <c r="L17" i="24"/>
  <c r="I17" i="24"/>
  <c r="F29" i="24"/>
  <c r="D29" i="24"/>
  <c r="J29" i="24"/>
  <c r="K29" i="24"/>
  <c r="H29" i="24"/>
  <c r="D38" i="24"/>
  <c r="K38" i="24"/>
  <c r="J38" i="24"/>
  <c r="H38" i="24"/>
  <c r="F38" i="24"/>
  <c r="G25" i="24"/>
  <c r="M25" i="24"/>
  <c r="E25" i="24"/>
  <c r="L25" i="24"/>
  <c r="I25" i="24"/>
  <c r="G9" i="24"/>
  <c r="M9" i="24"/>
  <c r="E9" i="24"/>
  <c r="L9" i="24"/>
  <c r="I9" i="24"/>
  <c r="G33" i="24"/>
  <c r="M33" i="24"/>
  <c r="E33" i="24"/>
  <c r="L33" i="24"/>
  <c r="I33" i="24"/>
  <c r="H45" i="24"/>
  <c r="F45" i="24"/>
  <c r="D45" i="24"/>
  <c r="K45" i="24"/>
  <c r="J45" i="24"/>
  <c r="K61" i="24"/>
  <c r="J61" i="24"/>
  <c r="I61" i="24"/>
  <c r="K16" i="24"/>
  <c r="J16" i="24"/>
  <c r="H16" i="24"/>
  <c r="F16" i="24"/>
  <c r="D16" i="24"/>
  <c r="F19" i="24"/>
  <c r="D19" i="24"/>
  <c r="J19" i="24"/>
  <c r="H19" i="24"/>
  <c r="K22" i="24"/>
  <c r="J22" i="24"/>
  <c r="H22" i="24"/>
  <c r="F22" i="24"/>
  <c r="D22" i="24"/>
  <c r="K32" i="24"/>
  <c r="J32" i="24"/>
  <c r="H32" i="24"/>
  <c r="F32" i="24"/>
  <c r="D32" i="24"/>
  <c r="F35" i="24"/>
  <c r="D35" i="24"/>
  <c r="J35" i="24"/>
  <c r="H35" i="24"/>
  <c r="H39" i="24"/>
  <c r="F39" i="24"/>
  <c r="D39" i="24"/>
  <c r="K39" i="24"/>
  <c r="J39" i="24"/>
  <c r="G7" i="24"/>
  <c r="M7" i="24"/>
  <c r="E7" i="24"/>
  <c r="L7" i="24"/>
  <c r="I7" i="24"/>
  <c r="I20" i="24"/>
  <c r="M20" i="24"/>
  <c r="E20" i="24"/>
  <c r="L20" i="24"/>
  <c r="G20" i="24"/>
  <c r="G23" i="24"/>
  <c r="M23" i="24"/>
  <c r="E23" i="24"/>
  <c r="L23" i="24"/>
  <c r="I23" i="24"/>
  <c r="I26" i="24"/>
  <c r="M26" i="24"/>
  <c r="E26" i="24"/>
  <c r="L26" i="24"/>
  <c r="G26" i="24"/>
  <c r="I37" i="24"/>
  <c r="G37" i="24"/>
  <c r="L37" i="24"/>
  <c r="M37" i="24"/>
  <c r="E37" i="24"/>
  <c r="K35" i="24"/>
  <c r="K8" i="24"/>
  <c r="J8" i="24"/>
  <c r="H8" i="24"/>
  <c r="F8" i="24"/>
  <c r="D8" i="24"/>
  <c r="K26" i="24"/>
  <c r="J26" i="24"/>
  <c r="H26" i="24"/>
  <c r="F26" i="24"/>
  <c r="D26" i="24"/>
  <c r="K28" i="24"/>
  <c r="J28" i="24"/>
  <c r="H28" i="24"/>
  <c r="F28" i="24"/>
  <c r="D28" i="24"/>
  <c r="F17" i="24"/>
  <c r="D17" i="24"/>
  <c r="J17" i="24"/>
  <c r="K17" i="24"/>
  <c r="H17" i="24"/>
  <c r="F23" i="24"/>
  <c r="D23" i="24"/>
  <c r="J23" i="24"/>
  <c r="K23" i="24"/>
  <c r="H23" i="24"/>
  <c r="F33" i="24"/>
  <c r="D33" i="24"/>
  <c r="J33" i="24"/>
  <c r="K33" i="24"/>
  <c r="H33" i="24"/>
  <c r="G21" i="24"/>
  <c r="M21" i="24"/>
  <c r="E21" i="24"/>
  <c r="L21" i="24"/>
  <c r="I21" i="24"/>
  <c r="G27" i="24"/>
  <c r="M27" i="24"/>
  <c r="E27" i="24"/>
  <c r="L27" i="24"/>
  <c r="I27" i="24"/>
  <c r="M38" i="24"/>
  <c r="E38" i="24"/>
  <c r="L38" i="24"/>
  <c r="G38" i="24"/>
  <c r="K19" i="24"/>
  <c r="F9" i="24"/>
  <c r="D9" i="24"/>
  <c r="J9" i="24"/>
  <c r="K9" i="24"/>
  <c r="H9" i="24"/>
  <c r="K20" i="24"/>
  <c r="J20" i="24"/>
  <c r="H20" i="24"/>
  <c r="F20" i="24"/>
  <c r="D20" i="24"/>
  <c r="H37" i="24"/>
  <c r="F37" i="24"/>
  <c r="D37" i="24"/>
  <c r="K37" i="24"/>
  <c r="J37" i="24"/>
  <c r="I38" i="24"/>
  <c r="K53" i="24"/>
  <c r="J53" i="24"/>
  <c r="I53" i="24"/>
  <c r="K69" i="24"/>
  <c r="J69" i="24"/>
  <c r="I69" i="24"/>
  <c r="B14" i="24"/>
  <c r="B6" i="24"/>
  <c r="K24" i="24"/>
  <c r="J24" i="24"/>
  <c r="H24" i="24"/>
  <c r="F24" i="24"/>
  <c r="D24" i="24"/>
  <c r="F27" i="24"/>
  <c r="D27" i="24"/>
  <c r="J27" i="24"/>
  <c r="H27" i="24"/>
  <c r="K30" i="24"/>
  <c r="J30" i="24"/>
  <c r="H30" i="24"/>
  <c r="F30" i="24"/>
  <c r="D30" i="24"/>
  <c r="G15" i="24"/>
  <c r="M15" i="24"/>
  <c r="E15" i="24"/>
  <c r="L15" i="24"/>
  <c r="I15" i="24"/>
  <c r="I18" i="24"/>
  <c r="M18" i="24"/>
  <c r="E18" i="24"/>
  <c r="L18" i="24"/>
  <c r="G18" i="24"/>
  <c r="I28" i="24"/>
  <c r="M28" i="24"/>
  <c r="E28" i="24"/>
  <c r="L28" i="24"/>
  <c r="G28" i="24"/>
  <c r="G31" i="24"/>
  <c r="M31" i="24"/>
  <c r="E31" i="24"/>
  <c r="L31" i="24"/>
  <c r="I31" i="24"/>
  <c r="I34" i="24"/>
  <c r="M34" i="24"/>
  <c r="E34" i="24"/>
  <c r="L34" i="24"/>
  <c r="G34" i="24"/>
  <c r="I8" i="24"/>
  <c r="M8" i="24"/>
  <c r="E8" i="24"/>
  <c r="L8" i="24"/>
  <c r="G8" i="24"/>
  <c r="K18" i="24"/>
  <c r="J18" i="24"/>
  <c r="H18" i="24"/>
  <c r="F18" i="24"/>
  <c r="D18" i="24"/>
  <c r="K34" i="24"/>
  <c r="J34" i="24"/>
  <c r="H34" i="24"/>
  <c r="F34" i="24"/>
  <c r="D34" i="24"/>
  <c r="K27" i="24"/>
  <c r="F15" i="24"/>
  <c r="D15" i="24"/>
  <c r="J15" i="24"/>
  <c r="K15" i="24"/>
  <c r="H15" i="24"/>
  <c r="F25" i="24"/>
  <c r="D25" i="24"/>
  <c r="J25" i="24"/>
  <c r="K25" i="24"/>
  <c r="H25" i="24"/>
  <c r="F31" i="24"/>
  <c r="D31" i="24"/>
  <c r="J31" i="24"/>
  <c r="K31" i="24"/>
  <c r="H31" i="24"/>
  <c r="G19" i="24"/>
  <c r="M19" i="24"/>
  <c r="E19" i="24"/>
  <c r="L19" i="24"/>
  <c r="I19" i="24"/>
  <c r="G29" i="24"/>
  <c r="M29" i="24"/>
  <c r="E29" i="24"/>
  <c r="L29" i="24"/>
  <c r="I29" i="24"/>
  <c r="G35" i="24"/>
  <c r="M35" i="24"/>
  <c r="E35" i="24"/>
  <c r="L35" i="24"/>
  <c r="I35" i="24"/>
  <c r="I77" i="24"/>
  <c r="K58" i="24"/>
  <c r="J58" i="24"/>
  <c r="K66" i="24"/>
  <c r="J66" i="24"/>
  <c r="K74" i="24"/>
  <c r="J74" i="24"/>
  <c r="H41" i="24"/>
  <c r="F41" i="24"/>
  <c r="D41" i="24"/>
  <c r="K41" i="24"/>
  <c r="K55" i="24"/>
  <c r="J55" i="24"/>
  <c r="K63" i="24"/>
  <c r="J63" i="24"/>
  <c r="K71" i="24"/>
  <c r="J71" i="24"/>
  <c r="K52" i="24"/>
  <c r="J52" i="24"/>
  <c r="K60" i="24"/>
  <c r="J60" i="24"/>
  <c r="K68" i="24"/>
  <c r="J68" i="24"/>
  <c r="K57" i="24"/>
  <c r="J57" i="24"/>
  <c r="K65" i="24"/>
  <c r="J65" i="24"/>
  <c r="K73" i="24"/>
  <c r="J73" i="24"/>
  <c r="I16" i="24"/>
  <c r="M16" i="24"/>
  <c r="E16" i="24"/>
  <c r="I24" i="24"/>
  <c r="M24" i="24"/>
  <c r="E24" i="24"/>
  <c r="I32" i="24"/>
  <c r="M32" i="24"/>
  <c r="E32" i="24"/>
  <c r="H43" i="24"/>
  <c r="F43" i="24"/>
  <c r="D43" i="24"/>
  <c r="K43" i="24"/>
  <c r="K54" i="24"/>
  <c r="J54" i="24"/>
  <c r="K62" i="24"/>
  <c r="J62" i="24"/>
  <c r="K70" i="24"/>
  <c r="J70" i="24"/>
  <c r="G16" i="24"/>
  <c r="G24" i="24"/>
  <c r="G32" i="24"/>
  <c r="K51" i="24"/>
  <c r="J51" i="24"/>
  <c r="K59" i="24"/>
  <c r="J59" i="24"/>
  <c r="K67" i="24"/>
  <c r="J67" i="24"/>
  <c r="K75" i="24"/>
  <c r="K77" i="24" s="1"/>
  <c r="J75" i="24"/>
  <c r="C14" i="24"/>
  <c r="C6" i="24"/>
  <c r="I22" i="24"/>
  <c r="M22" i="24"/>
  <c r="E22" i="24"/>
  <c r="I30" i="24"/>
  <c r="M30" i="24"/>
  <c r="E30" i="24"/>
  <c r="C45" i="24"/>
  <c r="C39" i="24"/>
  <c r="L16" i="24"/>
  <c r="L24" i="24"/>
  <c r="L32" i="24"/>
  <c r="K56" i="24"/>
  <c r="J56" i="24"/>
  <c r="K64" i="24"/>
  <c r="J64" i="24"/>
  <c r="K72" i="24"/>
  <c r="J72" i="24"/>
  <c r="G40" i="24"/>
  <c r="G42" i="24"/>
  <c r="G44" i="24"/>
  <c r="H40" i="24"/>
  <c r="L41" i="24"/>
  <c r="H42" i="24"/>
  <c r="L43" i="24"/>
  <c r="H44" i="24"/>
  <c r="J40" i="24"/>
  <c r="J42" i="24"/>
  <c r="J44" i="24"/>
  <c r="L40" i="24"/>
  <c r="L42" i="24"/>
  <c r="L44" i="24"/>
  <c r="E40" i="24"/>
  <c r="E42" i="24"/>
  <c r="E44" i="24"/>
  <c r="I39" i="24" l="1"/>
  <c r="G39" i="24"/>
  <c r="L39" i="24"/>
  <c r="M39" i="24"/>
  <c r="E39" i="24"/>
  <c r="I6" i="24"/>
  <c r="M6" i="24"/>
  <c r="E6" i="24"/>
  <c r="L6" i="24"/>
  <c r="G6" i="24"/>
  <c r="I45" i="24"/>
  <c r="G45" i="24"/>
  <c r="M45" i="24"/>
  <c r="E45" i="24"/>
  <c r="L45" i="24"/>
  <c r="I14" i="24"/>
  <c r="M14" i="24"/>
  <c r="E14" i="24"/>
  <c r="L14" i="24"/>
  <c r="G14" i="24"/>
  <c r="J77" i="24"/>
  <c r="K78" i="24" s="1"/>
  <c r="K6" i="24"/>
  <c r="J6" i="24"/>
  <c r="H6" i="24"/>
  <c r="F6" i="24"/>
  <c r="D6" i="24"/>
  <c r="K14" i="24"/>
  <c r="J14" i="24"/>
  <c r="H14" i="24"/>
  <c r="F14" i="24"/>
  <c r="D14" i="24"/>
  <c r="K79" i="24"/>
  <c r="I78" i="24"/>
  <c r="I79" i="24"/>
  <c r="J79" i="24" l="1"/>
  <c r="J78" i="24"/>
  <c r="I83" i="24" s="1"/>
  <c r="I82" i="24"/>
  <c r="I81" i="24" l="1"/>
</calcChain>
</file>

<file path=xl/sharedStrings.xml><?xml version="1.0" encoding="utf-8"?>
<sst xmlns="http://schemas.openxmlformats.org/spreadsheetml/2006/main" count="1689" uniqueCount="521">
  <si>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</si>
  <si>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</si>
  <si>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</si>
  <si>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</si>
  <si>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</si>
  <si>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</si>
  <si>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</si>
  <si>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</si>
  <si>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</si>
  <si>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</si>
  <si>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</si>
  <si>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</si>
  <si>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</si>
  <si>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Memmingen, Stadt (09764)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</si>
  <si>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</si>
  <si>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</si>
  <si>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</si>
  <si>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</si>
  <si>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</si>
  <si>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</si>
  <si>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</si>
  <si>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</si>
  <si>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</si>
  <si>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</si>
  <si>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</si>
  <si>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</si>
  <si>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</si>
  <si>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</si>
  <si>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</si>
  <si>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</si>
  <si>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</si>
  <si>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</si>
  <si>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</si>
  <si>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</si>
  <si>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</si>
  <si>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</si>
  <si>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</si>
  <si>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</si>
  <si>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</si>
  <si>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</si>
  <si>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</si>
  <si>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</si>
  <si>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</si>
  <si>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</si>
  <si>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</si>
  <si>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</si>
  <si>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</si>
  <si>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</si>
  <si>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</si>
  <si>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</si>
  <si>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</si>
  <si>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</si>
  <si>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</si>
  <si>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</si>
  <si>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</si>
  <si>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</si>
  <si>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</si>
  <si>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</si>
  <si>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</si>
  <si>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</si>
  <si>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</si>
  <si>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</si>
  <si>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</si>
  <si>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</si>
  <si>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</si>
  <si>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</si>
  <si>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</si>
  <si>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</si>
  <si>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</si>
  <si>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</si>
  <si>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</si>
  <si>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</si>
  <si>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</si>
  <si>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</si>
  <si>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</si>
  <si>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</si>
  <si>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</si>
  <si>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</si>
  <si>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</si>
  <si>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</si>
  <si>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</si>
  <si>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</si>
  <si>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</si>
  <si>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</si>
  <si>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</si>
  <si>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</si>
  <si>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</si>
  <si>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</si>
  <si>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</si>
  <si>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</si>
  <si>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</si>
  <si>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</si>
  <si>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Memmingen, Stadt (09764);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</si>
  <si>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</si>
  <si>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</si>
  <si>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</si>
  <si>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</si>
  <si>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</si>
  <si>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</si>
  <si>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</si>
  <si>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</si>
  <si>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</si>
  <si>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</si>
  <si>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</si>
  <si>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</si>
  <si>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</si>
  <si>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</si>
  <si>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</si>
  <si>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</si>
  <si>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</si>
  <si>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</si>
  <si>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</si>
  <si>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</si>
  <si>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</si>
  <si>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</si>
  <si>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</si>
  <si>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</si>
  <si>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</si>
  <si>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</si>
  <si>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</si>
  <si>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</si>
  <si>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</si>
  <si>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</si>
  <si>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</si>
  <si>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</si>
  <si>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</si>
  <si>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</si>
  <si>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</si>
  <si>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</si>
  <si>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</si>
  <si>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</si>
  <si>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</si>
  <si>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</si>
  <si>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</si>
  <si>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</si>
  <si>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</si>
  <si>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</si>
  <si>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</si>
  <si>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</si>
  <si>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</si>
  <si>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</si>
  <si>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</si>
  <si>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</si>
  <si>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</si>
  <si>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</si>
  <si>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</si>
  <si>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</si>
  <si>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</si>
  <si>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</si>
  <si>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</si>
  <si>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</si>
  <si>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</si>
  <si>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</si>
  <si>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</si>
  <si>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</si>
  <si>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</si>
  <si>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</si>
  <si>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</si>
  <si>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</si>
  <si>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</si>
  <si>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</si>
  <si>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</si>
  <si>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</si>
  <si>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</si>
  <si>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</si>
  <si>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</si>
  <si>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</si>
  <si>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</si>
  <si>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</si>
  <si>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</si>
  <si>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</si>
  <si>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</si>
  <si>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</si>
  <si>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</si>
  <si>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</si>
  <si>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</si>
  <si>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</si>
  <si>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</si>
  <si>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</si>
  <si>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</si>
  <si>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</si>
  <si>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</si>
  <si>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</si>
  <si>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Memmingen, Stadt (09764)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</si>
  <si>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</si>
  <si>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</si>
  <si>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</si>
  <si>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</si>
  <si>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</si>
  <si>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</si>
  <si>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</si>
  <si>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</si>
  <si>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</si>
  <si>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</si>
  <si>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</si>
  <si>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</si>
  <si>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</si>
  <si>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</si>
  <si>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</si>
  <si>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</si>
  <si>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</si>
  <si>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</si>
  <si>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</si>
  <si>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</si>
  <si>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</si>
  <si>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</si>
  <si>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</si>
  <si>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</si>
  <si>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</si>
  <si>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</si>
  <si>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</si>
  <si>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</si>
  <si>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</si>
  <si>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</si>
  <si>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</si>
  <si>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</si>
  <si>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</si>
  <si>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</si>
  <si>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</si>
  <si>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</si>
  <si>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</si>
  <si>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</si>
  <si>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</si>
  <si>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</si>
  <si>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</si>
  <si>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</si>
  <si>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</si>
  <si>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</si>
  <si>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</si>
  <si>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</si>
  <si>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</si>
  <si>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</si>
  <si>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</si>
  <si>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</si>
  <si>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</si>
  <si>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</si>
  <si>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</si>
  <si>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</si>
  <si>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</si>
  <si>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</si>
  <si>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</si>
  <si>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</si>
  <si>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</si>
  <si>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</si>
  <si>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</si>
  <si>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</si>
  <si>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</si>
  <si>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</si>
  <si>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</si>
  <si>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</si>
  <si>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</si>
  <si>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</si>
  <si>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</si>
  <si>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</si>
  <si>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</si>
  <si>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</si>
  <si>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</si>
  <si>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</si>
  <si>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</si>
  <si>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</si>
  <si>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</si>
  <si>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</si>
  <si>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</si>
  <si>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</si>
  <si>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</si>
  <si>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</si>
  <si>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</si>
  <si>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</si>
  <si>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</si>
  <si>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</si>
  <si>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</si>
  <si>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</si>
  <si>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</si>
  <si>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</si>
  <si>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</si>
  <si>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</si>
  <si>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</si>
  <si>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</si>
  <si>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</si>
  <si>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</si>
  <si>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</si>
  <si>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</si>
  <si>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</si>
  <si>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</si>
  <si>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</si>
  <si>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</si>
  <si>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</si>
  <si>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</si>
  <si>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</si>
  <si>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</si>
  <si>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</si>
  <si>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</si>
  <si>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</si>
  <si>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</si>
  <si>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</si>
  <si>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</si>
  <si>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</si>
  <si>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</si>
  <si>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</si>
  <si>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</si>
  <si>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</si>
  <si>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</si>
  <si>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</si>
  <si>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</si>
  <si>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</si>
  <si>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</si>
  <si>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</si>
  <si>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</si>
  <si>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</si>
  <si>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</si>
  <si>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</si>
  <si>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</si>
  <si>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</si>
  <si>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</si>
  <si>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</si>
  <si>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</si>
  <si>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</si>
  <si>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</si>
  <si>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</si>
  <si>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</si>
  <si>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</si>
  <si>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</si>
  <si>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</si>
  <si>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</si>
  <si>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</si>
  <si>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</si>
  <si>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</si>
  <si>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</si>
  <si>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</si>
  <si>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</si>
  <si>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</si>
  <si>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</si>
  <si>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</si>
  <si>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</si>
  <si>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</si>
  <si>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</si>
  <si>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</si>
  <si>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</si>
  <si>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</si>
  <si>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</si>
  <si>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</si>
  <si>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</si>
  <si>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</si>
  <si>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</si>
  <si>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</si>
  <si>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</si>
  <si>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</si>
  <si>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</si>
  <si>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</si>
  <si>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</si>
  <si>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</si>
  <si>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</si>
  <si>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</si>
  <si>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</si>
  <si>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</si>
  <si>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</si>
  <si>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</si>
  <si>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</si>
  <si>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</si>
  <si>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</si>
  <si>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</si>
  <si>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</si>
  <si>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</si>
  <si>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</si>
  <si>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</si>
  <si>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</si>
  <si>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</si>
  <si>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</si>
  <si>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</si>
  <si>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</si>
  <si>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</si>
  <si>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</si>
  <si>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</si>
  <si>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Memmingen, Stadt (09764);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</si>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</sst>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{556D904B-51B5-4D71-93C4-7E90178C3EA8}</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5944-417E-A733-DB97E00BE7D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{3CECD159-AB57-4654-AF8C-AA866B6714ED}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944-417E-A733-DB97E00BE7D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{32A63088-8290-469B-854D-67112047DBAC}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944-417E-A733-DB97E00BE7D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{3A40D3C7-FEA7-4541-A349-1951E106A29C}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944-417E-A733-DB97E00BE7D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-1.0310913705583757</c:v>
                </c:pt>
                <c:pt idx="1">
                  <c:v>1.0013227114154917</c:v>
                </c:pt>
                <c:pt idx="2">
                  <c:v>1.1186464311118853</c:v>
                </c:pt>
                <c:pt idx="3">
                  <c:v>1.0875687030768</c:v>
                </c:pt>
              </c:numCache>
            </c:numRef>
          </c:val>
          <c:extLst>
            <c:ext xmlns:c16="http://schemas.microsoft.com/office/drawing/2014/chart" uri="{C3380CC4-5D6E-409C-BE32-E72D297353CC}">
              <c16:uniqueId val="{00000004-5944-417E-A733-DB97E00BE7D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{5AA1840C-27E2-4FCD-A4D5-0AEDC9BA4906}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944-417E-A733-DB97E00BE7D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{FBA4B829-8A88-4DB1-A7DA-E0CC0D53D547}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944-417E-A733-DB97E00BE7D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{B0D071C3-426E-433F-AC78-336D8F47B956}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944-417E-A733-DB97E00BE7D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{3AE0F08E-B59B-4813-B4D9-5B5A45AF4F94}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944-417E-A733-DB97E00BE7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944-417E-A733-DB97E00BE7D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944-417E-A733-DB97E00BE7D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{B41840A9-6ED5-4A55-B934-33605C2BED13}</c15:txfldGUID>
                      <c15:f>Daten_Diagramme!$E$6</c15:f>
                      <c15:dlblFieldTableCache>
                        <c:ptCount val="1"/>
                        <c:pt idx="0">
                          <c:v>-8.6</c:v>
                        </c:pt>
                      </c15:dlblFieldTableCache>
                    </c15:dlblFTEntry>
                  </c15:dlblFieldTable>
                  <c15:showDataLabelsRange val="0"/>
                </c:ext>
                <c:ext xmlns:c16="http://schemas.microsoft.com/office/drawing/2014/chart" uri="{C3380CC4-5D6E-409C-BE32-E72D297353CC}">
                  <c16:uniqueId val="{00000000-6DB4-4F76-A703-5BB67DC036E1}"/>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{31E47192-F771-43B0-86D7-2F179CEDCA8D}</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DB4-4F76-A703-5BB67DC036E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{EB8F4847-D753-4F3F-9718-B50DED0FF5E9}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DB4-4F76-A703-5BB67DC036E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{6A6D9369-36CC-466B-A354-AF167DE7D6B1}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DB4-4F76-A703-5BB67DC036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-8.6115727451276634</c:v>
                </c:pt>
                <c:pt idx="1">
                  <c:v>-1.8915068707011207</c:v>
                </c:pt>
                <c:pt idx="2">
                  <c:v>-2.7637010795899166</c:v>
                </c:pt>
                <c:pt idx="3">
                  <c:v>-2.8655893304673015</c:v>
                </c:pt>
              </c:numCache>
            </c:numRef>
          </c:val>
          <c:extLst>
            <c:ext xmlns:c16="http://schemas.microsoft.com/office/drawing/2014/chart" uri="{C3380CC4-5D6E-409C-BE32-E72D297353CC}">
              <c16:uniqueId val="{00000004-6DB4-4F76-A703-5BB67DC036E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{63A0EE01-22CC-4E07-B9EE-40890BF3DFB2}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DB4-4F76-A703-5BB67DC036E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{9F070354-FD95-4941-B333-9652E01828C8}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DB4-4F76-A703-5BB67DC036E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{FFD5B302-1CEF-44AD-A7E4-DAEE4CF9E9CC}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DB4-4F76-A703-5BB67DC036E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{3473123C-9000-4E48-B188-14D00AEFEECA}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DB4-4F76-A703-5BB67DC036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DB4-4F76-A703-5BB67DC036E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DB4-4F76-A703-5BB67DC036E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{A9D76E0C-9B3D-49F4-A03D-11EE07BA209D}</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835C-4EDD-A978-A7E31ABA178D}"/>
                </c:ext>
              </c:extLst>
            </c:dLbl>
            <c:dLbl>
              <c:idx val="1"/>
              <c:tx>
                <c:strRef>
                  <c:f>Daten_Diagramme!$D$15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{B54376E6-8EFB-40D3-A134-5BEFA83D0B1E}</c15:txfldGUID>
                      <c15:f>Daten_Diagramme!$D$15</c15:f>
                      <c15:dlblFieldTableCache>
                        <c:ptCount val="1"/>
                        <c:pt idx="0">
                          <c:v>9.6</c:v>
                        </c:pt>
                      </c15:dlblFieldTableCache>
                    </c15:dlblFTEntry>
                  </c15:dlblFieldTable>
                  <c15:showDataLabelsRange val="0"/>
                </c:ext>
                <c:ext xmlns:c16="http://schemas.microsoft.com/office/drawing/2014/chart" uri="{C3380CC4-5D6E-409C-BE32-E72D297353CC}">
                  <c16:uniqueId val="{00000001-835C-4EDD-A978-A7E31ABA178D}"/>
                </c:ext>
              </c:extLst>
            </c:dLbl>
            <c:dLbl>
              <c:idx val="2"/>
              <c:tx>
                <c:strRef>
                  <c:f>Daten_Diagramme!$D$16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{7C00D935-B25E-4A5D-84A2-3846353CFA5F}</c15:txfldGUID>
                      <c15:f>Daten_Diagramme!$D$16</c15:f>
                      <c15:dlblFieldTableCache>
                        <c:ptCount val="1"/>
                        <c:pt idx="0">
                          <c:v>-4.6</c:v>
                        </c:pt>
                      </c15:dlblFieldTableCache>
                    </c15:dlblFTEntry>
                  </c15:dlblFieldTable>
                  <c15:showDataLabelsRange val="0"/>
                </c:ext>
                <c:ext xmlns:c16="http://schemas.microsoft.com/office/drawing/2014/chart" uri="{C3380CC4-5D6E-409C-BE32-E72D297353CC}">
                  <c16:uniqueId val="{00000002-835C-4EDD-A978-A7E31ABA178D}"/>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{F5826B6B-D1C5-443A-BA98-B1B9E802C084}</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835C-4EDD-A978-A7E31ABA178D}"/>
                </c:ext>
              </c:extLst>
            </c:dLbl>
            <c:dLbl>
              <c:idx val="4"/>
              <c:tx>
                <c:strRef>
                  <c:f>Daten_Diagramme!$D$18</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{7CDFE779-3B38-4E44-9507-9B7459B63EC0}</c15:txfldGUID>
                      <c15:f>Daten_Diagramme!$D$18</c15:f>
                      <c15:dlblFieldTableCache>
                        <c:ptCount val="1"/>
                        <c:pt idx="0">
                          <c:v>15.6</c:v>
                        </c:pt>
                      </c15:dlblFieldTableCache>
                    </c15:dlblFTEntry>
                  </c15:dlblFieldTable>
                  <c15:showDataLabelsRange val="0"/>
                </c:ext>
                <c:ext xmlns:c16="http://schemas.microsoft.com/office/drawing/2014/chart" uri="{C3380CC4-5D6E-409C-BE32-E72D297353CC}">
                  <c16:uniqueId val="{00000004-835C-4EDD-A978-A7E31ABA178D}"/>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{94358882-A5C1-44B3-8446-5FD49204842F}</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835C-4EDD-A978-A7E31ABA178D}"/>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{F6436006-25E0-44CF-BE10-2880F49AD3DD}</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835C-4EDD-A978-A7E31ABA178D}"/>
                </c:ext>
              </c:extLst>
            </c:dLbl>
            <c:dLbl>
              <c:idx val="7"/>
              <c:tx>
                <c:strRef>
                  <c:f>Daten_Diagramme!$D$21</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{8383DC93-139A-4A6B-A21E-557DFB12A2AE}</c15:txfldGUID>
                      <c15:f>Daten_Diagramme!$D$21</c15:f>
                      <c15:dlblFieldTableCache>
                        <c:ptCount val="1"/>
                        <c:pt idx="0">
                          <c:v>11.5</c:v>
                        </c:pt>
                      </c15:dlblFieldTableCache>
                    </c15:dlblFTEntry>
                  </c15:dlblFieldTable>
                  <c15:showDataLabelsRange val="0"/>
                </c:ext>
                <c:ext xmlns:c16="http://schemas.microsoft.com/office/drawing/2014/chart" uri="{C3380CC4-5D6E-409C-BE32-E72D297353CC}">
                  <c16:uniqueId val="{00000007-835C-4EDD-A978-A7E31ABA178D}"/>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{D45ACA29-34A2-4443-8AC2-ABF34AA42D32}</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835C-4EDD-A978-A7E31ABA178D}"/>
                </c:ext>
              </c:extLst>
            </c:dLbl>
            <c:dLbl>
              <c:idx val="9"/>
              <c:tx>
                <c:strRef>
                  <c:f>Daten_Diagramme!$D$23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{36FC62E5-F0E3-4E2F-9294-CF500CE84357}</c15:txfldGUID>
                      <c15:f>Daten_Diagramme!$D$23</c15:f>
                      <c15:dlblFieldTableCache>
                        <c:ptCount val="1"/>
                        <c:pt idx="0">
                          <c:v>-7.3</c:v>
                        </c:pt>
                      </c15:dlblFieldTableCache>
                    </c15:dlblFTEntry>
                  </c15:dlblFieldTable>
                  <c15:showDataLabelsRange val="0"/>
                </c:ext>
                <c:ext xmlns:c16="http://schemas.microsoft.com/office/drawing/2014/chart" uri="{C3380CC4-5D6E-409C-BE32-E72D297353CC}">
                  <c16:uniqueId val="{00000009-835C-4EDD-A978-A7E31ABA178D}"/>
                </c:ext>
              </c:extLst>
            </c:dLbl>
            <c:dLbl>
              <c:idx val="10"/>
              <c:tx>
                <c:strRef>
                  <c:f>Daten_Diagramme!$D$24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{E8EE77CB-9E21-42CA-9A80-A26F5613F398}</c15:txfldGUID>
                      <c15:f>Daten_Diagramme!$D$24</c15:f>
                      <c15:dlblFieldTableCache>
                        <c:ptCount val="1"/>
                        <c:pt idx="0">
                          <c:v>-4.9</c:v>
                        </c:pt>
                      </c15:dlblFieldTableCache>
                    </c15:dlblFTEntry>
                  </c15:dlblFieldTable>
                  <c15:showDataLabelsRange val="0"/>
                </c:ext>
                <c:ext xmlns:c16="http://schemas.microsoft.com/office/drawing/2014/chart" uri="{C3380CC4-5D6E-409C-BE32-E72D297353CC}">
                  <c16:uniqueId val="{0000000A-835C-4EDD-A978-A7E31ABA178D}"/>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{E6A3F922-E703-48B3-A35F-22CC0E80EC20}</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835C-4EDD-A978-A7E31ABA178D}"/>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{826A7BDE-AE5D-46FD-B03D-74F7CBDD2C27}</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835C-4EDD-A978-A7E31ABA178D}"/>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{6F38A5F0-3AEA-49C8-95B8-07529BD32AB9}</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835C-4EDD-A978-A7E31ABA178D}"/>
                </c:ext>
              </c:extLst>
            </c:dLbl>
            <c:dLbl>
              <c:idx val="14"/>
              <c:tx>
                <c:strRef>
                  <c:f>Daten_Diagramme!$D$28</c:f>
                  <c:strCache>
                    <c:ptCount val="1"/>
                    <c:pt idx="0">
                      <c:v>-26.4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{37526C11-E3EE-4B80-99D9-3BAF90998CC9}</c15:txfldGUID>
                      <c15:f>Daten_Diagramme!$D$28</c15:f>
                      <c15:dlblFieldTableCache>
                        <c:ptCount val="1"/>
                        <c:pt idx="0">
                          <c:v>-26.4</c:v>
                        </c:pt>
                      </c15:dlblFieldTableCache>
                    </c15:dlblFTEntry>
                  </c15:dlblFieldTable>
                  <c15:showDataLabelsRange val="0"/>
                </c:ext>
                <c:ext xmlns:c16="http://schemas.microsoft.com/office/drawing/2014/chart" uri="{C3380CC4-5D6E-409C-BE32-E72D297353CC}">
                  <c16:uniqueId val="{0000000E-835C-4EDD-A978-A7E31ABA178D}"/>
                </c:ext>
              </c:extLst>
            </c:dLbl>
            <c:dLbl>
              <c:idx val="15"/>
              <c:tx>
                <c:strRef>
                  <c:f>Daten_Diagramme!$D$29</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{5B48425F-B589-4D53-81F2-BDBF987986BC}</c15:txfldGUID>
                      <c15:f>Daten_Diagramme!$D$29</c15:f>
                      <c15:dlblFieldTableCache>
                        <c:ptCount val="1"/>
                        <c:pt idx="0">
                          <c:v>-20.9</c:v>
                        </c:pt>
                      </c15:dlblFieldTableCache>
                    </c15:dlblFTEntry>
                  </c15:dlblFieldTable>
                  <c15:showDataLabelsRange val="0"/>
                </c:ext>
                <c:ext xmlns:c16="http://schemas.microsoft.com/office/drawing/2014/chart" uri="{C3380CC4-5D6E-409C-BE32-E72D297353CC}">
                  <c16:uniqueId val="{0000000F-835C-4EDD-A978-A7E31ABA178D}"/>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{D14A8DF7-FAD0-49D2-909F-269B9A095BEA}</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835C-4EDD-A978-A7E31ABA178D}"/>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{3DA8524D-B089-4143-8402-7A3640DD750C}</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835C-4EDD-A978-A7E31ABA178D}"/>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{3C905F62-3689-41C9-8EC9-534A34D094FC}</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835C-4EDD-A978-A7E31ABA178D}"/>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{CC9E79A0-1219-4AC7-86E4-2C78F313E11C}</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835C-4EDD-A978-A7E31ABA178D}"/>
                </c:ext>
              </c:extLst>
            </c:dLbl>
            <c:dLbl>
              <c:idx val="20"/>
              <c:tx>
                <c:strRef>
                  <c:f>Daten_Diagramme!$D$34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{E63FD461-9355-4692-88E2-50FDA98850CC}</c15:txfldGUID>
                      <c15:f>Daten_Diagramme!$D$34</c15:f>
                      <c15:dlblFieldTableCache>
                        <c:ptCount val="1"/>
                        <c:pt idx="0">
                          <c:v>-6.9</c:v>
                        </c:pt>
                      </c15:dlblFieldTableCache>
                    </c15:dlblFTEntry>
                  </c15:dlblFieldTable>
                  <c15:showDataLabelsRange val="0"/>
                </c:ext>
                <c:ext xmlns:c16="http://schemas.microsoft.com/office/drawing/2014/chart" uri="{C3380CC4-5D6E-409C-BE32-E72D297353CC}">
                  <c16:uniqueId val="{00000014-835C-4EDD-A978-A7E31ABA178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{A04043F4-8D57-4902-A617-231B71FE1E2E}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35C-4EDD-A978-A7E31ABA178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{F20B9E0A-E797-4E6B-AADA-1284737FD801}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35C-4EDD-A978-A7E31ABA178D}"/>
                </c:ext>
              </c:extLst>
            </c:dLbl>
            <c:dLbl>
              <c:idx val="23"/>
              <c:tx>
                <c:strRef>
                  <c:f>Daten_Diagramme!$D$37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{C0B44E35-D91C-44B6-89B7-223242AA7145}</c15:txfldGUID>
                      <c15:f>Daten_Diagramme!$D$37</c15:f>
                      <c15:dlblFieldTableCache>
                        <c:ptCount val="1"/>
                        <c:pt idx="0">
                          <c:v>9.6</c:v>
                        </c:pt>
                      </c15:dlblFieldTableCache>
                    </c15:dlblFTEntry>
                  </c15:dlblFieldTable>
                  <c15:showDataLabelsRange val="0"/>
                </c:ext>
                <c:ext xmlns:c16="http://schemas.microsoft.com/office/drawing/2014/chart" uri="{C3380CC4-5D6E-409C-BE32-E72D297353CC}">
                  <c16:uniqueId val="{00000017-835C-4EDD-A978-A7E31ABA178D}"/>
                </c:ext>
              </c:extLst>
            </c:dLbl>
            <c:dLbl>
              <c:idx val="24"/>
              <c:layout>
                <c:manualLayout>
                  <c:x val="4.7769028871392123E-3"/>
                  <c:y val="-4.6876052205785108E-5"/>
                </c:manualLayout>
              </c:layout>
              <c:tx>
                <c:strRef>
                  <c:f>Daten_Diagramme!$D$38</c:f>
                  <c:strCache>
                    <c:ptCount val="1"/>
                    <c:pt idx="0">
                      <c:v>3.1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{D071FFC1-2DB0-4147-BA95-E790C2F9DB5D}</c15:txfldGUID>
                      <c15:f>Daten_Diagramme!$D$38</c15:f>
                      <c15:dlblFieldTableCache>
                        <c:ptCount val="1"/>
                        <c:pt idx="0">
                          <c:v>3.1</c:v>
                        </c:pt>
                      </c15:dlblFieldTableCache>
                    </c15:dlblFTEntry>
                  </c15:dlblFieldTable>
                  <c15:showDataLabelsRange val="0"/>
                </c:ext>
                <c:ext xmlns:c16="http://schemas.microsoft.com/office/drawing/2014/chart" uri="{C3380CC4-5D6E-409C-BE32-E72D297353CC}">
                  <c16:uniqueId val="{00000018-835C-4EDD-A978-A7E31ABA178D}"/>
                </c:ext>
              </c:extLst>
            </c:dLbl>
            <c:dLbl>
              <c:idx val="25"/>
              <c:tx>
                <c:strRef>
                  <c:f>Daten_Diagramme!$D$39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{E69571F7-D5D8-4857-8201-42828C865B54}</c15:txfldGUID>
                      <c15:f>Daten_Diagramme!$D$39</c15:f>
                      <c15:dlblFieldTableCache>
                        <c:ptCount val="1"/>
                        <c:pt idx="0">
                          <c:v>-3.8</c:v>
                        </c:pt>
                      </c15:dlblFieldTableCache>
                    </c15:dlblFTEntry>
                  </c15:dlblFieldTable>
                  <c15:showDataLabelsRange val="0"/>
                </c:ext>
                <c:ext xmlns:c16="http://schemas.microsoft.com/office/drawing/2014/chart" uri="{C3380CC4-5D6E-409C-BE32-E72D297353CC}">
                  <c16:uniqueId val="{00000019-835C-4EDD-A978-A7E31ABA178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{55231BBF-3913-4BE7-93F0-BAA4D2324605}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35C-4EDD-A978-A7E31ABA178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{9F393F59-2446-4A0E-A895-F9B42C11D9CC}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35C-4EDD-A978-A7E31ABA178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{43DA091C-09F2-498C-ADC5-A931768FED20}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35C-4EDD-A978-A7E31ABA178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{FE12DE8D-A116-40CA-888F-F21E114FBAB3}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35C-4EDD-A978-A7E31ABA178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{CEEB5EC3-814C-4AC7-9431-FF47C050DE3A}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35C-4EDD-A978-A7E31ABA178D}"/>
                </c:ext>
              </c:extLst>
            </c:dLbl>
            <c:dLbl>
              <c:idx val="31"/>
              <c:tx>
                <c:strRef>
                  <c:f>Daten_Diagramme!$D$45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{9801BF28-B5E6-49B6-8AE7-18BBB543D048}</c15:txfldGUID>
                      <c15:f>Daten_Diagramme!$D$45</c15:f>
                      <c15:dlblFieldTableCache>
                        <c:ptCount val="1"/>
                        <c:pt idx="0">
                          <c:v>-3.8</c:v>
                        </c:pt>
                      </c15:dlblFieldTableCache>
                    </c15:dlblFTEntry>
                  </c15:dlblFieldTable>
                  <c15:showDataLabelsRange val="0"/>
                </c:ext>
                <c:ext xmlns:c16="http://schemas.microsoft.com/office/drawing/2014/chart" uri="{C3380CC4-5D6E-409C-BE32-E72D297353CC}">
                  <c16:uniqueId val="{0000001F-835C-4EDD-A978-A7E31ABA17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-1.0310913705583757</c:v>
                </c:pt>
                <c:pt idx="1">
                  <c:v>9.5890410958904102</c:v>
                </c:pt>
                <c:pt idx="2">
                  <c:v>-4.5685279187817258</c:v>
                </c:pt>
                <c:pt idx="3">
                  <c:v>1.4087321410730342</c:v>
                </c:pt>
                <c:pt idx="4">
                  <c:v>15.649867374005305</c:v>
                </c:pt>
                <c:pt idx="5">
                  <c:v>0.42929621438792764</c:v>
                </c:pt>
                <c:pt idx="6">
                  <c:v>-0.63775510204081631</c:v>
                </c:pt>
                <c:pt idx="7">
                  <c:v>11.524334251606978</c:v>
                </c:pt>
                <c:pt idx="8">
                  <c:v>0.23913909924272619</c:v>
                </c:pt>
                <c:pt idx="9">
                  <c:v>-7.3170731707317076</c:v>
                </c:pt>
                <c:pt idx="10">
                  <c:v>-4.8939641109298533</c:v>
                </c:pt>
                <c:pt idx="11">
                  <c:v>3.225806451612903</c:v>
                </c:pt>
                <c:pt idx="12">
                  <c:v>0.49504950495049505</c:v>
                </c:pt>
                <c:pt idx="13">
                  <c:v>-0.4</c:v>
                </c:pt>
                <c:pt idx="14">
                  <c:v>-26.444662095984331</c:v>
                </c:pt>
                <c:pt idx="15">
                  <c:v>-20.910534674430917</c:v>
                </c:pt>
                <c:pt idx="16">
                  <c:v>0.83594566353187039</c:v>
                </c:pt>
                <c:pt idx="17">
                  <c:v>1.256281407035176</c:v>
                </c:pt>
                <c:pt idx="18">
                  <c:v>2.7991602519244227</c:v>
                </c:pt>
                <c:pt idx="19">
                  <c:v>1.4024390243902438</c:v>
                </c:pt>
                <c:pt idx="20">
                  <c:v>-6.9016152716593249</c:v>
                </c:pt>
                <c:pt idx="21">
                  <c:v>0</c:v>
                </c:pt>
                <c:pt idx="23">
                  <c:v>9.5890410958904102</c:v>
                </c:pt>
                <c:pt idx="24">
                  <c:v>3.0927002583979326</c:v>
                </c:pt>
                <c:pt idx="25">
                  <c:v>-3.750721292556261</c:v>
                </c:pt>
              </c:numCache>
            </c:numRef>
          </c:val>
          <c:extLst>
            <c:ext xmlns:c16="http://schemas.microsoft.com/office/drawing/2014/chart" uri="{C3380CC4-5D6E-409C-BE32-E72D297353CC}">
              <c16:uniqueId val="{00000020-835C-4EDD-A978-A7E31ABA178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{369A8DF2-1769-4C00-B58C-AE7C6F8A42B4}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35C-4EDD-A978-A7E31ABA178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{EB4F40E5-C168-4FDD-A579-AF0F5774F310}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35C-4EDD-A978-A7E31ABA178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{A6D32184-6229-48F6-A5DB-BA4AA5C4F67D}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35C-4EDD-A978-A7E31ABA178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{CAC684EC-2197-4A9A-8436-3DE21AAEE7C6}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35C-4EDD-A978-A7E31ABA178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{FA0E95D5-75A2-4EB2-A6B9-DCBF56612194}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35C-4EDD-A978-A7E31ABA178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{8533910D-F4F5-445B-B6A8-7DC01B41FDB4}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35C-4EDD-A978-A7E31ABA178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{C14307A8-ED8C-4A5B-A55F-68F1414E7429}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35C-4EDD-A978-A7E31ABA178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{142F8958-006A-4BD6-A888-2C32CEED401B}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35C-4EDD-A978-A7E31ABA178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{665F97C9-EF8E-47E1-818A-CC1571B0542A}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35C-4EDD-A978-A7E31ABA178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{8AECBDF3-EBC0-4190-B89F-B8CD60CD1A1E}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35C-4EDD-A978-A7E31ABA178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{CA810771-F794-46FE-9D9D-D58CF3CBB452}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35C-4EDD-A978-A7E31ABA178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{631B0B75-C70A-4F27-9D74-BBD46325CCDF}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35C-4EDD-A978-A7E31ABA178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{F6775FE4-B2AA-4CF1-A1C5-B2826D436B7E}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35C-4EDD-A978-A7E31ABA178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{C1692D8D-02B6-47E0-908B-7352048890B0}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35C-4EDD-A978-A7E31ABA178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{5BB4E85B-339A-45F7-8D98-09B09E1C9AF0}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35C-4EDD-A978-A7E31ABA178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{3FF3F0BB-4AD9-49A3-A8DB-C2128A12859B}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35C-4EDD-A978-A7E31ABA178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{7C4D3ABC-BAC3-4EB5-9FDE-35A2990DE52B}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35C-4EDD-A978-A7E31ABA178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{CF44C2D6-0AC6-426A-99C6-F68E94A64785}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35C-4EDD-A978-A7E31ABA178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{BBC151F7-DCC6-4274-8CAB-F703F925086C}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35C-4EDD-A978-A7E31ABA178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{78C26BBA-252A-47C6-88FE-010467075138}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35C-4EDD-A978-A7E31ABA178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{56B8A6A4-83F0-47D4-8AB6-21835D95CA06}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35C-4EDD-A978-A7E31ABA178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{D965222D-B26F-4142-8053-A60CC7381619}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35C-4EDD-A978-A7E31ABA178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{98A970B8-C018-4FAE-9D5A-4E3D586FF20E}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35C-4EDD-A978-A7E31ABA178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{85E0A4F7-1CD7-447B-89EA-A00DDC818B49}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35C-4EDD-A978-A7E31ABA178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{182F1AB5-502E-43C9-B015-B8C5AD673A78}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35C-4EDD-A978-A7E31ABA178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{69C8DACF-8153-40AF-A7AF-C5BF305A1886}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35C-4EDD-A978-A7E31ABA178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{E0ED6F10-9855-4C26-803A-D1F69CE74BD1}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35C-4EDD-A978-A7E31ABA178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{F61C30B0-2ACA-4623-8E08-2161376353D9}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35C-4EDD-A978-A7E31ABA178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{B3ABCAEE-D1E0-42F5-AB07-BE5C1991F268}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35C-4EDD-A978-A7E31ABA178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{A135F4FF-6136-4952-9065-E92B85994EE0}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35C-4EDD-A978-A7E31ABA178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{0F22EF4F-0583-4B6D-AA49-504916D92CF5}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35C-4EDD-A978-A7E31ABA178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{982501AC-4FA2-4370-A62E-32ABACBBA58F}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35C-4EDD-A978-A7E31ABA17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35C-4EDD-A978-A7E31ABA178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35C-4EDD-A978-A7E31ABA178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{98C8DDB9-61B7-4CEF-BB8D-B95068006FC3}</c15:txfldGUID>
                      <c15:f>Daten_Diagramme!$E$14</c15:f>
                      <c15:dlblFieldTableCache>
                        <c:ptCount val="1"/>
                        <c:pt idx="0">
                          <c:v>-8.6</c:v>
                        </c:pt>
                      </c15:dlblFieldTableCache>
                    </c15:dlblFTEntry>
                  </c15:dlblFieldTable>
                  <c15:showDataLabelsRange val="0"/>
                </c:ext>
                <c:ext xmlns:c16="http://schemas.microsoft.com/office/drawing/2014/chart" uri="{C3380CC4-5D6E-409C-BE32-E72D297353CC}">
                  <c16:uniqueId val="{00000000-FCD9-4A4B-A5A6-050B7771B1D2}"/>
                </c:ext>
              </c:extLst>
            </c:dLbl>
            <c:dLbl>
              <c:idx val="1"/>
              <c:tx>
                <c:strRef>
                  <c:f>Daten_Diagramme!$E$15</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{41A1DFDA-C160-477C-8150-78782A2B663F}</c15:txfldGUID>
                      <c15:f>Daten_Diagramme!$E$15</c15:f>
                      <c15:dlblFieldTableCache>
                        <c:ptCount val="1"/>
                        <c:pt idx="0">
                          <c:v>22.2</c:v>
                        </c:pt>
                      </c15:dlblFieldTableCache>
                    </c15:dlblFTEntry>
                  </c15:dlblFieldTable>
                  <c15:showDataLabelsRange val="0"/>
                </c:ext>
                <c:ext xmlns:c16="http://schemas.microsoft.com/office/drawing/2014/chart" uri="{C3380CC4-5D6E-409C-BE32-E72D297353CC}">
                  <c16:uniqueId val="{00000001-FCD9-4A4B-A5A6-050B7771B1D2}"/>
                </c:ext>
              </c:extLst>
            </c:dLbl>
            <c:dLbl>
              <c:idx val="2"/>
              <c:tx>
                <c:strRef>
                  <c:f>Daten_Diagramme!$E$16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{0D4ED85D-1BBE-4A5A-B015-163088243654}</c15:txfldGUID>
                      <c15:f>Daten_Diagramme!$E$16</c15:f>
                      <c15:dlblFieldTableCache>
                        <c:ptCount val="1"/>
                        <c:pt idx="0">
                          <c:v>6.5</c:v>
                        </c:pt>
                      </c15:dlblFieldTableCache>
                    </c15:dlblFTEntry>
                  </c15:dlblFieldTable>
                  <c15:showDataLabelsRange val="0"/>
                </c:ext>
                <c:ext xmlns:c16="http://schemas.microsoft.com/office/drawing/2014/chart" uri="{C3380CC4-5D6E-409C-BE32-E72D297353CC}">
                  <c16:uniqueId val="{00000002-FCD9-4A4B-A5A6-050B7771B1D2}"/>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{0E1DD339-73A8-486F-B1A3-739DF4DC4903}</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FCD9-4A4B-A5A6-050B7771B1D2}"/>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{36F0395A-104A-4EED-9743-980CEDF0F58B}</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FCD9-4A4B-A5A6-050B7771B1D2}"/>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{C4E43480-8B01-49D8-9EE9-B4B1FB0D19C3}</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FCD9-4A4B-A5A6-050B7771B1D2}"/>
                </c:ext>
              </c:extLst>
            </c:dLbl>
            <c:dLbl>
              <c:idx val="6"/>
              <c:tx>
                <c:strRef>
                  <c:f>Daten_Diagramme!$E$20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{72DFA86C-5096-481D-AEAA-2A050396CF6C}</c15:txfldGUID>
                      <c15:f>Daten_Diagramme!$E$20</c15:f>
                      <c15:dlblFieldTableCache>
                        <c:ptCount val="1"/>
                        <c:pt idx="0">
                          <c:v>-3.4</c:v>
                        </c:pt>
                      </c15:dlblFieldTableCache>
                    </c15:dlblFTEntry>
                  </c15:dlblFieldTable>
                  <c15:showDataLabelsRange val="0"/>
                </c:ext>
                <c:ext xmlns:c16="http://schemas.microsoft.com/office/drawing/2014/chart" uri="{C3380CC4-5D6E-409C-BE32-E72D297353CC}">
                  <c16:uniqueId val="{00000006-FCD9-4A4B-A5A6-050B7771B1D2}"/>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{66F805DD-BE9C-43A9-B95B-5E26E70D89BE}</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FCD9-4A4B-A5A6-050B7771B1D2}"/>
                </c:ext>
              </c:extLst>
            </c:dLbl>
            <c:dLbl>
              <c:idx val="8"/>
              <c:tx>
                <c:strRef>
                  <c:f>Daten_Diagramme!$E$22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{87C6DCB3-419B-4CC4-A530-18D99350D0BC}</c15:txfldGUID>
                      <c15:f>Daten_Diagramme!$E$22</c15:f>
                      <c15:dlblFieldTableCache>
                        <c:ptCount val="1"/>
                        <c:pt idx="0">
                          <c:v>-4.9</c:v>
                        </c:pt>
                      </c15:dlblFieldTableCache>
                    </c15:dlblFTEntry>
                  </c15:dlblFieldTable>
                  <c15:showDataLabelsRange val="0"/>
                </c:ext>
                <c:ext xmlns:c16="http://schemas.microsoft.com/office/drawing/2014/chart" uri="{C3380CC4-5D6E-409C-BE32-E72D297353CC}">
                  <c16:uniqueId val="{00000008-FCD9-4A4B-A5A6-050B7771B1D2}"/>
                </c:ext>
              </c:extLst>
            </c:dLbl>
            <c:dLbl>
              <c:idx val="9"/>
              <c:tx>
                <c:strRef>
                  <c:f>Daten_Diagramme!$E$23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{65C3033D-D57F-4251-872E-0F3FE1F8755D}</c15:txfldGUID>
                      <c15:f>Daten_Diagramme!$E$23</c15:f>
                      <c15:dlblFieldTableCache>
                        <c:ptCount val="1"/>
                        <c:pt idx="0">
                          <c:v>-1.5</c:v>
                        </c:pt>
                      </c15:dlblFieldTableCache>
                    </c15:dlblFTEntry>
                  </c15:dlblFieldTable>
                  <c15:showDataLabelsRange val="0"/>
                </c:ext>
                <c:ext xmlns:c16="http://schemas.microsoft.com/office/drawing/2014/chart" uri="{C3380CC4-5D6E-409C-BE32-E72D297353CC}">
                  <c16:uniqueId val="{00000009-FCD9-4A4B-A5A6-050B7771B1D2}"/>
                </c:ext>
              </c:extLst>
            </c:dLbl>
            <c:dLbl>
              <c:idx val="10"/>
              <c:tx>
                <c:strRef>
                  <c:f>Daten_Diagramme!$E$24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{9EE442D1-BCB0-4944-A29B-F66713E7637D}</c15:txfldGUID>
                      <c15:f>Daten_Diagramme!$E$24</c15:f>
                      <c15:dlblFieldTableCache>
                        <c:ptCount val="1"/>
                        <c:pt idx="0">
                          <c:v>-3.7</c:v>
                        </c:pt>
                      </c15:dlblFieldTableCache>
                    </c15:dlblFTEntry>
                  </c15:dlblFieldTable>
                  <c15:showDataLabelsRange val="0"/>
                </c:ext>
                <c:ext xmlns:c16="http://schemas.microsoft.com/office/drawing/2014/chart" uri="{C3380CC4-5D6E-409C-BE32-E72D297353CC}">
                  <c16:uniqueId val="{0000000A-FCD9-4A4B-A5A6-050B7771B1D2}"/>
                </c:ext>
              </c:extLst>
            </c:dLbl>
            <c:dLbl>
              <c:idx val="11"/>
              <c:tx>
                <c:strRef>
                  <c:f>Daten_Diagramme!$E$25</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{404620CF-C472-4FC7-9C98-80AF4DA3C0C2}</c15:txfldGUID>
                      <c15:f>Daten_Diagramme!$E$25</c15:f>
                      <c15:dlblFieldTableCache>
                        <c:ptCount val="1"/>
                        <c:pt idx="0">
                          <c:v>-26.1</c:v>
                        </c:pt>
                      </c15:dlblFieldTableCache>
                    </c15:dlblFTEntry>
                  </c15:dlblFieldTable>
                  <c15:showDataLabelsRange val="0"/>
                </c:ext>
                <c:ext xmlns:c16="http://schemas.microsoft.com/office/drawing/2014/chart" uri="{C3380CC4-5D6E-409C-BE32-E72D297353CC}">
                  <c16:uniqueId val="{0000000B-FCD9-4A4B-A5A6-050B7771B1D2}"/>
                </c:ext>
              </c:extLst>
            </c:dLbl>
            <c:dLbl>
              <c:idx val="12"/>
              <c:tx>
                <c:strRef>
                  <c:f>Daten_Diagramme!$E$26</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{A88D96D2-09DE-49CA-B97C-B85F01F14AFF}</c15:txfldGUID>
                      <c15:f>Daten_Diagramme!$E$26</c15:f>
                      <c15:dlblFieldTableCache>
                        <c:ptCount val="1"/>
                        <c:pt idx="0">
                          <c:v>-12.3</c:v>
                        </c:pt>
                      </c15:dlblFieldTableCache>
                    </c15:dlblFTEntry>
                  </c15:dlblFieldTable>
                  <c15:showDataLabelsRange val="0"/>
                </c:ext>
                <c:ext xmlns:c16="http://schemas.microsoft.com/office/drawing/2014/chart" uri="{C3380CC4-5D6E-409C-BE32-E72D297353CC}">
                  <c16:uniqueId val="{0000000C-FCD9-4A4B-A5A6-050B7771B1D2}"/>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{81716C49-72D7-4D05-8CF7-EAC518345E6A}</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FCD9-4A4B-A5A6-050B7771B1D2}"/>
                </c:ext>
              </c:extLst>
            </c:dLbl>
            <c:dLbl>
              <c:idx val="14"/>
              <c:tx>
                <c:strRef>
                  <c:f>Daten_Diagramme!$E$28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{74658CB9-1439-436F-A50C-42EED21ECDEC}</c15:txfldGUID>
                      <c15:f>Daten_Diagramme!$E$28</c15:f>
                      <c15:dlblFieldTableCache>
                        <c:ptCount val="1"/>
                      </c15:dlblFieldTableCache>
                    </c15:dlblFTEntry>
                  </c15:dlblFieldTable>
                  <c15:showDataLabelsRange val="0"/>
                </c:ext>
                <c:ext xmlns:c16="http://schemas.microsoft.com/office/drawing/2014/chart" uri="{C3380CC4-5D6E-409C-BE32-E72D297353CC}">
                  <c16:uniqueId val="{0000000E-FCD9-4A4B-A5A6-050B7771B1D2}"/>
                </c:ext>
              </c:extLst>
            </c:dLbl>
            <c:dLbl>
              <c:idx val="15"/>
              <c:tx>
                <c:strRef>
                  <c:f>Daten_Diagramme!$E$29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{BFC3C780-38D7-4C89-AF7D-37EDE22249B7}</c15:txfldGUID>
                      <c15:f>Daten_Diagramme!$E$29</c15:f>
                      <c15:dlblFieldTableCache>
                        <c:ptCount val="1"/>
                        <c:pt idx="0">
                          <c:v>-17.6</c:v>
                        </c:pt>
                      </c15:dlblFieldTableCache>
                    </c15:dlblFTEntry>
                  </c15:dlblFieldTable>
                  <c15:showDataLabelsRange val="0"/>
                </c:ext>
                <c:ext xmlns:c16="http://schemas.microsoft.com/office/drawing/2014/chart" uri="{C3380CC4-5D6E-409C-BE32-E72D297353CC}">
                  <c16:uniqueId val="{0000000F-FCD9-4A4B-A5A6-050B7771B1D2}"/>
                </c:ext>
              </c:extLst>
            </c:dLbl>
            <c:dLbl>
              <c:idx val="16"/>
              <c:tx>
                <c:strRef>
                  <c:f>Daten_Diagramme!$E$30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{94E12B70-8381-4A41-9DE0-8F5C42C7A1C0}</c15:txfldGUID>
                      <c15:f>Daten_Diagramme!$E$30</c15:f>
                      <c15:dlblFieldTableCache>
                        <c:ptCount val="1"/>
                        <c:pt idx="0">
                          <c:v>-5.7</c:v>
                        </c:pt>
                      </c15:dlblFieldTableCache>
                    </c15:dlblFTEntry>
                  </c15:dlblFieldTable>
                  <c15:showDataLabelsRange val="0"/>
                </c:ext>
                <c:ext xmlns:c16="http://schemas.microsoft.com/office/drawing/2014/chart" uri="{C3380CC4-5D6E-409C-BE32-E72D297353CC}">
                  <c16:uniqueId val="{00000010-FCD9-4A4B-A5A6-050B7771B1D2}"/>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{5D7E4D42-4071-4DE9-BAAD-0A194DF44C04}</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FCD9-4A4B-A5A6-050B7771B1D2}"/>
                </c:ext>
              </c:extLst>
            </c:dLbl>
            <c:dLbl>
              <c:idx val="18"/>
              <c:tx>
                <c:strRef>
                  <c:f>Daten_Diagramme!$E$32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{92A2E8C7-A9F3-462D-A8D5-DEEB1DB70942}</c15:txfldGUID>
                      <c15:f>Daten_Diagramme!$E$32</c15:f>
                      <c15:dlblFieldTableCache>
                        <c:ptCount val="1"/>
                        <c:pt idx="0">
                          <c:v>5.3</c:v>
                        </c:pt>
                      </c15:dlblFieldTableCache>
                    </c15:dlblFTEntry>
                  </c15:dlblFieldTable>
                  <c15:showDataLabelsRange val="0"/>
                </c:ext>
                <c:ext xmlns:c16="http://schemas.microsoft.com/office/drawing/2014/chart" uri="{C3380CC4-5D6E-409C-BE32-E72D297353CC}">
                  <c16:uniqueId val="{00000012-FCD9-4A4B-A5A6-050B7771B1D2}"/>
                </c:ext>
              </c:extLst>
            </c:dLbl>
            <c:dLbl>
              <c:idx val="19"/>
              <c:tx>
                <c:strRef>
                  <c:f>Daten_Diagramme!$E$33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{B5A30847-EBDE-4F5B-8182-95DC8B66AABD}</c15:txfldGUID>
                      <c15:f>Daten_Diagramme!$E$33</c15:f>
                      <c15:dlblFieldTableCache>
                        <c:ptCount val="1"/>
                        <c:pt idx="0">
                          <c:v>6.6</c:v>
                        </c:pt>
                      </c15:dlblFieldTableCache>
                    </c15:dlblFTEntry>
                  </c15:dlblFieldTable>
                  <c15:showDataLabelsRange val="0"/>
                </c:ext>
                <c:ext xmlns:c16="http://schemas.microsoft.com/office/drawing/2014/chart" uri="{C3380CC4-5D6E-409C-BE32-E72D297353CC}">
                  <c16:uniqueId val="{00000013-FCD9-4A4B-A5A6-050B7771B1D2}"/>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{BBE11229-211A-4A65-A382-61DD92B8EE09}</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FCD9-4A4B-A5A6-050B7771B1D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{D284392F-59E3-4C32-9398-6D7511B6C38C}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CD9-4A4B-A5A6-050B7771B1D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{CE8512B8-AB97-420D-BE8C-44DDDC8E1974}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CD9-4A4B-A5A6-050B7771B1D2}"/>
                </c:ext>
              </c:extLst>
            </c:dLbl>
            <c:dLbl>
              <c:idx val="23"/>
              <c:tx>
                <c:strRef>
                  <c:f>Daten_Diagramme!$E$37</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{37CB5861-58F5-4ED0-9E16-2F2D2AB199AB}</c15:txfldGUID>
                      <c15:f>Daten_Diagramme!$E$37</c15:f>
                      <c15:dlblFieldTableCache>
                        <c:ptCount val="1"/>
                        <c:pt idx="0">
                          <c:v>22.2</c:v>
                        </c:pt>
                      </c15:dlblFieldTableCache>
                    </c15:dlblFTEntry>
                  </c15:dlblFieldTable>
                  <c15:showDataLabelsRange val="0"/>
                </c:ext>
                <c:ext xmlns:c16="http://schemas.microsoft.com/office/drawing/2014/chart" uri="{C3380CC4-5D6E-409C-BE32-E72D297353CC}">
                  <c16:uniqueId val="{00000017-FCD9-4A4B-A5A6-050B7771B1D2}"/>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{925A43FE-B441-402A-868B-70C775854258}</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FCD9-4A4B-A5A6-050B7771B1D2}"/>
                </c:ext>
              </c:extLst>
            </c:dLbl>
            <c:dLbl>
              <c:idx val="25"/>
              <c:tx>
                <c:strRef>
                  <c:f>Daten_Diagramme!$E$39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{F756086F-2450-4465-BD85-CE1067580ED5}</c15:txfldGUID>
                      <c15:f>Daten_Diagramme!$E$39</c15:f>
                      <c15:dlblFieldTableCache>
                        <c:ptCount val="1"/>
                        <c:pt idx="0">
                          <c:v>-9.4</c:v>
                        </c:pt>
                      </c15:dlblFieldTableCache>
                    </c15:dlblFTEntry>
                  </c15:dlblFieldTable>
                  <c15:showDataLabelsRange val="0"/>
                </c:ext>
                <c:ext xmlns:c16="http://schemas.microsoft.com/office/drawing/2014/chart" uri="{C3380CC4-5D6E-409C-BE32-E72D297353CC}">
                  <c16:uniqueId val="{00000019-FCD9-4A4B-A5A6-050B7771B1D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{3B6DAFA8-EAD0-4270-AA5E-7F9F34012D0B}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CD9-4A4B-A5A6-050B7771B1D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{CDFBD855-6908-49F2-A6F7-B0C586435A17}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CD9-4A4B-A5A6-050B7771B1D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{1FAAE9D3-E213-473B-AD18-B797A042A3D9}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CD9-4A4B-A5A6-050B7771B1D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{6FD6C04C-FACC-4141-9A08-757AA0255B85}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CD9-4A4B-A5A6-050B7771B1D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{C5C2D24B-851C-4090-923F-F815B675898C}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CD9-4A4B-A5A6-050B7771B1D2}"/>
                </c:ext>
              </c:extLst>
            </c:dLbl>
            <c:dLbl>
              <c:idx val="31"/>
              <c:tx>
                <c:strRef>
                  <c:f>Daten_Diagramme!$E$45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{E3D80847-7EB5-4004-985E-7DD1AFD020A5}</c15:txfldGUID>
                      <c15:f>Daten_Diagramme!$E$45</c15:f>
                      <c15:dlblFieldTableCache>
                        <c:ptCount val="1"/>
                        <c:pt idx="0">
                          <c:v>-9.4</c:v>
                        </c:pt>
                      </c15:dlblFieldTableCache>
                    </c15:dlblFTEntry>
                  </c15:dlblFieldTable>
                  <c15:showDataLabelsRange val="0"/>
                </c:ext>
                <c:ext xmlns:c16="http://schemas.microsoft.com/office/drawing/2014/chart" uri="{C3380CC4-5D6E-409C-BE32-E72D297353CC}">
                  <c16:uniqueId val="{0000001F-FCD9-4A4B-A5A6-050B7771B1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-8.6115727451276634</c:v>
                </c:pt>
                <c:pt idx="1">
                  <c:v>22.222222222222221</c:v>
                </c:pt>
                <c:pt idx="2">
                  <c:v>6.4516129032258061</c:v>
                </c:pt>
                <c:pt idx="3">
                  <c:v>-4.6428571428571432</c:v>
                </c:pt>
                <c:pt idx="4">
                  <c:v>-3.8461538461538463</c:v>
                </c:pt>
                <c:pt idx="5">
                  <c:v>-5.957446808510638</c:v>
                </c:pt>
                <c:pt idx="6">
                  <c:v>-3.4188034188034186</c:v>
                </c:pt>
                <c:pt idx="7">
                  <c:v>-4.0462427745664744</c:v>
                </c:pt>
                <c:pt idx="8">
                  <c:v>-4.9438202247191008</c:v>
                </c:pt>
                <c:pt idx="9">
                  <c:v>-1.5325670498084292</c:v>
                </c:pt>
                <c:pt idx="10">
                  <c:v>-3.7128712871287131</c:v>
                </c:pt>
                <c:pt idx="11">
                  <c:v>-26.086956521739129</c:v>
                </c:pt>
                <c:pt idx="12">
                  <c:v>-12.307692307692308</c:v>
                </c:pt>
                <c:pt idx="13">
                  <c:v>0</c:v>
                </c:pt>
                <c:pt idx="14">
                  <c:v>-50.269687162891046</c:v>
                </c:pt>
                <c:pt idx="15">
                  <c:v>-17.647058823529413</c:v>
                </c:pt>
                <c:pt idx="16">
                  <c:v>-5.7142857142857144</c:v>
                </c:pt>
                <c:pt idx="17">
                  <c:v>0.76335877862595425</c:v>
                </c:pt>
                <c:pt idx="18">
                  <c:v>5.3045186640471513</c:v>
                </c:pt>
                <c:pt idx="19">
                  <c:v>6.6433566433566433</c:v>
                </c:pt>
                <c:pt idx="20">
                  <c:v>3.483309143686502</c:v>
                </c:pt>
                <c:pt idx="21">
                  <c:v>0</c:v>
                </c:pt>
                <c:pt idx="23">
                  <c:v>22.222222222222221</c:v>
                </c:pt>
                <c:pt idx="24">
                  <c:v>-4.0575916230366493</c:v>
                </c:pt>
                <c:pt idx="25">
                  <c:v>-9.3514070006863417</c:v>
                </c:pt>
              </c:numCache>
            </c:numRef>
          </c:val>
          <c:extLst>
            <c:ext xmlns:c16="http://schemas.microsoft.com/office/drawing/2014/chart" uri="{C3380CC4-5D6E-409C-BE32-E72D297353CC}">
              <c16:uniqueId val="{00000020-FCD9-4A4B-A5A6-050B7771B1D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{42000A3A-25ED-4C53-B8B5-1EADCFCFDC7D}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CD9-4A4B-A5A6-050B7771B1D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{1A2B721C-3ED7-483A-BD0C-A42D5A19E340}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CD9-4A4B-A5A6-050B7771B1D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{4900A3F2-DBED-4606-83CF-FBB2FF506E14}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CD9-4A4B-A5A6-050B7771B1D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{072C5391-2229-47A4-A284-B1BEE17EE133}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CD9-4A4B-A5A6-050B7771B1D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{FB7B0B30-26B1-4D2B-B4E7-34A0D6FA7A83}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CD9-4A4B-A5A6-050B7771B1D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{BDED47F4-690A-4274-A213-E0020B35457D}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CD9-4A4B-A5A6-050B7771B1D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{BDD01031-F1C6-4715-9D12-33E1FA2A5B25}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CD9-4A4B-A5A6-050B7771B1D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{76D857D9-7DCC-49D0-9088-AEDB9B87DA45}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CD9-4A4B-A5A6-050B7771B1D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{5AA38467-9029-46A2-B7B8-E75FB5B84B42}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CD9-4A4B-A5A6-050B7771B1D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{2634F5C9-291A-48FA-9425-EAA474D957A6}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CD9-4A4B-A5A6-050B7771B1D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{5925D127-E4C2-4680-9474-219D190DC2EE}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CD9-4A4B-A5A6-050B7771B1D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{2C67AA18-9FBF-4FA7-97ED-854E7B44F32D}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CD9-4A4B-A5A6-050B7771B1D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{5635BF24-A9CA-4161-BF1D-4CF14A9357CF}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CD9-4A4B-A5A6-050B7771B1D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{A77FEAF3-B0C3-41E8-9885-B7C6AC5C3A4D}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CD9-4A4B-A5A6-050B7771B1D2}"/>
                </c:ext>
              </c:extLst>
            </c:dLbl>
            <c:dLbl>
              <c:idx val="14"/>
              <c:tx>
                <c:strRef>
                  <c:f>Daten_Diagramme!$G$28</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{663BCD0D-1CF8-438D-B459-CBAC5914582B}</c15:txfldGUID>
                      <c15:f>Daten_Diagramme!$G$28</c15:f>
                      <c15:dlblFieldTableCache>
                        <c:ptCount val="1"/>
                        <c:pt idx="0">
                          <c:v>&lt; -50</c:v>
                        </c:pt>
                      </c15:dlblFieldTableCache>
                    </c15:dlblFTEntry>
                  </c15:dlblFieldTable>
                  <c15:showDataLabelsRange val="0"/>
                </c:ext>
                <c:ext xmlns:c16="http://schemas.microsoft.com/office/drawing/2014/chart" uri="{C3380CC4-5D6E-409C-BE32-E72D297353CC}">
                  <c16:uniqueId val="{0000002F-FCD9-4A4B-A5A6-050B7771B1D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{44B40E17-0C32-46BB-88A6-EB9DF4D0FAB7}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CD9-4A4B-A5A6-050B7771B1D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{6334EC13-34E5-4759-B201-92469BD4FFB5}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CD9-4A4B-A5A6-050B7771B1D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{2A18BE4F-DCE1-43E3-8A33-D3AC155802F6}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CD9-4A4B-A5A6-050B7771B1D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{C9BCD3E1-5EC6-440A-B9AC-C950152B1E7F}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CD9-4A4B-A5A6-050B7771B1D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{23BC003A-D74A-47CB-B10B-E490E4EF27B3}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CD9-4A4B-A5A6-050B7771B1D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{CCF2F683-AAF2-420B-A5C3-5869940EA7C6}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CD9-4A4B-A5A6-050B7771B1D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{43B060FB-2FEC-4076-8379-A332A356932E}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CD9-4A4B-A5A6-050B7771B1D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{7D233160-DA58-4339-B33B-C564E1A9F213}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CD9-4A4B-A5A6-050B7771B1D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{084E6191-052F-4C32-B7BA-8D4EF86C365E}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CD9-4A4B-A5A6-050B7771B1D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{DC0BEE52-4714-4570-950B-FE7128012EAD}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CD9-4A4B-A5A6-050B7771B1D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{3DBBB57D-4529-4818-8A2D-B479DE93CB49}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CD9-4A4B-A5A6-050B7771B1D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{B8F427CB-F859-41EB-B032-85FF15B994AF}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CD9-4A4B-A5A6-050B7771B1D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{3DE3E25E-0510-4531-B9DF-7D9650FB9D5D}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CD9-4A4B-A5A6-050B7771B1D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{4C0D6170-B682-47F8-B4EA-548CAD7543FA}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CD9-4A4B-A5A6-050B7771B1D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{AB364192-FA53-46FA-AEFE-6BE3BEA4A833}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CD9-4A4B-A5A6-050B7771B1D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{07702E03-C8F2-444B-BE92-42E734C86C67}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CD9-4A4B-A5A6-050B7771B1D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{75B55FFB-3CC3-4222-BF29-3C16B41839DE}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CD9-4A4B-A5A6-050B7771B1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0.75</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D9-4A4B-A5A6-050B7771B1D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-45</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149</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D9-4A4B-A5A6-050B7771B1D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{812C3371-5E2E-47C1-B25D-A035BF659701}</c15:txfldGUID>
                      <c15:f>Diagramm!$I$46</c15:f>
                      <c15:dlblFieldTableCache>
                        <c:ptCount val="1"/>
                      </c15:dlblFieldTableCache>
                    </c15:dlblFTEntry>
                  </c15:dlblFieldTable>
                  <c15:showDataLabelsRange val="0"/>
                </c:ext>
                <c:ext xmlns:c16="http://schemas.microsoft.com/office/drawing/2014/chart" uri="{C3380CC4-5D6E-409C-BE32-E72D297353CC}">
                  <c16:uniqueId val="{00000000-0679-483C-A37E-4C1976E0BF7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{8AF71FC8-378B-4ECA-A38D-7F9C8E084771}</c15:txfldGUID>
                      <c15:f>Diagramm!$I$47</c15:f>
                      <c15:dlblFieldTableCache>
                        <c:ptCount val="1"/>
                      </c15:dlblFieldTableCache>
                    </c15:dlblFTEntry>
                  </c15:dlblFieldTable>
                  <c15:showDataLabelsRange val="0"/>
                </c:ext>
                <c:ext xmlns:c16="http://schemas.microsoft.com/office/drawing/2014/chart" uri="{C3380CC4-5D6E-409C-BE32-E72D297353CC}">
                  <c16:uniqueId val="{00000001-0679-483C-A37E-4C1976E0BF7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{4EF6A368-0B10-4270-805B-B603CB778207}</c15:txfldGUID>
                      <c15:f>Diagramm!$I$48</c15:f>
                      <c15:dlblFieldTableCache>
                        <c:ptCount val="1"/>
                      </c15:dlblFieldTableCache>
                    </c15:dlblFTEntry>
                  </c15:dlblFieldTable>
                  <c15:showDataLabelsRange val="0"/>
                </c:ext>
                <c:ext xmlns:c16="http://schemas.microsoft.com/office/drawing/2014/chart" uri="{C3380CC4-5D6E-409C-BE32-E72D297353CC}">
                  <c16:uniqueId val="{00000002-0679-483C-A37E-4C1976E0BF7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{88DDDECF-8328-4F9B-9B5C-FC91A244D083}</c15:txfldGUID>
                      <c15:f>Diagramm!$I$49</c15:f>
                      <c15:dlblFieldTableCache>
                        <c:ptCount val="1"/>
                      </c15:dlblFieldTableCache>
                    </c15:dlblFTEntry>
                  </c15:dlblFieldTable>
                  <c15:showDataLabelsRange val="0"/>
                </c:ext>
                <c:ext xmlns:c16="http://schemas.microsoft.com/office/drawing/2014/chart" uri="{C3380CC4-5D6E-409C-BE32-E72D297353CC}">
                  <c16:uniqueId val="{00000003-0679-483C-A37E-4C1976E0BF7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{5DA2CB14-ECE9-4DB9-84CA-5D7784EDF630}</c15:txfldGUID>
                      <c15:f>Diagramm!$I$50</c15:f>
                      <c15:dlblFieldTableCache>
                        <c:ptCount val="1"/>
                      </c15:dlblFieldTableCache>
                    </c15:dlblFTEntry>
                  </c15:dlblFieldTable>
                  <c15:showDataLabelsRange val="0"/>
                </c:ext>
                <c:ext xmlns:c16="http://schemas.microsoft.com/office/drawing/2014/chart" uri="{C3380CC4-5D6E-409C-BE32-E72D297353CC}">
                  <c16:uniqueId val="{00000004-0679-483C-A37E-4C1976E0BF7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{DB299A98-B07A-431F-B1BE-D1195F896846}</c15:txfldGUID>
                      <c15:f>Diagramm!$I$51</c15:f>
                      <c15:dlblFieldTableCache>
                        <c:ptCount val="1"/>
                      </c15:dlblFieldTableCache>
                    </c15:dlblFTEntry>
                  </c15:dlblFieldTable>
                  <c15:showDataLabelsRange val="0"/>
                </c:ext>
                <c:ext xmlns:c16="http://schemas.microsoft.com/office/drawing/2014/chart" uri="{C3380CC4-5D6E-409C-BE32-E72D297353CC}">
                  <c16:uniqueId val="{00000005-0679-483C-A37E-4C1976E0BF7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{0B678B60-18BE-4E2C-9D17-5B94E1943151}</c15:txfldGUID>
                      <c15:f>Diagramm!$I$52</c15:f>
                      <c15:dlblFieldTableCache>
                        <c:ptCount val="1"/>
                      </c15:dlblFieldTableCache>
                    </c15:dlblFTEntry>
                  </c15:dlblFieldTable>
                  <c15:showDataLabelsRange val="0"/>
                </c:ext>
                <c:ext xmlns:c16="http://schemas.microsoft.com/office/drawing/2014/chart" uri="{C3380CC4-5D6E-409C-BE32-E72D297353CC}">
                  <c16:uniqueId val="{00000006-0679-483C-A37E-4C1976E0BF7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{0148C5E4-4739-4F14-9374-F53899DEC2CD}</c15:txfldGUID>
                      <c15:f>Diagramm!$I$53</c15:f>
                      <c15:dlblFieldTableCache>
                        <c:ptCount val="1"/>
                      </c15:dlblFieldTableCache>
                    </c15:dlblFTEntry>
                  </c15:dlblFieldTable>
                  <c15:showDataLabelsRange val="0"/>
                </c:ext>
                <c:ext xmlns:c16="http://schemas.microsoft.com/office/drawing/2014/chart" uri="{C3380CC4-5D6E-409C-BE32-E72D297353CC}">
                  <c16:uniqueId val="{00000007-0679-483C-A37E-4C1976E0BF7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{D1A585C5-C292-40ED-B043-10BD553F0F4D}</c15:txfldGUID>
                      <c15:f>Diagramm!$I$54</c15:f>
                      <c15:dlblFieldTableCache>
                        <c:ptCount val="1"/>
                      </c15:dlblFieldTableCache>
                    </c15:dlblFTEntry>
                  </c15:dlblFieldTable>
                  <c15:showDataLabelsRange val="0"/>
                </c:ext>
                <c:ext xmlns:c16="http://schemas.microsoft.com/office/drawing/2014/chart" uri="{C3380CC4-5D6E-409C-BE32-E72D297353CC}">
                  <c16:uniqueId val="{00000008-0679-483C-A37E-4C1976E0BF7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{C27FD8D0-42C8-4AB3-B19C-04E4EFDCB1D9}</c15:txfldGUID>
                      <c15:f>Diagramm!$I$55</c15:f>
                      <c15:dlblFieldTableCache>
                        <c:ptCount val="1"/>
                      </c15:dlblFieldTableCache>
                    </c15:dlblFTEntry>
                  </c15:dlblFieldTable>
                  <c15:showDataLabelsRange val="0"/>
                </c:ext>
                <c:ext xmlns:c16="http://schemas.microsoft.com/office/drawing/2014/chart" uri="{C3380CC4-5D6E-409C-BE32-E72D297353CC}">
                  <c16:uniqueId val="{00000009-0679-483C-A37E-4C1976E0BF7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{218DFDF9-7432-4DDE-9D95-8CD5F05DE845}</c15:txfldGUID>
                      <c15:f>Diagramm!$I$56</c15:f>
                      <c15:dlblFieldTableCache>
                        <c:ptCount val="1"/>
                      </c15:dlblFieldTableCache>
                    </c15:dlblFTEntry>
                  </c15:dlblFieldTable>
                  <c15:showDataLabelsRange val="0"/>
                </c:ext>
                <c:ext xmlns:c16="http://schemas.microsoft.com/office/drawing/2014/chart" uri="{C3380CC4-5D6E-409C-BE32-E72D297353CC}">
                  <c16:uniqueId val="{0000000A-0679-483C-A37E-4C1976E0BF7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{88F6092F-CC5C-4F47-A2E7-142F056DC5BB}</c15:txfldGUID>
                      <c15:f>Diagramm!$I$57</c15:f>
                      <c15:dlblFieldTableCache>
                        <c:ptCount val="1"/>
                      </c15:dlblFieldTableCache>
                    </c15:dlblFTEntry>
                  </c15:dlblFieldTable>
                  <c15:showDataLabelsRange val="0"/>
                </c:ext>
                <c:ext xmlns:c16="http://schemas.microsoft.com/office/drawing/2014/chart" uri="{C3380CC4-5D6E-409C-BE32-E72D297353CC}">
                  <c16:uniqueId val="{0000000B-0679-483C-A37E-4C1976E0BF7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{95A60E36-647D-43EB-848E-56669ECF9CAD}</c15:txfldGUID>
                      <c15:f>Diagramm!$I$58</c15:f>
                      <c15:dlblFieldTableCache>
                        <c:ptCount val="1"/>
                      </c15:dlblFieldTableCache>
                    </c15:dlblFTEntry>
                  </c15:dlblFieldTable>
                  <c15:showDataLabelsRange val="0"/>
                </c:ext>
                <c:ext xmlns:c16="http://schemas.microsoft.com/office/drawing/2014/chart" uri="{C3380CC4-5D6E-409C-BE32-E72D297353CC}">
                  <c16:uniqueId val="{0000000C-0679-483C-A37E-4C1976E0BF7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{F9AF6900-938F-4130-BCB9-59D331EA7977}</c15:txfldGUID>
                      <c15:f>Diagramm!$I$59</c15:f>
                      <c15:dlblFieldTableCache>
                        <c:ptCount val="1"/>
                      </c15:dlblFieldTableCache>
                    </c15:dlblFTEntry>
                  </c15:dlblFieldTable>
                  <c15:showDataLabelsRange val="0"/>
                </c:ext>
                <c:ext xmlns:c16="http://schemas.microsoft.com/office/drawing/2014/chart" uri="{C3380CC4-5D6E-409C-BE32-E72D297353CC}">
                  <c16:uniqueId val="{0000000D-0679-483C-A37E-4C1976E0BF7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{6930DFC6-4802-42F8-B59B-B590EA3C5074}</c15:txfldGUID>
                      <c15:f>Diagramm!$I$60</c15:f>
                      <c15:dlblFieldTableCache>
                        <c:ptCount val="1"/>
                      </c15:dlblFieldTableCache>
                    </c15:dlblFTEntry>
                  </c15:dlblFieldTable>
                  <c15:showDataLabelsRange val="0"/>
                </c:ext>
                <c:ext xmlns:c16="http://schemas.microsoft.com/office/drawing/2014/chart" uri="{C3380CC4-5D6E-409C-BE32-E72D297353CC}">
                  <c16:uniqueId val="{0000000E-0679-483C-A37E-4C1976E0BF7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{9E3B7457-517F-4F87-81A1-AACA0A544211}</c15:txfldGUID>
                      <c15:f>Diagramm!$I$61</c15:f>
                      <c15:dlblFieldTableCache>
                        <c:ptCount val="1"/>
                      </c15:dlblFieldTableCache>
                    </c15:dlblFTEntry>
                  </c15:dlblFieldTable>
                  <c15:showDataLabelsRange val="0"/>
                </c:ext>
                <c:ext xmlns:c16="http://schemas.microsoft.com/office/drawing/2014/chart" uri="{C3380CC4-5D6E-409C-BE32-E72D297353CC}">
                  <c16:uniqueId val="{0000000F-0679-483C-A37E-4C1976E0BF7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{0E0B5AAC-167D-4B5C-84EE-9C877FC1CD71}</c15:txfldGUID>
                      <c15:f>Diagramm!$I$62</c15:f>
                      <c15:dlblFieldTableCache>
                        <c:ptCount val="1"/>
                      </c15:dlblFieldTableCache>
                    </c15:dlblFTEntry>
                  </c15:dlblFieldTable>
                  <c15:showDataLabelsRange val="0"/>
                </c:ext>
                <c:ext xmlns:c16="http://schemas.microsoft.com/office/drawing/2014/chart" uri="{C3380CC4-5D6E-409C-BE32-E72D297353CC}">
                  <c16:uniqueId val="{00000010-0679-483C-A37E-4C1976E0BF7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{1C37A92B-04F5-4611-88D5-CE5717457535}</c15:txfldGUID>
                      <c15:f>Diagramm!$I$63</c15:f>
                      <c15:dlblFieldTableCache>
                        <c:ptCount val="1"/>
                      </c15:dlblFieldTableCache>
                    </c15:dlblFTEntry>
                  </c15:dlblFieldTable>
                  <c15:showDataLabelsRange val="0"/>
                </c:ext>
                <c:ext xmlns:c16="http://schemas.microsoft.com/office/drawing/2014/chart" uri="{C3380CC4-5D6E-409C-BE32-E72D297353CC}">
                  <c16:uniqueId val="{00000011-0679-483C-A37E-4C1976E0BF7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{660BA22F-10BF-4AB9-BA64-6DCA6C5884EF}</c15:txfldGUID>
                      <c15:f>Diagramm!$I$64</c15:f>
                      <c15:dlblFieldTableCache>
                        <c:ptCount val="1"/>
                      </c15:dlblFieldTableCache>
                    </c15:dlblFTEntry>
                  </c15:dlblFieldTable>
                  <c15:showDataLabelsRange val="0"/>
                </c:ext>
                <c:ext xmlns:c16="http://schemas.microsoft.com/office/drawing/2014/chart" uri="{C3380CC4-5D6E-409C-BE32-E72D297353CC}">
                  <c16:uniqueId val="{00000012-0679-483C-A37E-4C1976E0BF7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{93B1EC12-D2F7-4DD6-8F2D-A329DC67221F}</c15:txfldGUID>
                      <c15:f>Diagramm!$I$65</c15:f>
                      <c15:dlblFieldTableCache>
                        <c:ptCount val="1"/>
                      </c15:dlblFieldTableCache>
                    </c15:dlblFTEntry>
                  </c15:dlblFieldTable>
                  <c15:showDataLabelsRange val="0"/>
                </c:ext>
                <c:ext xmlns:c16="http://schemas.microsoft.com/office/drawing/2014/chart" uri="{C3380CC4-5D6E-409C-BE32-E72D297353CC}">
                  <c16:uniqueId val="{00000013-0679-483C-A37E-4C1976E0BF7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{BC3F329B-3AB0-4830-ACAC-DA26CEED6844}</c15:txfldGUID>
                      <c15:f>Diagramm!$I$66</c15:f>
                      <c15:dlblFieldTableCache>
                        <c:ptCount val="1"/>
                      </c15:dlblFieldTableCache>
                    </c15:dlblFTEntry>
                  </c15:dlblFieldTable>
                  <c15:showDataLabelsRange val="0"/>
                </c:ext>
                <c:ext xmlns:c16="http://schemas.microsoft.com/office/drawing/2014/chart" uri="{C3380CC4-5D6E-409C-BE32-E72D297353CC}">
                  <c16:uniqueId val="{00000014-0679-483C-A37E-4C1976E0BF7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{1B60620E-752B-4E35-B613-280966AFFD13}</c15:txfldGUID>
                      <c15:f>Diagramm!$I$67</c15:f>
                      <c15:dlblFieldTableCache>
                        <c:ptCount val="1"/>
                      </c15:dlblFieldTableCache>
                    </c15:dlblFTEntry>
                  </c15:dlblFieldTable>
                  <c15:showDataLabelsRange val="0"/>
                </c:ext>
                <c:ext xmlns:c16="http://schemas.microsoft.com/office/drawing/2014/chart" uri="{C3380CC4-5D6E-409C-BE32-E72D297353CC}">
                  <c16:uniqueId val="{00000015-0679-483C-A37E-4C1976E0BF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79-483C-A37E-4C1976E0BF7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{C300F861-173D-486B-A46F-606FF6EAD7FE}</c15:txfldGUID>
                      <c15:f>Diagramm!$K$46</c15:f>
                      <c15:dlblFieldTableCache>
                        <c:ptCount val="1"/>
                      </c15:dlblFieldTableCache>
                    </c15:dlblFTEntry>
                  </c15:dlblFieldTable>
                  <c15:showDataLabelsRange val="0"/>
                </c:ext>
                <c:ext xmlns:c16="http://schemas.microsoft.com/office/drawing/2014/chart" uri="{C3380CC4-5D6E-409C-BE32-E72D297353CC}">
                  <c16:uniqueId val="{00000017-0679-483C-A37E-4C1976E0BF7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{9C60B210-C65C-4EC4-BB3E-3186850A7CD8}</c15:txfldGUID>
                      <c15:f>Diagramm!$K$47</c15:f>
                      <c15:dlblFieldTableCache>
                        <c:ptCount val="1"/>
                      </c15:dlblFieldTableCache>
                    </c15:dlblFTEntry>
                  </c15:dlblFieldTable>
                  <c15:showDataLabelsRange val="0"/>
                </c:ext>
                <c:ext xmlns:c16="http://schemas.microsoft.com/office/drawing/2014/chart" uri="{C3380CC4-5D6E-409C-BE32-E72D297353CC}">
                  <c16:uniqueId val="{00000018-0679-483C-A37E-4C1976E0BF7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{12421C72-2BDF-4F69-AB97-B019EE1CB974}</c15:txfldGUID>
                      <c15:f>Diagramm!$K$48</c15:f>
                      <c15:dlblFieldTableCache>
                        <c:ptCount val="1"/>
                      </c15:dlblFieldTableCache>
                    </c15:dlblFTEntry>
                  </c15:dlblFieldTable>
                  <c15:showDataLabelsRange val="0"/>
                </c:ext>
                <c:ext xmlns:c16="http://schemas.microsoft.com/office/drawing/2014/chart" uri="{C3380CC4-5D6E-409C-BE32-E72D297353CC}">
                  <c16:uniqueId val="{00000019-0679-483C-A37E-4C1976E0BF7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{D784F1C8-A807-4A53-80B2-7F2EBE48434B}</c15:txfldGUID>
                      <c15:f>Diagramm!$K$49</c15:f>
                      <c15:dlblFieldTableCache>
                        <c:ptCount val="1"/>
                      </c15:dlblFieldTableCache>
                    </c15:dlblFTEntry>
                  </c15:dlblFieldTable>
                  <c15:showDataLabelsRange val="0"/>
                </c:ext>
                <c:ext xmlns:c16="http://schemas.microsoft.com/office/drawing/2014/chart" uri="{C3380CC4-5D6E-409C-BE32-E72D297353CC}">
                  <c16:uniqueId val="{0000001A-0679-483C-A37E-4C1976E0BF7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{1271B8DB-6448-4107-B650-642472502D37}</c15:txfldGUID>
                      <c15:f>Diagramm!$K$50</c15:f>
                      <c15:dlblFieldTableCache>
                        <c:ptCount val="1"/>
                      </c15:dlblFieldTableCache>
                    </c15:dlblFTEntry>
                  </c15:dlblFieldTable>
                  <c15:showDataLabelsRange val="0"/>
                </c:ext>
                <c:ext xmlns:c16="http://schemas.microsoft.com/office/drawing/2014/chart" uri="{C3380CC4-5D6E-409C-BE32-E72D297353CC}">
                  <c16:uniqueId val="{0000001B-0679-483C-A37E-4C1976E0BF7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{DC5D6AA1-8491-4366-A845-031073EEBF3E}</c15:txfldGUID>
                      <c15:f>Diagramm!$K$51</c15:f>
                      <c15:dlblFieldTableCache>
                        <c:ptCount val="1"/>
                      </c15:dlblFieldTableCache>
                    </c15:dlblFTEntry>
                  </c15:dlblFieldTable>
                  <c15:showDataLabelsRange val="0"/>
                </c:ext>
                <c:ext xmlns:c16="http://schemas.microsoft.com/office/drawing/2014/chart" uri="{C3380CC4-5D6E-409C-BE32-E72D297353CC}">
                  <c16:uniqueId val="{0000001C-0679-483C-A37E-4C1976E0BF7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{AD1F206F-75E0-4985-ACEC-71576A3158F9}</c15:txfldGUID>
                      <c15:f>Diagramm!$K$52</c15:f>
                      <c15:dlblFieldTableCache>
                        <c:ptCount val="1"/>
                      </c15:dlblFieldTableCache>
                    </c15:dlblFTEntry>
                  </c15:dlblFieldTable>
                  <c15:showDataLabelsRange val="0"/>
                </c:ext>
                <c:ext xmlns:c16="http://schemas.microsoft.com/office/drawing/2014/chart" uri="{C3380CC4-5D6E-409C-BE32-E72D297353CC}">
                  <c16:uniqueId val="{0000001D-0679-483C-A37E-4C1976E0BF7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{6217AB91-1B2B-4CFD-985C-62F9310EB6DC}</c15:txfldGUID>
                      <c15:f>Diagramm!$K$53</c15:f>
                      <c15:dlblFieldTableCache>
                        <c:ptCount val="1"/>
                      </c15:dlblFieldTableCache>
                    </c15:dlblFTEntry>
                  </c15:dlblFieldTable>
                  <c15:showDataLabelsRange val="0"/>
                </c:ext>
                <c:ext xmlns:c16="http://schemas.microsoft.com/office/drawing/2014/chart" uri="{C3380CC4-5D6E-409C-BE32-E72D297353CC}">
                  <c16:uniqueId val="{0000001E-0679-483C-A37E-4C1976E0BF7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{C46868BF-ABB7-447C-B90A-EEECBC1FA5EE}</c15:txfldGUID>
                      <c15:f>Diagramm!$K$54</c15:f>
                      <c15:dlblFieldTableCache>
                        <c:ptCount val="1"/>
                      </c15:dlblFieldTableCache>
                    </c15:dlblFTEntry>
                  </c15:dlblFieldTable>
                  <c15:showDataLabelsRange val="0"/>
                </c:ext>
                <c:ext xmlns:c16="http://schemas.microsoft.com/office/drawing/2014/chart" uri="{C3380CC4-5D6E-409C-BE32-E72D297353CC}">
                  <c16:uniqueId val="{0000001F-0679-483C-A37E-4C1976E0BF7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{9E7BF48B-A733-4A57-BB5D-2BB81196857C}</c15:txfldGUID>
                      <c15:f>Diagramm!$K$55</c15:f>
                      <c15:dlblFieldTableCache>
                        <c:ptCount val="1"/>
                      </c15:dlblFieldTableCache>
                    </c15:dlblFTEntry>
                  </c15:dlblFieldTable>
                  <c15:showDataLabelsRange val="0"/>
                </c:ext>
                <c:ext xmlns:c16="http://schemas.microsoft.com/office/drawing/2014/chart" uri="{C3380CC4-5D6E-409C-BE32-E72D297353CC}">
                  <c16:uniqueId val="{00000020-0679-483C-A37E-4C1976E0BF7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{698047DB-9024-433E-BF78-83BD85E60C0D}</c15:txfldGUID>
                      <c15:f>Diagramm!$K$56</c15:f>
                      <c15:dlblFieldTableCache>
                        <c:ptCount val="1"/>
                      </c15:dlblFieldTableCache>
                    </c15:dlblFTEntry>
                  </c15:dlblFieldTable>
                  <c15:showDataLabelsRange val="0"/>
                </c:ext>
                <c:ext xmlns:c16="http://schemas.microsoft.com/office/drawing/2014/chart" uri="{C3380CC4-5D6E-409C-BE32-E72D297353CC}">
                  <c16:uniqueId val="{00000021-0679-483C-A37E-4C1976E0BF7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{67BE41EE-7B13-4295-9E1B-964B9C16CAE7}</c15:txfldGUID>
                      <c15:f>Diagramm!$K$57</c15:f>
                      <c15:dlblFieldTableCache>
                        <c:ptCount val="1"/>
                      </c15:dlblFieldTableCache>
                    </c15:dlblFTEntry>
                  </c15:dlblFieldTable>
                  <c15:showDataLabelsRange val="0"/>
                </c:ext>
                <c:ext xmlns:c16="http://schemas.microsoft.com/office/drawing/2014/chart" uri="{C3380CC4-5D6E-409C-BE32-E72D297353CC}">
                  <c16:uniqueId val="{00000022-0679-483C-A37E-4C1976E0BF7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{B99B2F3E-0C64-474A-B9B7-A5E9D0E729D4}</c15:txfldGUID>
                      <c15:f>Diagramm!$K$58</c15:f>
                      <c15:dlblFieldTableCache>
                        <c:ptCount val="1"/>
                      </c15:dlblFieldTableCache>
                    </c15:dlblFTEntry>
                  </c15:dlblFieldTable>
                  <c15:showDataLabelsRange val="0"/>
                </c:ext>
                <c:ext xmlns:c16="http://schemas.microsoft.com/office/drawing/2014/chart" uri="{C3380CC4-5D6E-409C-BE32-E72D297353CC}">
                  <c16:uniqueId val="{00000023-0679-483C-A37E-4C1976E0BF7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{F57D85AC-098D-4A03-A87D-EA57D3E48E26}</c15:txfldGUID>
                      <c15:f>Diagramm!$K$59</c15:f>
                      <c15:dlblFieldTableCache>
                        <c:ptCount val="1"/>
                      </c15:dlblFieldTableCache>
                    </c15:dlblFTEntry>
                  </c15:dlblFieldTable>
                  <c15:showDataLabelsRange val="0"/>
                </c:ext>
                <c:ext xmlns:c16="http://schemas.microsoft.com/office/drawing/2014/chart" uri="{C3380CC4-5D6E-409C-BE32-E72D297353CC}">
                  <c16:uniqueId val="{00000024-0679-483C-A37E-4C1976E0BF7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{51071FE8-D736-4A19-86FD-53836A0DB1AB}</c15:txfldGUID>
                      <c15:f>Diagramm!$K$60</c15:f>
                      <c15:dlblFieldTableCache>
                        <c:ptCount val="1"/>
                      </c15:dlblFieldTableCache>
                    </c15:dlblFTEntry>
                  </c15:dlblFieldTable>
                  <c15:showDataLabelsRange val="0"/>
                </c:ext>
                <c:ext xmlns:c16="http://schemas.microsoft.com/office/drawing/2014/chart" uri="{C3380CC4-5D6E-409C-BE32-E72D297353CC}">
                  <c16:uniqueId val="{00000025-0679-483C-A37E-4C1976E0BF7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{91160CD2-09C3-444E-AFE8-8B77290409BD}</c15:txfldGUID>
                      <c15:f>Diagramm!$K$61</c15:f>
                      <c15:dlblFieldTableCache>
                        <c:ptCount val="1"/>
                      </c15:dlblFieldTableCache>
                    </c15:dlblFTEntry>
                  </c15:dlblFieldTable>
                  <c15:showDataLabelsRange val="0"/>
                </c:ext>
                <c:ext xmlns:c16="http://schemas.microsoft.com/office/drawing/2014/chart" uri="{C3380CC4-5D6E-409C-BE32-E72D297353CC}">
                  <c16:uniqueId val="{00000026-0679-483C-A37E-4C1976E0BF7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{5439F05A-F27E-4CD4-B9C7-D382AF2119FE}</c15:txfldGUID>
                      <c15:f>Diagramm!$K$62</c15:f>
                      <c15:dlblFieldTableCache>
                        <c:ptCount val="1"/>
                      </c15:dlblFieldTableCache>
                    </c15:dlblFTEntry>
                  </c15:dlblFieldTable>
                  <c15:showDataLabelsRange val="0"/>
                </c:ext>
                <c:ext xmlns:c16="http://schemas.microsoft.com/office/drawing/2014/chart" uri="{C3380CC4-5D6E-409C-BE32-E72D297353CC}">
                  <c16:uniqueId val="{00000027-0679-483C-A37E-4C1976E0BF7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{485A0D86-4235-44B7-A7A7-2BF9F218A64E}</c15:txfldGUID>
                      <c15:f>Diagramm!$K$63</c15:f>
                      <c15:dlblFieldTableCache>
                        <c:ptCount val="1"/>
                      </c15:dlblFieldTableCache>
                    </c15:dlblFTEntry>
                  </c15:dlblFieldTable>
                  <c15:showDataLabelsRange val="0"/>
                </c:ext>
                <c:ext xmlns:c16="http://schemas.microsoft.com/office/drawing/2014/chart" uri="{C3380CC4-5D6E-409C-BE32-E72D297353CC}">
                  <c16:uniqueId val="{00000028-0679-483C-A37E-4C1976E0BF7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{E09183EB-282C-4ACA-AB5A-5E63A3804E82}</c15:txfldGUID>
                      <c15:f>Diagramm!$K$64</c15:f>
                      <c15:dlblFieldTableCache>
                        <c:ptCount val="1"/>
                      </c15:dlblFieldTableCache>
                    </c15:dlblFTEntry>
                  </c15:dlblFieldTable>
                  <c15:showDataLabelsRange val="0"/>
                </c:ext>
                <c:ext xmlns:c16="http://schemas.microsoft.com/office/drawing/2014/chart" uri="{C3380CC4-5D6E-409C-BE32-E72D297353CC}">
                  <c16:uniqueId val="{00000029-0679-483C-A37E-4C1976E0BF7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{0D93229E-A2E3-4805-B6D3-673AFF698E6C}</c15:txfldGUID>
                      <c15:f>Diagramm!$K$65</c15:f>
                      <c15:dlblFieldTableCache>
                        <c:ptCount val="1"/>
                      </c15:dlblFieldTableCache>
                    </c15:dlblFTEntry>
                  </c15:dlblFieldTable>
                  <c15:showDataLabelsRange val="0"/>
                </c:ext>
                <c:ext xmlns:c16="http://schemas.microsoft.com/office/drawing/2014/chart" uri="{C3380CC4-5D6E-409C-BE32-E72D297353CC}">
                  <c16:uniqueId val="{0000002A-0679-483C-A37E-4C1976E0BF7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{D9330F87-3C39-4333-A8EF-A8EE8F376875}</c15:txfldGUID>
                      <c15:f>Diagramm!$K$66</c15:f>
                      <c15:dlblFieldTableCache>
                        <c:ptCount val="1"/>
                      </c15:dlblFieldTableCache>
                    </c15:dlblFTEntry>
                  </c15:dlblFieldTable>
                  <c15:showDataLabelsRange val="0"/>
                </c:ext>
                <c:ext xmlns:c16="http://schemas.microsoft.com/office/drawing/2014/chart" uri="{C3380CC4-5D6E-409C-BE32-E72D297353CC}">
                  <c16:uniqueId val="{0000002B-0679-483C-A37E-4C1976E0BF7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{4CCCE5ED-63BA-4E48-957F-8E2390A8FE2D}</c15:txfldGUID>
                      <c15:f>Diagramm!$K$67</c15:f>
                      <c15:dlblFieldTableCache>
                        <c:ptCount val="1"/>
                      </c15:dlblFieldTableCache>
                    </c15:dlblFTEntry>
                  </c15:dlblFieldTable>
                  <c15:showDataLabelsRange val="0"/>
                </c:ext>
                <c:ext xmlns:c16="http://schemas.microsoft.com/office/drawing/2014/chart" uri="{C3380CC4-5D6E-409C-BE32-E72D297353CC}">
                  <c16:uniqueId val="{0000002C-0679-483C-A37E-4C1976E0BF7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79-483C-A37E-4C1976E0BF7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{7981D8DB-34C0-40A4-A261-5FEE6CF4324D}</c15:txfldGUID>
                      <c15:f>Diagramm!$J$46</c15:f>
                      <c15:dlblFieldTableCache>
                        <c:ptCount val="1"/>
                      </c15:dlblFieldTableCache>
                    </c15:dlblFTEntry>
                  </c15:dlblFieldTable>
                  <c15:showDataLabelsRange val="0"/>
                </c:ext>
                <c:ext xmlns:c16="http://schemas.microsoft.com/office/drawing/2014/chart" uri="{C3380CC4-5D6E-409C-BE32-E72D297353CC}">
                  <c16:uniqueId val="{0000002E-0679-483C-A37E-4C1976E0BF7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{A5CB0CC6-4A35-428B-B701-E329CBDACC4B}</c15:txfldGUID>
                      <c15:f>Diagramm!$J$47</c15:f>
                      <c15:dlblFieldTableCache>
                        <c:ptCount val="1"/>
                      </c15:dlblFieldTableCache>
                    </c15:dlblFTEntry>
                  </c15:dlblFieldTable>
                  <c15:showDataLabelsRange val="0"/>
                </c:ext>
                <c:ext xmlns:c16="http://schemas.microsoft.com/office/drawing/2014/chart" uri="{C3380CC4-5D6E-409C-BE32-E72D297353CC}">
                  <c16:uniqueId val="{0000002F-0679-483C-A37E-4C1976E0BF7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{DF01C28F-8781-4597-A8AC-3D4CB03A04A1}</c15:txfldGUID>
                      <c15:f>Diagramm!$J$48</c15:f>
                      <c15:dlblFieldTableCache>
                        <c:ptCount val="1"/>
                      </c15:dlblFieldTableCache>
                    </c15:dlblFTEntry>
                  </c15:dlblFieldTable>
                  <c15:showDataLabelsRange val="0"/>
                </c:ext>
                <c:ext xmlns:c16="http://schemas.microsoft.com/office/drawing/2014/chart" uri="{C3380CC4-5D6E-409C-BE32-E72D297353CC}">
                  <c16:uniqueId val="{00000030-0679-483C-A37E-4C1976E0BF7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{231D112B-9144-4045-8AA4-AE465F1A694A}</c15:txfldGUID>
                      <c15:f>Diagramm!$J$49</c15:f>
                      <c15:dlblFieldTableCache>
                        <c:ptCount val="1"/>
                      </c15:dlblFieldTableCache>
                    </c15:dlblFTEntry>
                  </c15:dlblFieldTable>
                  <c15:showDataLabelsRange val="0"/>
                </c:ext>
                <c:ext xmlns:c16="http://schemas.microsoft.com/office/drawing/2014/chart" uri="{C3380CC4-5D6E-409C-BE32-E72D297353CC}">
                  <c16:uniqueId val="{00000031-0679-483C-A37E-4C1976E0BF7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{81A79433-7407-467E-AF72-9EFE8866C4E8}</c15:txfldGUID>
                      <c15:f>Diagramm!$J$50</c15:f>
                      <c15:dlblFieldTableCache>
                        <c:ptCount val="1"/>
                      </c15:dlblFieldTableCache>
                    </c15:dlblFTEntry>
                  </c15:dlblFieldTable>
                  <c15:showDataLabelsRange val="0"/>
                </c:ext>
                <c:ext xmlns:c16="http://schemas.microsoft.com/office/drawing/2014/chart" uri="{C3380CC4-5D6E-409C-BE32-E72D297353CC}">
                  <c16:uniqueId val="{00000032-0679-483C-A37E-4C1976E0BF7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{994936E4-8C9E-44C0-98B5-1E5FD95DA31F}</c15:txfldGUID>
                      <c15:f>Diagramm!$J$51</c15:f>
                      <c15:dlblFieldTableCache>
                        <c:ptCount val="1"/>
                      </c15:dlblFieldTableCache>
                    </c15:dlblFTEntry>
                  </c15:dlblFieldTable>
                  <c15:showDataLabelsRange val="0"/>
                </c:ext>
                <c:ext xmlns:c16="http://schemas.microsoft.com/office/drawing/2014/chart" uri="{C3380CC4-5D6E-409C-BE32-E72D297353CC}">
                  <c16:uniqueId val="{00000033-0679-483C-A37E-4C1976E0BF7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{5AA3004B-0734-428F-ADD0-9B1FC8630A49}</c15:txfldGUID>
                      <c15:f>Diagramm!$J$52</c15:f>
                      <c15:dlblFieldTableCache>
                        <c:ptCount val="1"/>
                      </c15:dlblFieldTableCache>
                    </c15:dlblFTEntry>
                  </c15:dlblFieldTable>
                  <c15:showDataLabelsRange val="0"/>
                </c:ext>
                <c:ext xmlns:c16="http://schemas.microsoft.com/office/drawing/2014/chart" uri="{C3380CC4-5D6E-409C-BE32-E72D297353CC}">
                  <c16:uniqueId val="{00000034-0679-483C-A37E-4C1976E0BF7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{40A574C4-0465-4896-84A0-6B643152FAF5}</c15:txfldGUID>
                      <c15:f>Diagramm!$J$53</c15:f>
                      <c15:dlblFieldTableCache>
                        <c:ptCount val="1"/>
                      </c15:dlblFieldTableCache>
                    </c15:dlblFTEntry>
                  </c15:dlblFieldTable>
                  <c15:showDataLabelsRange val="0"/>
                </c:ext>
                <c:ext xmlns:c16="http://schemas.microsoft.com/office/drawing/2014/chart" uri="{C3380CC4-5D6E-409C-BE32-E72D297353CC}">
                  <c16:uniqueId val="{00000035-0679-483C-A37E-4C1976E0BF7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{19A0448F-442E-4753-920C-8D5C5AB410AF}</c15:txfldGUID>
                      <c15:f>Diagramm!$J$54</c15:f>
                      <c15:dlblFieldTableCache>
                        <c:ptCount val="1"/>
                      </c15:dlblFieldTableCache>
                    </c15:dlblFTEntry>
                  </c15:dlblFieldTable>
                  <c15:showDataLabelsRange val="0"/>
                </c:ext>
                <c:ext xmlns:c16="http://schemas.microsoft.com/office/drawing/2014/chart" uri="{C3380CC4-5D6E-409C-BE32-E72D297353CC}">
                  <c16:uniqueId val="{00000036-0679-483C-A37E-4C1976E0BF7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{78E052A0-6164-4BE1-98DB-A132120953A0}</c15:txfldGUID>
                      <c15:f>Diagramm!$J$55</c15:f>
                      <c15:dlblFieldTableCache>
                        <c:ptCount val="1"/>
                      </c15:dlblFieldTableCache>
                    </c15:dlblFTEntry>
                  </c15:dlblFieldTable>
                  <c15:showDataLabelsRange val="0"/>
                </c:ext>
                <c:ext xmlns:c16="http://schemas.microsoft.com/office/drawing/2014/chart" uri="{C3380CC4-5D6E-409C-BE32-E72D297353CC}">
                  <c16:uniqueId val="{00000037-0679-483C-A37E-4C1976E0BF7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{569D9299-1CEB-42C3-B5A3-68C6B3AE4384}</c15:txfldGUID>
                      <c15:f>Diagramm!$J$56</c15:f>
                      <c15:dlblFieldTableCache>
                        <c:ptCount val="1"/>
                      </c15:dlblFieldTableCache>
                    </c15:dlblFTEntry>
                  </c15:dlblFieldTable>
                  <c15:showDataLabelsRange val="0"/>
                </c:ext>
                <c:ext xmlns:c16="http://schemas.microsoft.com/office/drawing/2014/chart" uri="{C3380CC4-5D6E-409C-BE32-E72D297353CC}">
                  <c16:uniqueId val="{00000038-0679-483C-A37E-4C1976E0BF7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{C17C8C62-56CA-4043-BA70-B80E5542ED23}</c15:txfldGUID>
                      <c15:f>Diagramm!$J$57</c15:f>
                      <c15:dlblFieldTableCache>
                        <c:ptCount val="1"/>
                      </c15:dlblFieldTableCache>
                    </c15:dlblFTEntry>
                  </c15:dlblFieldTable>
                  <c15:showDataLabelsRange val="0"/>
                </c:ext>
                <c:ext xmlns:c16="http://schemas.microsoft.com/office/drawing/2014/chart" uri="{C3380CC4-5D6E-409C-BE32-E72D297353CC}">
                  <c16:uniqueId val="{00000039-0679-483C-A37E-4C1976E0BF7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{1155A0D6-1239-41D8-B43F-3D6C2B88318D}</c15:txfldGUID>
                      <c15:f>Diagramm!$J$58</c15:f>
                      <c15:dlblFieldTableCache>
                        <c:ptCount val="1"/>
                      </c15:dlblFieldTableCache>
                    </c15:dlblFTEntry>
                  </c15:dlblFieldTable>
                  <c15:showDataLabelsRange val="0"/>
                </c:ext>
                <c:ext xmlns:c16="http://schemas.microsoft.com/office/drawing/2014/chart" uri="{C3380CC4-5D6E-409C-BE32-E72D297353CC}">
                  <c16:uniqueId val="{0000003A-0679-483C-A37E-4C1976E0BF7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{D3FAFF88-82DF-4DAE-9BB2-731D59D9CDED}</c15:txfldGUID>
                      <c15:f>Diagramm!$J$59</c15:f>
                      <c15:dlblFieldTableCache>
                        <c:ptCount val="1"/>
                      </c15:dlblFieldTableCache>
                    </c15:dlblFTEntry>
                  </c15:dlblFieldTable>
                  <c15:showDataLabelsRange val="0"/>
                </c:ext>
                <c:ext xmlns:c16="http://schemas.microsoft.com/office/drawing/2014/chart" uri="{C3380CC4-5D6E-409C-BE32-E72D297353CC}">
                  <c16:uniqueId val="{0000003B-0679-483C-A37E-4C1976E0BF7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{9B4A490E-7D67-417A-8709-C446E6708ACA}</c15:txfldGUID>
                      <c15:f>Diagramm!$J$60</c15:f>
                      <c15:dlblFieldTableCache>
                        <c:ptCount val="1"/>
                      </c15:dlblFieldTableCache>
                    </c15:dlblFTEntry>
                  </c15:dlblFieldTable>
                  <c15:showDataLabelsRange val="0"/>
                </c:ext>
                <c:ext xmlns:c16="http://schemas.microsoft.com/office/drawing/2014/chart" uri="{C3380CC4-5D6E-409C-BE32-E72D297353CC}">
                  <c16:uniqueId val="{0000003C-0679-483C-A37E-4C1976E0BF7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{B3B71811-E42F-4AEE-BD9E-C60BAC897B5E}</c15:txfldGUID>
                      <c15:f>Diagramm!$J$61</c15:f>
                      <c15:dlblFieldTableCache>
                        <c:ptCount val="1"/>
                      </c15:dlblFieldTableCache>
                    </c15:dlblFTEntry>
                  </c15:dlblFieldTable>
                  <c15:showDataLabelsRange val="0"/>
                </c:ext>
                <c:ext xmlns:c16="http://schemas.microsoft.com/office/drawing/2014/chart" uri="{C3380CC4-5D6E-409C-BE32-E72D297353CC}">
                  <c16:uniqueId val="{0000003D-0679-483C-A37E-4C1976E0BF7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{6EE43B8D-4F83-4AF6-99AA-B43407B0E641}</c15:txfldGUID>
                      <c15:f>Diagramm!$J$62</c15:f>
                      <c15:dlblFieldTableCache>
                        <c:ptCount val="1"/>
                      </c15:dlblFieldTableCache>
                    </c15:dlblFTEntry>
                  </c15:dlblFieldTable>
                  <c15:showDataLabelsRange val="0"/>
                </c:ext>
                <c:ext xmlns:c16="http://schemas.microsoft.com/office/drawing/2014/chart" uri="{C3380CC4-5D6E-409C-BE32-E72D297353CC}">
                  <c16:uniqueId val="{0000003E-0679-483C-A37E-4C1976E0BF7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{042BE6E1-9443-4F9C-AEE9-367C0EC8F96F}</c15:txfldGUID>
                      <c15:f>Diagramm!$J$63</c15:f>
                      <c15:dlblFieldTableCache>
                        <c:ptCount val="1"/>
                      </c15:dlblFieldTableCache>
                    </c15:dlblFTEntry>
                  </c15:dlblFieldTable>
                  <c15:showDataLabelsRange val="0"/>
                </c:ext>
                <c:ext xmlns:c16="http://schemas.microsoft.com/office/drawing/2014/chart" uri="{C3380CC4-5D6E-409C-BE32-E72D297353CC}">
                  <c16:uniqueId val="{0000003F-0679-483C-A37E-4C1976E0BF7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{3147CB69-72B9-4C72-BA3F-27DA273ED59B}</c15:txfldGUID>
                      <c15:f>Diagramm!$J$64</c15:f>
                      <c15:dlblFieldTableCache>
                        <c:ptCount val="1"/>
                      </c15:dlblFieldTableCache>
                    </c15:dlblFTEntry>
                  </c15:dlblFieldTable>
                  <c15:showDataLabelsRange val="0"/>
                </c:ext>
                <c:ext xmlns:c16="http://schemas.microsoft.com/office/drawing/2014/chart" uri="{C3380CC4-5D6E-409C-BE32-E72D297353CC}">
                  <c16:uniqueId val="{00000040-0679-483C-A37E-4C1976E0BF7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{9FB4A776-037A-4690-9883-C7B69285AE8D}</c15:txfldGUID>
                      <c15:f>Diagramm!$J$65</c15:f>
                      <c15:dlblFieldTableCache>
                        <c:ptCount val="1"/>
                      </c15:dlblFieldTableCache>
                    </c15:dlblFTEntry>
                  </c15:dlblFieldTable>
                  <c15:showDataLabelsRange val="0"/>
                </c:ext>
                <c:ext xmlns:c16="http://schemas.microsoft.com/office/drawing/2014/chart" uri="{C3380CC4-5D6E-409C-BE32-E72D297353CC}">
                  <c16:uniqueId val="{00000041-0679-483C-A37E-4C1976E0BF7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{32B0A537-F445-450A-BFCF-AD619BFD90F2}</c15:txfldGUID>
                      <c15:f>Diagramm!$J$66</c15:f>
                      <c15:dlblFieldTableCache>
                        <c:ptCount val="1"/>
                      </c15:dlblFieldTableCache>
                    </c15:dlblFTEntry>
                  </c15:dlblFieldTable>
                  <c15:showDataLabelsRange val="0"/>
                </c:ext>
                <c:ext xmlns:c16="http://schemas.microsoft.com/office/drawing/2014/chart" uri="{C3380CC4-5D6E-409C-BE32-E72D297353CC}">
                  <c16:uniqueId val="{00000042-0679-483C-A37E-4C1976E0BF7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{83B0C161-B4C2-43C8-A6DD-1F3A9F7173C5}</c15:txfldGUID>
                      <c15:f>Diagramm!$J$67</c15:f>
                      <c15:dlblFieldTableCache>
                        <c:ptCount val="1"/>
                      </c15:dlblFieldTableCache>
                    </c15:dlblFTEntry>
                  </c15:dlblFieldTable>
                  <c15:showDataLabelsRange val="0"/>
                </c:ext>
                <c:ext xmlns:c16="http://schemas.microsoft.com/office/drawing/2014/chart" uri="{C3380CC4-5D6E-409C-BE32-E72D297353CC}">
                  <c16:uniqueId val="{00000043-0679-483C-A37E-4C1976E0BF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79-483C-A37E-4C1976E0BF7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19-43EE-AC2A-4E9C17D3ED1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19-43EE-AC2A-4E9C17D3ED1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19-43EE-AC2A-4E9C17D3ED1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19-43EE-AC2A-4E9C17D3ED1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19-43EE-AC2A-4E9C17D3ED1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19-43EE-AC2A-4E9C17D3ED1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19-43EE-AC2A-4E9C17D3ED1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19-43EE-AC2A-4E9C17D3ED1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19-43EE-AC2A-4E9C17D3ED1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19-43EE-AC2A-4E9C17D3ED1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19-43EE-AC2A-4E9C17D3ED1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19-43EE-AC2A-4E9C17D3ED1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19-43EE-AC2A-4E9C17D3ED1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19-43EE-AC2A-4E9C17D3ED1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19-43EE-AC2A-4E9C17D3ED1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19-43EE-AC2A-4E9C17D3ED1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19-43EE-AC2A-4E9C17D3ED1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19-43EE-AC2A-4E9C17D3ED1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19-43EE-AC2A-4E9C17D3ED1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19-43EE-AC2A-4E9C17D3ED1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19-43EE-AC2A-4E9C17D3ED1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19-43EE-AC2A-4E9C17D3ED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19-43EE-AC2A-4E9C17D3ED1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19-43EE-AC2A-4E9C17D3ED1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19-43EE-AC2A-4E9C17D3ED1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19-43EE-AC2A-4E9C17D3ED1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019-43EE-AC2A-4E9C17D3ED1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19-43EE-AC2A-4E9C17D3ED1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019-43EE-AC2A-4E9C17D3ED1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019-43EE-AC2A-4E9C17D3ED1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019-43EE-AC2A-4E9C17D3ED1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19-43EE-AC2A-4E9C17D3ED1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19-43EE-AC2A-4E9C17D3ED1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019-43EE-AC2A-4E9C17D3ED1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19-43EE-AC2A-4E9C17D3ED1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019-43EE-AC2A-4E9C17D3ED1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019-43EE-AC2A-4E9C17D3ED1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019-43EE-AC2A-4E9C17D3ED1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019-43EE-AC2A-4E9C17D3ED1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019-43EE-AC2A-4E9C17D3ED1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019-43EE-AC2A-4E9C17D3ED1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019-43EE-AC2A-4E9C17D3ED1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019-43EE-AC2A-4E9C17D3ED1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019-43EE-AC2A-4E9C17D3ED1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019-43EE-AC2A-4E9C17D3ED1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19-43EE-AC2A-4E9C17D3ED1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019-43EE-AC2A-4E9C17D3ED1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019-43EE-AC2A-4E9C17D3ED1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019-43EE-AC2A-4E9C17D3ED1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019-43EE-AC2A-4E9C17D3ED1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019-43EE-AC2A-4E9C17D3ED1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019-43EE-AC2A-4E9C17D3ED1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019-43EE-AC2A-4E9C17D3ED1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019-43EE-AC2A-4E9C17D3ED1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019-43EE-AC2A-4E9C17D3ED1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019-43EE-AC2A-4E9C17D3ED1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019-43EE-AC2A-4E9C17D3ED1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019-43EE-AC2A-4E9C17D3ED1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019-43EE-AC2A-4E9C17D3ED1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019-43EE-AC2A-4E9C17D3ED1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019-43EE-AC2A-4E9C17D3ED1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019-43EE-AC2A-4E9C17D3ED1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019-43EE-AC2A-4E9C17D3ED1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019-43EE-AC2A-4E9C17D3ED1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019-43EE-AC2A-4E9C17D3ED1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019-43EE-AC2A-4E9C17D3ED1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019-43EE-AC2A-4E9C17D3ED1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019-43EE-AC2A-4E9C17D3ED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19-43EE-AC2A-4E9C17D3ED1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100.62203587875456</c:v>
                </c:pt>
                <c:pt idx="2">
                  <c:v>102.03794075194172</c:v>
                </c:pt>
                <c:pt idx="3">
                  <c:v>100.5911059179325</c:v>
                </c:pt>
                <c:pt idx="4">
                  <c:v>100.51893600934771</c:v>
                </c:pt>
                <c:pt idx="5">
                  <c:v>101.06536531720394</c:v>
                </c:pt>
                <c:pt idx="6">
                  <c:v>102.82837308406076</c:v>
                </c:pt>
                <c:pt idx="7">
                  <c:v>101.71833115678052</c:v>
                </c:pt>
                <c:pt idx="8">
                  <c:v>102.06199738813663</c:v>
                </c:pt>
                <c:pt idx="9">
                  <c:v>101.92109423328064</c:v>
                </c:pt>
                <c:pt idx="10">
                  <c:v>103.85593511581553</c:v>
                </c:pt>
                <c:pt idx="11">
                  <c:v>103.45040896281532</c:v>
                </c:pt>
                <c:pt idx="12">
                  <c:v>103.65660870162898</c:v>
                </c:pt>
                <c:pt idx="13">
                  <c:v>103.83875180424771</c:v>
                </c:pt>
                <c:pt idx="14">
                  <c:v>105.76671936215547</c:v>
                </c:pt>
                <c:pt idx="15">
                  <c:v>105.45398309162141</c:v>
                </c:pt>
                <c:pt idx="16">
                  <c:v>105.62925286961303</c:v>
                </c:pt>
                <c:pt idx="17">
                  <c:v>106.22723211217266</c:v>
                </c:pt>
                <c:pt idx="18">
                  <c:v>108.69819231562307</c:v>
                </c:pt>
                <c:pt idx="19">
                  <c:v>108.98343528764865</c:v>
                </c:pt>
                <c:pt idx="20">
                  <c:v>108.32359612344491</c:v>
                </c:pt>
                <c:pt idx="21">
                  <c:v>107.12420097601209</c:v>
                </c:pt>
                <c:pt idx="22">
                  <c:v>108.25486287717369</c:v>
                </c:pt>
                <c:pt idx="23">
                  <c:v>107.44037390885973</c:v>
                </c:pt>
                <c:pt idx="24">
                  <c:v>107.20668087153756</c:v>
                </c:pt>
              </c:numCache>
            </c:numRef>
          </c:val>
          <c:smooth val="0"/>
          <c:extLst>
            <c:ext xmlns:c16="http://schemas.microsoft.com/office/drawing/2014/chart" uri="{C3380CC4-5D6E-409C-BE32-E72D297353CC}">
              <c16:uniqueId val="{00000000-6DEF-4D95-8477-BB0BB9B75AD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101.48312940304041</c:v>
                </c:pt>
                <c:pt idx="2">
                  <c:v>103.37411939191693</c:v>
                </c:pt>
                <c:pt idx="3">
                  <c:v>102.92918057100482</c:v>
                </c:pt>
                <c:pt idx="4">
                  <c:v>99.406748238783834</c:v>
                </c:pt>
                <c:pt idx="5">
                  <c:v>102.22469410456063</c:v>
                </c:pt>
                <c:pt idx="6">
                  <c:v>104.37523173896923</c:v>
                </c:pt>
                <c:pt idx="7">
                  <c:v>103.52243233222099</c:v>
                </c:pt>
                <c:pt idx="8">
                  <c:v>102.07638116425659</c:v>
                </c:pt>
                <c:pt idx="9">
                  <c:v>104.11568409343714</c:v>
                </c:pt>
                <c:pt idx="10">
                  <c:v>105.26510938079348</c:v>
                </c:pt>
                <c:pt idx="11">
                  <c:v>108.04597701149426</c:v>
                </c:pt>
                <c:pt idx="12">
                  <c:v>109.34371523915462</c:v>
                </c:pt>
                <c:pt idx="13">
                  <c:v>112.08750463477939</c:v>
                </c:pt>
                <c:pt idx="14">
                  <c:v>115.12791991101223</c:v>
                </c:pt>
                <c:pt idx="15">
                  <c:v>116.01779755283647</c:v>
                </c:pt>
                <c:pt idx="16">
                  <c:v>116.94475342973674</c:v>
                </c:pt>
                <c:pt idx="17">
                  <c:v>121.91323692992214</c:v>
                </c:pt>
                <c:pt idx="18">
                  <c:v>120.46718576195774</c:v>
                </c:pt>
                <c:pt idx="19">
                  <c:v>119.72562106043752</c:v>
                </c:pt>
                <c:pt idx="20">
                  <c:v>119.79977753058955</c:v>
                </c:pt>
                <c:pt idx="21">
                  <c:v>109.78865406006675</c:v>
                </c:pt>
                <c:pt idx="22">
                  <c:v>110.67853170189099</c:v>
                </c:pt>
                <c:pt idx="23">
                  <c:v>110.75268817204301</c:v>
                </c:pt>
                <c:pt idx="24">
                  <c:v>108.37968112717834</c:v>
                </c:pt>
              </c:numCache>
            </c:numRef>
          </c:val>
          <c:smooth val="0"/>
          <c:extLst>
            <c:ext xmlns:c16="http://schemas.microsoft.com/office/drawing/2014/chart" uri="{C3380CC4-5D6E-409C-BE32-E72D297353CC}">
              <c16:uniqueId val="{00000001-6DEF-4D95-8477-BB0BB9B75AD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101.19370591427021</c:v>
                </c:pt>
                <c:pt idx="2">
                  <c:v>100.976668475312</c:v>
                </c:pt>
                <c:pt idx="3">
                  <c:v>102.68583830710799</c:v>
                </c:pt>
                <c:pt idx="4">
                  <c:v>100.48833423765599</c:v>
                </c:pt>
                <c:pt idx="5">
                  <c:v>101.24796527400977</c:v>
                </c:pt>
                <c:pt idx="6">
                  <c:v>98.616386326641347</c:v>
                </c:pt>
                <c:pt idx="7">
                  <c:v>98.562126966901786</c:v>
                </c:pt>
                <c:pt idx="8">
                  <c:v>96.147585458491591</c:v>
                </c:pt>
                <c:pt idx="9">
                  <c:v>96.418882257189367</c:v>
                </c:pt>
                <c:pt idx="10">
                  <c:v>94.546934346174709</c:v>
                </c:pt>
                <c:pt idx="11">
                  <c:v>95.903418339663588</c:v>
                </c:pt>
                <c:pt idx="12">
                  <c:v>95.957677699403149</c:v>
                </c:pt>
                <c:pt idx="13">
                  <c:v>95.632121540965827</c:v>
                </c:pt>
                <c:pt idx="14">
                  <c:v>95.442213781877371</c:v>
                </c:pt>
                <c:pt idx="15">
                  <c:v>96.663049376017369</c:v>
                </c:pt>
                <c:pt idx="16">
                  <c:v>95.523602821486705</c:v>
                </c:pt>
                <c:pt idx="17">
                  <c:v>95.279435702658716</c:v>
                </c:pt>
                <c:pt idx="18">
                  <c:v>93.190450352685843</c:v>
                </c:pt>
                <c:pt idx="19">
                  <c:v>92.919153553988068</c:v>
                </c:pt>
                <c:pt idx="20">
                  <c:v>91.915355398806298</c:v>
                </c:pt>
                <c:pt idx="21">
                  <c:v>87.84590341833966</c:v>
                </c:pt>
                <c:pt idx="22">
                  <c:v>87.004883342376559</c:v>
                </c:pt>
                <c:pt idx="23">
                  <c:v>87.710255018990779</c:v>
                </c:pt>
                <c:pt idx="24">
                  <c:v>84.807379272924578</c:v>
                </c:pt>
              </c:numCache>
            </c:numRef>
          </c:val>
          <c:smooth val="0"/>
          <c:extLst>
            <c:ext xmlns:c16="http://schemas.microsoft.com/office/drawing/2014/chart" uri="{C3380CC4-5D6E-409C-BE32-E72D297353CC}">
              <c16:uniqueId val="{00000002-6DEF-4D95-8477-BB0BB9B75AD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DEF-4D95-8477-BB0BB9B75ADB}"/>
                </c:ext>
              </c:extLst>
            </c:dLbl>
            <c:dLbl>
              <c:idx val="1"/>
              <c:delete val="1"/>
              <c:extLst>
                <c:ext xmlns:c15="http://schemas.microsoft.com/office/drawing/2012/chart" uri="{CE6537A1-D6FC-4f65-9D91-7224C49458BB}"/>
                <c:ext xmlns:c16="http://schemas.microsoft.com/office/drawing/2014/chart" uri="{C3380CC4-5D6E-409C-BE32-E72D297353CC}">
                  <c16:uniqueId val="{00000004-6DEF-4D95-8477-BB0BB9B75ADB}"/>
                </c:ext>
              </c:extLst>
            </c:dLbl>
            <c:dLbl>
              <c:idx val="2"/>
              <c:delete val="1"/>
              <c:extLst>
                <c:ext xmlns:c15="http://schemas.microsoft.com/office/drawing/2012/chart" uri="{CE6537A1-D6FC-4f65-9D91-7224C49458BB}"/>
                <c:ext xmlns:c16="http://schemas.microsoft.com/office/drawing/2014/chart" uri="{C3380CC4-5D6E-409C-BE32-E72D297353CC}">
                  <c16:uniqueId val="{00000005-6DEF-4D95-8477-BB0BB9B75ADB}"/>
                </c:ext>
              </c:extLst>
            </c:dLbl>
            <c:dLbl>
              <c:idx val="3"/>
              <c:delete val="1"/>
              <c:extLst>
                <c:ext xmlns:c15="http://schemas.microsoft.com/office/drawing/2012/chart" uri="{CE6537A1-D6FC-4f65-9D91-7224C49458BB}"/>
                <c:ext xmlns:c16="http://schemas.microsoft.com/office/drawing/2014/chart" uri="{C3380CC4-5D6E-409C-BE32-E72D297353CC}">
                  <c16:uniqueId val="{00000006-6DEF-4D95-8477-BB0BB9B75ADB}"/>
                </c:ext>
              </c:extLst>
            </c:dLbl>
            <c:dLbl>
              <c:idx val="4"/>
              <c:delete val="1"/>
              <c:extLst>
                <c:ext xmlns:c15="http://schemas.microsoft.com/office/drawing/2012/chart" uri="{CE6537A1-D6FC-4f65-9D91-7224C49458BB}"/>
                <c:ext xmlns:c16="http://schemas.microsoft.com/office/drawing/2014/chart" uri="{C3380CC4-5D6E-409C-BE32-E72D297353CC}">
                  <c16:uniqueId val="{00000007-6DEF-4D95-8477-BB0BB9B75ADB}"/>
                </c:ext>
              </c:extLst>
            </c:dLbl>
            <c:dLbl>
              <c:idx val="5"/>
              <c:delete val="1"/>
              <c:extLst>
                <c:ext xmlns:c15="http://schemas.microsoft.com/office/drawing/2012/chart" uri="{CE6537A1-D6FC-4f65-9D91-7224C49458BB}"/>
                <c:ext xmlns:c16="http://schemas.microsoft.com/office/drawing/2014/chart" uri="{C3380CC4-5D6E-409C-BE32-E72D297353CC}">
                  <c16:uniqueId val="{00000008-6DEF-4D95-8477-BB0BB9B75ADB}"/>
                </c:ext>
              </c:extLst>
            </c:dLbl>
            <c:dLbl>
              <c:idx val="6"/>
              <c:delete val="1"/>
              <c:extLst>
                <c:ext xmlns:c15="http://schemas.microsoft.com/office/drawing/2012/chart" uri="{CE6537A1-D6FC-4f65-9D91-7224C49458BB}"/>
                <c:ext xmlns:c16="http://schemas.microsoft.com/office/drawing/2014/chart" uri="{C3380CC4-5D6E-409C-BE32-E72D297353CC}">
                  <c16:uniqueId val="{00000009-6DEF-4D95-8477-BB0BB9B75ADB}"/>
                </c:ext>
              </c:extLst>
            </c:dLbl>
            <c:dLbl>
              <c:idx val="7"/>
              <c:delete val="1"/>
              <c:extLst>
                <c:ext xmlns:c15="http://schemas.microsoft.com/office/drawing/2012/chart" uri="{CE6537A1-D6FC-4f65-9D91-7224C49458BB}"/>
                <c:ext xmlns:c16="http://schemas.microsoft.com/office/drawing/2014/chart" uri="{C3380CC4-5D6E-409C-BE32-E72D297353CC}">
                  <c16:uniqueId val="{0000000A-6DEF-4D95-8477-BB0BB9B75ADB}"/>
                </c:ext>
              </c:extLst>
            </c:dLbl>
            <c:dLbl>
              <c:idx val="8"/>
              <c:delete val="1"/>
              <c:extLst>
                <c:ext xmlns:c15="http://schemas.microsoft.com/office/drawing/2012/chart" uri="{CE6537A1-D6FC-4f65-9D91-7224C49458BB}"/>
                <c:ext xmlns:c16="http://schemas.microsoft.com/office/drawing/2014/chart" uri="{C3380CC4-5D6E-409C-BE32-E72D297353CC}">
                  <c16:uniqueId val="{0000000B-6DEF-4D95-8477-BB0BB9B75ADB}"/>
                </c:ext>
              </c:extLst>
            </c:dLbl>
            <c:dLbl>
              <c:idx val="9"/>
              <c:delete val="1"/>
              <c:extLst>
                <c:ext xmlns:c15="http://schemas.microsoft.com/office/drawing/2012/chart" uri="{CE6537A1-D6FC-4f65-9D91-7224C49458BB}"/>
                <c:ext xmlns:c16="http://schemas.microsoft.com/office/drawing/2014/chart" uri="{C3380CC4-5D6E-409C-BE32-E72D297353CC}">
                  <c16:uniqueId val="{0000000C-6DEF-4D95-8477-BB0BB9B75ADB}"/>
                </c:ext>
              </c:extLst>
            </c:dLbl>
            <c:dLbl>
              <c:idx val="10"/>
              <c:delete val="1"/>
              <c:extLst>
                <c:ext xmlns:c15="http://schemas.microsoft.com/office/drawing/2012/chart" uri="{CE6537A1-D6FC-4f65-9D91-7224C49458BB}"/>
                <c:ext xmlns:c16="http://schemas.microsoft.com/office/drawing/2014/chart" uri="{C3380CC4-5D6E-409C-BE32-E72D297353CC}">
                  <c16:uniqueId val="{0000000D-6DEF-4D95-8477-BB0BB9B75ADB}"/>
                </c:ext>
              </c:extLst>
            </c:dLbl>
            <c:dLbl>
              <c:idx val="11"/>
              <c:delete val="1"/>
              <c:extLst>
                <c:ext xmlns:c15="http://schemas.microsoft.com/office/drawing/2012/chart" uri="{CE6537A1-D6FC-4f65-9D91-7224C49458BB}"/>
                <c:ext xmlns:c16="http://schemas.microsoft.com/office/drawing/2014/chart" uri="{C3380CC4-5D6E-409C-BE32-E72D297353CC}">
                  <c16:uniqueId val="{0000000E-6DEF-4D95-8477-BB0BB9B75ADB}"/>
                </c:ext>
              </c:extLst>
            </c:dLbl>
            <c:dLbl>
              <c:idx val="12"/>
              <c:delete val="1"/>
              <c:extLst>
                <c:ext xmlns:c15="http://schemas.microsoft.com/office/drawing/2012/chart" uri="{CE6537A1-D6FC-4f65-9D91-7224C49458BB}"/>
                <c:ext xmlns:c16="http://schemas.microsoft.com/office/drawing/2014/chart" uri="{C3380CC4-5D6E-409C-BE32-E72D297353CC}">
                  <c16:uniqueId val="{0000000F-6DEF-4D95-8477-BB0BB9B75AD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EF-4D95-8477-BB0BB9B75ADB}"/>
                </c:ext>
              </c:extLst>
            </c:dLbl>
            <c:dLbl>
              <c:idx val="14"/>
              <c:delete val="1"/>
              <c:extLst>
                <c:ext xmlns:c15="http://schemas.microsoft.com/office/drawing/2012/chart" uri="{CE6537A1-D6FC-4f65-9D91-7224C49458BB}"/>
                <c:ext xmlns:c16="http://schemas.microsoft.com/office/drawing/2014/chart" uri="{C3380CC4-5D6E-409C-BE32-E72D297353CC}">
                  <c16:uniqueId val="{00000011-6DEF-4D95-8477-BB0BB9B75ADB}"/>
                </c:ext>
              </c:extLst>
            </c:dLbl>
            <c:dLbl>
              <c:idx val="15"/>
              <c:delete val="1"/>
              <c:extLst>
                <c:ext xmlns:c15="http://schemas.microsoft.com/office/drawing/2012/chart" uri="{CE6537A1-D6FC-4f65-9D91-7224C49458BB}"/>
                <c:ext xmlns:c16="http://schemas.microsoft.com/office/drawing/2014/chart" uri="{C3380CC4-5D6E-409C-BE32-E72D297353CC}">
                  <c16:uniqueId val="{00000012-6DEF-4D95-8477-BB0BB9B75ADB}"/>
                </c:ext>
              </c:extLst>
            </c:dLbl>
            <c:dLbl>
              <c:idx val="16"/>
              <c:delete val="1"/>
              <c:extLst>
                <c:ext xmlns:c15="http://schemas.microsoft.com/office/drawing/2012/chart" uri="{CE6537A1-D6FC-4f65-9D91-7224C49458BB}"/>
                <c:ext xmlns:c16="http://schemas.microsoft.com/office/drawing/2014/chart" uri="{C3380CC4-5D6E-409C-BE32-E72D297353CC}">
                  <c16:uniqueId val="{00000013-6DEF-4D95-8477-BB0BB9B75ADB}"/>
                </c:ext>
              </c:extLst>
            </c:dLbl>
            <c:dLbl>
              <c:idx val="17"/>
              <c:delete val="1"/>
              <c:extLst>
                <c:ext xmlns:c15="http://schemas.microsoft.com/office/drawing/2012/chart" uri="{CE6537A1-D6FC-4f65-9D91-7224C49458BB}"/>
                <c:ext xmlns:c16="http://schemas.microsoft.com/office/drawing/2014/chart" uri="{C3380CC4-5D6E-409C-BE32-E72D297353CC}">
                  <c16:uniqueId val="{00000014-6DEF-4D95-8477-BB0BB9B75ADB}"/>
                </c:ext>
              </c:extLst>
            </c:dLbl>
            <c:dLbl>
              <c:idx val="18"/>
              <c:delete val="1"/>
              <c:extLst>
                <c:ext xmlns:c15="http://schemas.microsoft.com/office/drawing/2012/chart" uri="{CE6537A1-D6FC-4f65-9D91-7224C49458BB}"/>
                <c:ext xmlns:c16="http://schemas.microsoft.com/office/drawing/2014/chart" uri="{C3380CC4-5D6E-409C-BE32-E72D297353CC}">
                  <c16:uniqueId val="{00000015-6DEF-4D95-8477-BB0BB9B75ADB}"/>
                </c:ext>
              </c:extLst>
            </c:dLbl>
            <c:dLbl>
              <c:idx val="19"/>
              <c:delete val="1"/>
              <c:extLst>
                <c:ext xmlns:c15="http://schemas.microsoft.com/office/drawing/2012/chart" uri="{CE6537A1-D6FC-4f65-9D91-7224C49458BB}"/>
                <c:ext xmlns:c16="http://schemas.microsoft.com/office/drawing/2014/chart" uri="{C3380CC4-5D6E-409C-BE32-E72D297353CC}">
                  <c16:uniqueId val="{00000016-6DEF-4D95-8477-BB0BB9B75ADB}"/>
                </c:ext>
              </c:extLst>
            </c:dLbl>
            <c:dLbl>
              <c:idx val="20"/>
              <c:delete val="1"/>
              <c:extLst>
                <c:ext xmlns:c15="http://schemas.microsoft.com/office/drawing/2012/chart" uri="{CE6537A1-D6FC-4f65-9D91-7224C49458BB}"/>
                <c:ext xmlns:c16="http://schemas.microsoft.com/office/drawing/2014/chart" uri="{C3380CC4-5D6E-409C-BE32-E72D297353CC}">
                  <c16:uniqueId val="{00000017-6DEF-4D95-8477-BB0BB9B75ADB}"/>
                </c:ext>
              </c:extLst>
            </c:dLbl>
            <c:dLbl>
              <c:idx val="21"/>
              <c:delete val="1"/>
              <c:extLst>
                <c:ext xmlns:c15="http://schemas.microsoft.com/office/drawing/2012/chart" uri="{CE6537A1-D6FC-4f65-9D91-7224C49458BB}"/>
                <c:ext xmlns:c16="http://schemas.microsoft.com/office/drawing/2014/chart" uri="{C3380CC4-5D6E-409C-BE32-E72D297353CC}">
                  <c16:uniqueId val="{00000018-6DEF-4D95-8477-BB0BB9B75ADB}"/>
                </c:ext>
              </c:extLst>
            </c:dLbl>
            <c:dLbl>
              <c:idx val="22"/>
              <c:delete val="1"/>
              <c:extLst>
                <c:ext xmlns:c15="http://schemas.microsoft.com/office/drawing/2012/chart" uri="{CE6537A1-D6FC-4f65-9D91-7224C49458BB}"/>
                <c:ext xmlns:c16="http://schemas.microsoft.com/office/drawing/2014/chart" uri="{C3380CC4-5D6E-409C-BE32-E72D297353CC}">
                  <c16:uniqueId val="{00000019-6DEF-4D95-8477-BB0BB9B75ADB}"/>
                </c:ext>
              </c:extLst>
            </c:dLbl>
            <c:dLbl>
              <c:idx val="23"/>
              <c:delete val="1"/>
              <c:extLst>
                <c:ext xmlns:c15="http://schemas.microsoft.com/office/drawing/2012/chart" uri="{CE6537A1-D6FC-4f65-9D91-7224C49458BB}"/>
                <c:ext xmlns:c16="http://schemas.microsoft.com/office/drawing/2014/chart" uri="{C3380CC4-5D6E-409C-BE32-E72D297353CC}">
                  <c16:uniqueId val="{0000001A-6DEF-4D95-8477-BB0BB9B75ADB}"/>
                </c:ext>
              </c:extLst>
            </c:dLbl>
            <c:dLbl>
              <c:idx val="24"/>
              <c:delete val="1"/>
              <c:extLst>
                <c:ext xmlns:c15="http://schemas.microsoft.com/office/drawing/2012/chart" uri="{CE6537A1-D6FC-4f65-9D91-7224C49458BB}"/>
                <c:ext xmlns:c16="http://schemas.microsoft.com/office/drawing/2014/chart" uri="{C3380CC4-5D6E-409C-BE32-E72D297353CC}">
                  <c16:uniqueId val="{0000001B-6DEF-4D95-8477-BB0BB9B75AD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DEF-4D95-8477-BB0BB9B75AD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Memmingen, Stadt (09764)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31195</v>
      </c>
      <c r="F11" s="238">
        <v>31263</v>
      </c>
      <c r="G11" s="238">
        <v>31500</v>
      </c>
      <c r="H11" s="238">
        <v>31171</v>
      </c>
      <c r="I11" s="265">
        <v>31520</v>
      </c>
      <c r="J11" s="263">
        <v>-325</v>
      </c>
      <c r="K11" s="266">
        <v>-1.0310913705583757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15.736496233370733</v>
      </c>
      <c r="E13" s="115">
        <v>4909</v>
      </c>
      <c r="F13" s="114">
        <v>4906</v>
      </c>
      <c r="G13" s="114">
        <v>5016</v>
      </c>
      <c r="H13" s="114">
        <v>5043</v>
      </c>
      <c r="I13" s="140">
        <v>5358</v>
      </c>
      <c r="J13" s="115">
        <v>-449</v>
      </c>
      <c r="K13" s="116">
        <v>-8.3799925345278083</v>
      </c>
    </row>
    <row r="14" spans="1:255" ht="14.1" customHeight="1" x14ac:dyDescent="0.2">
      <c r="A14" s="306" t="s">
        <v>230</v>
      </c>
      <c r="B14" s="307"/>
      <c r="C14" s="308"/>
      <c r="D14" s="113">
        <v>60.423144734733128</v>
      </c>
      <c r="E14" s="115">
        <v>18849</v>
      </c>
      <c r="F14" s="114">
        <v>18907</v>
      </c>
      <c r="G14" s="114">
        <v>19039</v>
      </c>
      <c r="H14" s="114">
        <v>18761</v>
      </c>
      <c r="I14" s="140">
        <v>18821</v>
      </c>
      <c r="J14" s="115">
        <v>28</v>
      </c>
      <c r="K14" s="116">
        <v>0.14876999096753626</v>
      </c>
    </row>
    <row r="15" spans="1:255" ht="14.1" customHeight="1" x14ac:dyDescent="0.2">
      <c r="A15" s="306" t="s">
        <v>231</v>
      </c>
      <c r="B15" s="307"/>
      <c r="C15" s="308"/>
      <c r="D15" s="113">
        <v>13.575893572687932</v>
      </c>
      <c r="E15" s="115">
        <v>4235</v>
      </c>
      <c r="F15" s="114">
        <v>4279</v>
      </c>
      <c r="G15" s="114">
        <v>4284</v>
      </c>
      <c r="H15" s="114">
        <v>4242</v>
      </c>
      <c r="I15" s="140">
        <v>4204</v>
      </c>
      <c r="J15" s="115">
        <v>31</v>
      </c>
      <c r="K15" s="116">
        <v>0.7373929590865842</v>
      </c>
    </row>
    <row r="16" spans="1:255" ht="14.1" customHeight="1" x14ac:dyDescent="0.2">
      <c r="A16" s="306" t="s">
        <v>232</v>
      </c>
      <c r="B16" s="307"/>
      <c r="C16" s="308"/>
      <c r="D16" s="113">
        <v>9.0046481807982044</v>
      </c>
      <c r="E16" s="115">
        <v>2809</v>
      </c>
      <c r="F16" s="114">
        <v>2777</v>
      </c>
      <c r="G16" s="114">
        <v>2767</v>
      </c>
      <c r="H16" s="114">
        <v>2736</v>
      </c>
      <c r="I16" s="140">
        <v>2751</v>
      </c>
      <c r="J16" s="115">
        <v>58</v>
      </c>
      <c r="K16" s="116">
        <v>2.1083242457288258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0.16669338034941497</v>
      </c>
      <c r="E18" s="115">
        <v>52</v>
      </c>
      <c r="F18" s="114">
        <v>53</v>
      </c>
      <c r="G18" s="114">
        <v>51</v>
      </c>
      <c r="H18" s="114">
        <v>49</v>
      </c>
      <c r="I18" s="140">
        <v>50</v>
      </c>
      <c r="J18" s="115">
        <v>2</v>
      </c>
      <c r="K18" s="116">
        <v>4</v>
      </c>
    </row>
    <row r="19" spans="1:255" ht="14.1" customHeight="1" x14ac:dyDescent="0.2">
      <c r="A19" s="306" t="s">
        <v>235</v>
      </c>
      <c r="B19" s="307" t="s">
        <v>236</v>
      </c>
      <c r="C19" s="308"/>
      <c r="D19" s="113">
        <v>3.205641929796442E-2</v>
      </c>
      <c r="E19" s="115">
        <v>10</v>
      </c>
      <c r="F19" s="114">
        <v>10</v>
      </c>
      <c r="G19" s="114">
        <v>10</v>
      </c>
      <c r="H19" s="114">
        <v>10</v>
      </c>
      <c r="I19" s="140">
        <v>10</v>
      </c>
      <c r="J19" s="115">
        <v>0</v>
      </c>
      <c r="K19" s="116">
        <v>0</v>
      </c>
    </row>
    <row r="20" spans="1:255" ht="14.1" customHeight="1" x14ac:dyDescent="0.2">
      <c r="A20" s="306">
        <v>12</v>
      </c>
      <c r="B20" s="307" t="s">
        <v>237</v>
      </c>
      <c r="C20" s="308"/>
      <c r="D20" s="113">
        <v>0.77576534701073885</v>
      </c>
      <c r="E20" s="115">
        <v>242</v>
      </c>
      <c r="F20" s="114">
        <v>212</v>
      </c>
      <c r="G20" s="114">
        <v>277</v>
      </c>
      <c r="H20" s="114">
        <v>280</v>
      </c>
      <c r="I20" s="140">
        <v>223</v>
      </c>
      <c r="J20" s="115">
        <v>19</v>
      </c>
      <c r="K20" s="116">
        <v>8.52017937219731</v>
      </c>
    </row>
    <row r="21" spans="1:255" ht="14.1" customHeight="1" x14ac:dyDescent="0.2">
      <c r="A21" s="306">
        <v>21</v>
      </c>
      <c r="B21" s="307" t="s">
        <v>238</v>
      </c>
      <c r="C21" s="308"/>
      <c r="D21" s="113">
        <v>0.40391088315435164</v>
      </c>
      <c r="E21" s="115">
        <v>126</v>
      </c>
      <c r="F21" s="114">
        <v>123</v>
      </c>
      <c r="G21" s="114">
        <v>126</v>
      </c>
      <c r="H21" s="114">
        <v>129</v>
      </c>
      <c r="I21" s="140">
        <v>132</v>
      </c>
      <c r="J21" s="115">
        <v>-6</v>
      </c>
      <c r="K21" s="116">
        <v>-4.5454545454545459</v>
      </c>
    </row>
    <row r="22" spans="1:255" ht="14.1" customHeight="1" x14ac:dyDescent="0.2">
      <c r="A22" s="306">
        <v>22</v>
      </c>
      <c r="B22" s="307" t="s">
        <v>239</v>
      </c>
      <c r="C22" s="308"/>
      <c r="D22" s="113">
        <v>1.5451194101618848</v>
      </c>
      <c r="E22" s="115">
        <v>482</v>
      </c>
      <c r="F22" s="114">
        <v>496</v>
      </c>
      <c r="G22" s="114">
        <v>493</v>
      </c>
      <c r="H22" s="114">
        <v>498</v>
      </c>
      <c r="I22" s="140">
        <v>510</v>
      </c>
      <c r="J22" s="115">
        <v>-28</v>
      </c>
      <c r="K22" s="116">
        <v>-5.4901960784313726</v>
      </c>
    </row>
    <row r="23" spans="1:255" ht="14.1" customHeight="1" x14ac:dyDescent="0.2">
      <c r="A23" s="306">
        <v>23</v>
      </c>
      <c r="B23" s="307" t="s">
        <v>240</v>
      </c>
      <c r="C23" s="308"/>
      <c r="D23" s="113">
        <v>1.4681840038467704</v>
      </c>
      <c r="E23" s="115">
        <v>458</v>
      </c>
      <c r="F23" s="114">
        <v>453</v>
      </c>
      <c r="G23" s="114">
        <v>451</v>
      </c>
      <c r="H23" s="114">
        <v>436</v>
      </c>
      <c r="I23" s="140">
        <v>437</v>
      </c>
      <c r="J23" s="115">
        <v>21</v>
      </c>
      <c r="K23" s="116">
        <v>4.805491990846682</v>
      </c>
    </row>
    <row r="24" spans="1:255" ht="14.1" customHeight="1" x14ac:dyDescent="0.2">
      <c r="A24" s="306">
        <v>24</v>
      </c>
      <c r="B24" s="307" t="s">
        <v>241</v>
      </c>
      <c r="C24" s="308"/>
      <c r="D24" s="113">
        <v>6.9530373457284824</v>
      </c>
      <c r="E24" s="115">
        <v>2169</v>
      </c>
      <c r="F24" s="114">
        <v>2184</v>
      </c>
      <c r="G24" s="114">
        <v>2227</v>
      </c>
      <c r="H24" s="114">
        <v>2302</v>
      </c>
      <c r="I24" s="140">
        <v>2362</v>
      </c>
      <c r="J24" s="115">
        <v>-193</v>
      </c>
      <c r="K24" s="116">
        <v>-8.171041490262489</v>
      </c>
    </row>
    <row r="25" spans="1:255" ht="14.1" customHeight="1" x14ac:dyDescent="0.2">
      <c r="A25" s="306">
        <v>25</v>
      </c>
      <c r="B25" s="307" t="s">
        <v>242</v>
      </c>
      <c r="C25" s="308"/>
      <c r="D25" s="113">
        <v>6.4273120692418653</v>
      </c>
      <c r="E25" s="115">
        <v>2005</v>
      </c>
      <c r="F25" s="114">
        <v>2021</v>
      </c>
      <c r="G25" s="114">
        <v>2086</v>
      </c>
      <c r="H25" s="114">
        <v>2108</v>
      </c>
      <c r="I25" s="140">
        <v>2186</v>
      </c>
      <c r="J25" s="115">
        <v>-181</v>
      </c>
      <c r="K25" s="116">
        <v>-8.2799634034766694</v>
      </c>
    </row>
    <row r="26" spans="1:255" ht="14.1" customHeight="1" x14ac:dyDescent="0.2">
      <c r="A26" s="306">
        <v>26</v>
      </c>
      <c r="B26" s="307" t="s">
        <v>243</v>
      </c>
      <c r="C26" s="308"/>
      <c r="D26" s="113">
        <v>5.9176150024042311</v>
      </c>
      <c r="E26" s="115">
        <v>1846</v>
      </c>
      <c r="F26" s="114">
        <v>1853</v>
      </c>
      <c r="G26" s="114">
        <v>1884</v>
      </c>
      <c r="H26" s="114">
        <v>1788</v>
      </c>
      <c r="I26" s="140">
        <v>1843</v>
      </c>
      <c r="J26" s="115">
        <v>3</v>
      </c>
      <c r="K26" s="116">
        <v>0.16277807921866522</v>
      </c>
    </row>
    <row r="27" spans="1:255" ht="14.1" customHeight="1" x14ac:dyDescent="0.2">
      <c r="A27" s="306">
        <v>27</v>
      </c>
      <c r="B27" s="307" t="s">
        <v>244</v>
      </c>
      <c r="C27" s="308"/>
      <c r="D27" s="113">
        <v>4.3019714697868245</v>
      </c>
      <c r="E27" s="115">
        <v>1342</v>
      </c>
      <c r="F27" s="114">
        <v>1332</v>
      </c>
      <c r="G27" s="114">
        <v>1338</v>
      </c>
      <c r="H27" s="114">
        <v>1314</v>
      </c>
      <c r="I27" s="140">
        <v>1309</v>
      </c>
      <c r="J27" s="115">
        <v>33</v>
      </c>
      <c r="K27" s="116">
        <v>2.5210084033613445</v>
      </c>
    </row>
    <row r="28" spans="1:255" ht="14.1" customHeight="1" x14ac:dyDescent="0.2">
      <c r="A28" s="306">
        <v>28</v>
      </c>
      <c r="B28" s="307" t="s">
        <v>245</v>
      </c>
      <c r="C28" s="308"/>
      <c r="D28" s="113">
        <v>0.4455842282417054</v>
      </c>
      <c r="E28" s="115">
        <v>139</v>
      </c>
      <c r="F28" s="114">
        <v>142</v>
      </c>
      <c r="G28" s="114">
        <v>140</v>
      </c>
      <c r="H28" s="114">
        <v>143</v>
      </c>
      <c r="I28" s="140">
        <v>137</v>
      </c>
      <c r="J28" s="115">
        <v>2</v>
      </c>
      <c r="K28" s="116">
        <v>1.4598540145985401</v>
      </c>
    </row>
    <row r="29" spans="1:255" ht="14.1" customHeight="1" x14ac:dyDescent="0.2">
      <c r="A29" s="306">
        <v>29</v>
      </c>
      <c r="B29" s="307" t="s">
        <v>246</v>
      </c>
      <c r="C29" s="308"/>
      <c r="D29" s="113">
        <v>1.7214297163006893</v>
      </c>
      <c r="E29" s="115">
        <v>537</v>
      </c>
      <c r="F29" s="114">
        <v>554</v>
      </c>
      <c r="G29" s="114">
        <v>529</v>
      </c>
      <c r="H29" s="114">
        <v>530</v>
      </c>
      <c r="I29" s="140">
        <v>542</v>
      </c>
      <c r="J29" s="115">
        <v>-5</v>
      </c>
      <c r="K29" s="116">
        <v>-0.92250922509225097</v>
      </c>
    </row>
    <row r="30" spans="1:255" ht="14.1" customHeight="1" x14ac:dyDescent="0.2">
      <c r="A30" s="306" t="s">
        <v>247</v>
      </c>
      <c r="B30" s="307" t="s">
        <v>248</v>
      </c>
      <c r="C30" s="308"/>
      <c r="D30" s="113">
        <v>0.8462894694662606</v>
      </c>
      <c r="E30" s="115">
        <v>264</v>
      </c>
      <c r="F30" s="114">
        <v>276</v>
      </c>
      <c r="G30" s="114">
        <v>262</v>
      </c>
      <c r="H30" s="114">
        <v>255</v>
      </c>
      <c r="I30" s="140">
        <v>258</v>
      </c>
      <c r="J30" s="115">
        <v>6</v>
      </c>
      <c r="K30" s="116">
        <v>2.3255813953488373</v>
      </c>
    </row>
    <row r="31" spans="1:255" ht="14.1" customHeight="1" x14ac:dyDescent="0.2">
      <c r="A31" s="306" t="s">
        <v>249</v>
      </c>
      <c r="B31" s="307" t="s">
        <v>250</v>
      </c>
      <c r="C31" s="308"/>
      <c r="D31" s="113">
        <v>0.83346690174707483</v>
      </c>
      <c r="E31" s="115">
        <v>260</v>
      </c>
      <c r="F31" s="114">
        <v>264</v>
      </c>
      <c r="G31" s="114">
        <v>254</v>
      </c>
      <c r="H31" s="114">
        <v>261</v>
      </c>
      <c r="I31" s="140">
        <v>269</v>
      </c>
      <c r="J31" s="115">
        <v>-9</v>
      </c>
      <c r="K31" s="116">
        <v>-3.3457249070631971</v>
      </c>
    </row>
    <row r="32" spans="1:255" ht="14.1" customHeight="1" x14ac:dyDescent="0.2">
      <c r="A32" s="306">
        <v>31</v>
      </c>
      <c r="B32" s="307" t="s">
        <v>251</v>
      </c>
      <c r="C32" s="308"/>
      <c r="D32" s="113">
        <v>0.59624939894213813</v>
      </c>
      <c r="E32" s="115">
        <v>186</v>
      </c>
      <c r="F32" s="114">
        <v>180</v>
      </c>
      <c r="G32" s="114">
        <v>175</v>
      </c>
      <c r="H32" s="114">
        <v>169</v>
      </c>
      <c r="I32" s="140">
        <v>166</v>
      </c>
      <c r="J32" s="115">
        <v>20</v>
      </c>
      <c r="K32" s="116">
        <v>12.048192771084338</v>
      </c>
    </row>
    <row r="33" spans="1:11" ht="14.1" customHeight="1" x14ac:dyDescent="0.2">
      <c r="A33" s="306">
        <v>32</v>
      </c>
      <c r="B33" s="307" t="s">
        <v>252</v>
      </c>
      <c r="C33" s="308"/>
      <c r="D33" s="113">
        <v>2.8177592562910725</v>
      </c>
      <c r="E33" s="115">
        <v>879</v>
      </c>
      <c r="F33" s="114">
        <v>859</v>
      </c>
      <c r="G33" s="114">
        <v>880</v>
      </c>
      <c r="H33" s="114">
        <v>864</v>
      </c>
      <c r="I33" s="140">
        <v>811</v>
      </c>
      <c r="J33" s="115">
        <v>68</v>
      </c>
      <c r="K33" s="116">
        <v>8.3847102342786677</v>
      </c>
    </row>
    <row r="34" spans="1:11" ht="14.1" customHeight="1" x14ac:dyDescent="0.2">
      <c r="A34" s="306">
        <v>33</v>
      </c>
      <c r="B34" s="307" t="s">
        <v>253</v>
      </c>
      <c r="C34" s="308"/>
      <c r="D34" s="113">
        <v>0.64433402788908478</v>
      </c>
      <c r="E34" s="115">
        <v>201</v>
      </c>
      <c r="F34" s="114">
        <v>195</v>
      </c>
      <c r="G34" s="114">
        <v>203</v>
      </c>
      <c r="H34" s="114">
        <v>200</v>
      </c>
      <c r="I34" s="140">
        <v>202</v>
      </c>
      <c r="J34" s="115">
        <v>-1</v>
      </c>
      <c r="K34" s="116">
        <v>-0.49504950495049505</v>
      </c>
    </row>
    <row r="35" spans="1:11" ht="14.1" customHeight="1" x14ac:dyDescent="0.2">
      <c r="A35" s="306">
        <v>34</v>
      </c>
      <c r="B35" s="307" t="s">
        <v>254</v>
      </c>
      <c r="C35" s="308"/>
      <c r="D35" s="113">
        <v>1.8047764064753966</v>
      </c>
      <c r="E35" s="115">
        <v>563</v>
      </c>
      <c r="F35" s="114">
        <v>561</v>
      </c>
      <c r="G35" s="114">
        <v>569</v>
      </c>
      <c r="H35" s="114">
        <v>476</v>
      </c>
      <c r="I35" s="140">
        <v>486</v>
      </c>
      <c r="J35" s="115">
        <v>77</v>
      </c>
      <c r="K35" s="116">
        <v>15.843621399176955</v>
      </c>
    </row>
    <row r="36" spans="1:11" ht="14.1" customHeight="1" x14ac:dyDescent="0.2">
      <c r="A36" s="306">
        <v>41</v>
      </c>
      <c r="B36" s="307" t="s">
        <v>255</v>
      </c>
      <c r="C36" s="308"/>
      <c r="D36" s="113">
        <v>0.7725597050809424</v>
      </c>
      <c r="E36" s="115">
        <v>241</v>
      </c>
      <c r="F36" s="114">
        <v>233</v>
      </c>
      <c r="G36" s="114">
        <v>223</v>
      </c>
      <c r="H36" s="114">
        <v>214</v>
      </c>
      <c r="I36" s="140">
        <v>213</v>
      </c>
      <c r="J36" s="115">
        <v>28</v>
      </c>
      <c r="K36" s="116">
        <v>13.145539906103286</v>
      </c>
    </row>
    <row r="37" spans="1:11" ht="14.1" customHeight="1" x14ac:dyDescent="0.2">
      <c r="A37" s="306">
        <v>42</v>
      </c>
      <c r="B37" s="307" t="s">
        <v>256</v>
      </c>
      <c r="C37" s="308"/>
      <c r="D37" s="113">
        <v>6.4112838595928839E-2</v>
      </c>
      <c r="E37" s="115">
        <v>20</v>
      </c>
      <c r="F37" s="114">
        <v>20</v>
      </c>
      <c r="G37" s="114">
        <v>21</v>
      </c>
      <c r="H37" s="114">
        <v>20</v>
      </c>
      <c r="I37" s="140">
        <v>19</v>
      </c>
      <c r="J37" s="115">
        <v>1</v>
      </c>
      <c r="K37" s="116">
        <v>5.2631578947368425</v>
      </c>
    </row>
    <row r="38" spans="1:11" ht="14.1" customHeight="1" x14ac:dyDescent="0.2">
      <c r="A38" s="306">
        <v>43</v>
      </c>
      <c r="B38" s="307" t="s">
        <v>257</v>
      </c>
      <c r="C38" s="308"/>
      <c r="D38" s="113">
        <v>1.343163968584709</v>
      </c>
      <c r="E38" s="115">
        <v>419</v>
      </c>
      <c r="F38" s="114">
        <v>409</v>
      </c>
      <c r="G38" s="114">
        <v>409</v>
      </c>
      <c r="H38" s="114">
        <v>397</v>
      </c>
      <c r="I38" s="140">
        <v>399</v>
      </c>
      <c r="J38" s="115">
        <v>20</v>
      </c>
      <c r="K38" s="116">
        <v>5.0125313283208017</v>
      </c>
    </row>
    <row r="39" spans="1:11" ht="14.1" customHeight="1" x14ac:dyDescent="0.2">
      <c r="A39" s="306">
        <v>51</v>
      </c>
      <c r="B39" s="307" t="s">
        <v>258</v>
      </c>
      <c r="C39" s="308"/>
      <c r="D39" s="113">
        <v>8.2384997595768557</v>
      </c>
      <c r="E39" s="115">
        <v>2570</v>
      </c>
      <c r="F39" s="114">
        <v>2644</v>
      </c>
      <c r="G39" s="114">
        <v>2682</v>
      </c>
      <c r="H39" s="114">
        <v>2666</v>
      </c>
      <c r="I39" s="140">
        <v>2733</v>
      </c>
      <c r="J39" s="115">
        <v>-163</v>
      </c>
      <c r="K39" s="116">
        <v>-5.9641419685327479</v>
      </c>
    </row>
    <row r="40" spans="1:11" ht="14.1" customHeight="1" x14ac:dyDescent="0.2">
      <c r="A40" s="306" t="s">
        <v>259</v>
      </c>
      <c r="B40" s="307" t="s">
        <v>260</v>
      </c>
      <c r="C40" s="308"/>
      <c r="D40" s="113">
        <v>6.7510819041513059</v>
      </c>
      <c r="E40" s="115">
        <v>2106</v>
      </c>
      <c r="F40" s="114">
        <v>2175</v>
      </c>
      <c r="G40" s="114">
        <v>2208</v>
      </c>
      <c r="H40" s="114">
        <v>2221</v>
      </c>
      <c r="I40" s="140">
        <v>2288</v>
      </c>
      <c r="J40" s="115">
        <v>-182</v>
      </c>
      <c r="K40" s="116">
        <v>-7.9545454545454541</v>
      </c>
    </row>
    <row r="41" spans="1:11" ht="14.1" customHeight="1" x14ac:dyDescent="0.2">
      <c r="A41" s="306"/>
      <c r="B41" s="307" t="s">
        <v>261</v>
      </c>
      <c r="C41" s="308"/>
      <c r="D41" s="113">
        <v>6.308703317839397</v>
      </c>
      <c r="E41" s="115">
        <v>1968</v>
      </c>
      <c r="F41" s="114">
        <v>2029</v>
      </c>
      <c r="G41" s="114">
        <v>2062</v>
      </c>
      <c r="H41" s="114">
        <v>2077</v>
      </c>
      <c r="I41" s="140">
        <v>2139</v>
      </c>
      <c r="J41" s="115">
        <v>-171</v>
      </c>
      <c r="K41" s="116">
        <v>-7.9943899018232818</v>
      </c>
    </row>
    <row r="42" spans="1:11" ht="14.1" customHeight="1" x14ac:dyDescent="0.2">
      <c r="A42" s="306">
        <v>52</v>
      </c>
      <c r="B42" s="307" t="s">
        <v>262</v>
      </c>
      <c r="C42" s="308"/>
      <c r="D42" s="113">
        <v>3.4877384196185286</v>
      </c>
      <c r="E42" s="115">
        <v>1088</v>
      </c>
      <c r="F42" s="114">
        <v>1090</v>
      </c>
      <c r="G42" s="114">
        <v>1105</v>
      </c>
      <c r="H42" s="114">
        <v>1085</v>
      </c>
      <c r="I42" s="140">
        <v>1049</v>
      </c>
      <c r="J42" s="115">
        <v>39</v>
      </c>
      <c r="K42" s="116">
        <v>3.7178265014299332</v>
      </c>
    </row>
    <row r="43" spans="1:11" ht="14.1" customHeight="1" x14ac:dyDescent="0.2">
      <c r="A43" s="306" t="s">
        <v>263</v>
      </c>
      <c r="B43" s="307" t="s">
        <v>264</v>
      </c>
      <c r="C43" s="308"/>
      <c r="D43" s="113">
        <v>2.2247154992787306</v>
      </c>
      <c r="E43" s="115">
        <v>694</v>
      </c>
      <c r="F43" s="114">
        <v>695</v>
      </c>
      <c r="G43" s="114">
        <v>706</v>
      </c>
      <c r="H43" s="114">
        <v>700</v>
      </c>
      <c r="I43" s="140">
        <v>682</v>
      </c>
      <c r="J43" s="115">
        <v>12</v>
      </c>
      <c r="K43" s="116">
        <v>1.7595307917888563</v>
      </c>
    </row>
    <row r="44" spans="1:11" ht="14.1" customHeight="1" x14ac:dyDescent="0.2">
      <c r="A44" s="306">
        <v>53</v>
      </c>
      <c r="B44" s="307" t="s">
        <v>265</v>
      </c>
      <c r="C44" s="308"/>
      <c r="D44" s="113">
        <v>0.53854784420580226</v>
      </c>
      <c r="E44" s="115">
        <v>168</v>
      </c>
      <c r="F44" s="114">
        <v>167</v>
      </c>
      <c r="G44" s="114">
        <v>167</v>
      </c>
      <c r="H44" s="114">
        <v>168</v>
      </c>
      <c r="I44" s="140">
        <v>167</v>
      </c>
      <c r="J44" s="115">
        <v>1</v>
      </c>
      <c r="K44" s="116">
        <v>0.59880239520958078</v>
      </c>
    </row>
    <row r="45" spans="1:11" ht="14.1" customHeight="1" x14ac:dyDescent="0.2">
      <c r="A45" s="306" t="s">
        <v>266</v>
      </c>
      <c r="B45" s="307" t="s">
        <v>267</v>
      </c>
      <c r="C45" s="308"/>
      <c r="D45" s="113">
        <v>0.44878987017150185</v>
      </c>
      <c r="E45" s="115">
        <v>140</v>
      </c>
      <c r="F45" s="114">
        <v>140</v>
      </c>
      <c r="G45" s="114">
        <v>142</v>
      </c>
      <c r="H45" s="114">
        <v>143</v>
      </c>
      <c r="I45" s="140">
        <v>141</v>
      </c>
      <c r="J45" s="115">
        <v>-1</v>
      </c>
      <c r="K45" s="116">
        <v>-0.70921985815602839</v>
      </c>
    </row>
    <row r="46" spans="1:11" ht="14.1" customHeight="1" x14ac:dyDescent="0.2">
      <c r="A46" s="306">
        <v>54</v>
      </c>
      <c r="B46" s="307" t="s">
        <v>268</v>
      </c>
      <c r="C46" s="308"/>
      <c r="D46" s="113">
        <v>2.2663888443660842</v>
      </c>
      <c r="E46" s="115">
        <v>707</v>
      </c>
      <c r="F46" s="114">
        <v>693</v>
      </c>
      <c r="G46" s="114">
        <v>690</v>
      </c>
      <c r="H46" s="114">
        <v>715</v>
      </c>
      <c r="I46" s="140">
        <v>982</v>
      </c>
      <c r="J46" s="115">
        <v>-275</v>
      </c>
      <c r="K46" s="116">
        <v>-28.004073319755602</v>
      </c>
    </row>
    <row r="47" spans="1:11" ht="14.1" customHeight="1" x14ac:dyDescent="0.2">
      <c r="A47" s="306">
        <v>61</v>
      </c>
      <c r="B47" s="307" t="s">
        <v>269</v>
      </c>
      <c r="C47" s="308"/>
      <c r="D47" s="113">
        <v>3.7570123417214298</v>
      </c>
      <c r="E47" s="115">
        <v>1172</v>
      </c>
      <c r="F47" s="114">
        <v>1179</v>
      </c>
      <c r="G47" s="114">
        <v>1185</v>
      </c>
      <c r="H47" s="114">
        <v>1178</v>
      </c>
      <c r="I47" s="140">
        <v>1168</v>
      </c>
      <c r="J47" s="115">
        <v>4</v>
      </c>
      <c r="K47" s="116">
        <v>0.34246575342465752</v>
      </c>
    </row>
    <row r="48" spans="1:11" ht="14.1" customHeight="1" x14ac:dyDescent="0.2">
      <c r="A48" s="306">
        <v>62</v>
      </c>
      <c r="B48" s="307" t="s">
        <v>270</v>
      </c>
      <c r="C48" s="308"/>
      <c r="D48" s="113">
        <v>8.3378746594005442</v>
      </c>
      <c r="E48" s="115">
        <v>2601</v>
      </c>
      <c r="F48" s="114">
        <v>2606</v>
      </c>
      <c r="G48" s="114">
        <v>2578</v>
      </c>
      <c r="H48" s="114">
        <v>2528</v>
      </c>
      <c r="I48" s="140">
        <v>2458</v>
      </c>
      <c r="J48" s="115">
        <v>143</v>
      </c>
      <c r="K48" s="116">
        <v>5.8177379983726603</v>
      </c>
    </row>
    <row r="49" spans="1:11" ht="14.1" customHeight="1" x14ac:dyDescent="0.2">
      <c r="A49" s="306">
        <v>63</v>
      </c>
      <c r="B49" s="307" t="s">
        <v>271</v>
      </c>
      <c r="C49" s="308"/>
      <c r="D49" s="113">
        <v>1.5515306940214777</v>
      </c>
      <c r="E49" s="115">
        <v>484</v>
      </c>
      <c r="F49" s="114">
        <v>519</v>
      </c>
      <c r="G49" s="114">
        <v>508</v>
      </c>
      <c r="H49" s="114">
        <v>531</v>
      </c>
      <c r="I49" s="140">
        <v>513</v>
      </c>
      <c r="J49" s="115">
        <v>-29</v>
      </c>
      <c r="K49" s="116">
        <v>-5.6530214424951266</v>
      </c>
    </row>
    <row r="50" spans="1:11" ht="14.1" customHeight="1" x14ac:dyDescent="0.2">
      <c r="A50" s="306" t="s">
        <v>272</v>
      </c>
      <c r="B50" s="307" t="s">
        <v>273</v>
      </c>
      <c r="C50" s="308"/>
      <c r="D50" s="113">
        <v>0.42635037666292674</v>
      </c>
      <c r="E50" s="115">
        <v>133</v>
      </c>
      <c r="F50" s="114">
        <v>141</v>
      </c>
      <c r="G50" s="114">
        <v>140</v>
      </c>
      <c r="H50" s="114">
        <v>137</v>
      </c>
      <c r="I50" s="140">
        <v>142</v>
      </c>
      <c r="J50" s="115">
        <v>-9</v>
      </c>
      <c r="K50" s="116">
        <v>-6.3380281690140849</v>
      </c>
    </row>
    <row r="51" spans="1:11" ht="14.1" customHeight="1" x14ac:dyDescent="0.2">
      <c r="A51" s="306" t="s">
        <v>274</v>
      </c>
      <c r="B51" s="307" t="s">
        <v>275</v>
      </c>
      <c r="C51" s="308"/>
      <c r="D51" s="113">
        <v>0.91681359192178236</v>
      </c>
      <c r="E51" s="115">
        <v>286</v>
      </c>
      <c r="F51" s="114">
        <v>304</v>
      </c>
      <c r="G51" s="114">
        <v>294</v>
      </c>
      <c r="H51" s="114">
        <v>326</v>
      </c>
      <c r="I51" s="140">
        <v>303</v>
      </c>
      <c r="J51" s="115">
        <v>-17</v>
      </c>
      <c r="K51" s="116">
        <v>-5.6105610561056105</v>
      </c>
    </row>
    <row r="52" spans="1:11" ht="14.1" customHeight="1" x14ac:dyDescent="0.2">
      <c r="A52" s="306">
        <v>71</v>
      </c>
      <c r="B52" s="307" t="s">
        <v>276</v>
      </c>
      <c r="C52" s="308"/>
      <c r="D52" s="113">
        <v>10.261259817278409</v>
      </c>
      <c r="E52" s="115">
        <v>3201</v>
      </c>
      <c r="F52" s="114">
        <v>3211</v>
      </c>
      <c r="G52" s="114">
        <v>3229</v>
      </c>
      <c r="H52" s="114">
        <v>3189</v>
      </c>
      <c r="I52" s="140">
        <v>3199</v>
      </c>
      <c r="J52" s="115">
        <v>2</v>
      </c>
      <c r="K52" s="116">
        <v>6.2519537355423566E-2</v>
      </c>
    </row>
    <row r="53" spans="1:11" ht="14.1" customHeight="1" x14ac:dyDescent="0.2">
      <c r="A53" s="306" t="s">
        <v>277</v>
      </c>
      <c r="B53" s="307" t="s">
        <v>278</v>
      </c>
      <c r="C53" s="308"/>
      <c r="D53" s="113">
        <v>4.0455201154031091</v>
      </c>
      <c r="E53" s="115">
        <v>1262</v>
      </c>
      <c r="F53" s="114">
        <v>1276</v>
      </c>
      <c r="G53" s="114">
        <v>1293</v>
      </c>
      <c r="H53" s="114">
        <v>1250</v>
      </c>
      <c r="I53" s="140">
        <v>1256</v>
      </c>
      <c r="J53" s="115">
        <v>6</v>
      </c>
      <c r="K53" s="116">
        <v>0.47770700636942676</v>
      </c>
    </row>
    <row r="54" spans="1:11" ht="14.1" customHeight="1" x14ac:dyDescent="0.2">
      <c r="A54" s="306" t="s">
        <v>279</v>
      </c>
      <c r="B54" s="307" t="s">
        <v>280</v>
      </c>
      <c r="C54" s="308"/>
      <c r="D54" s="113">
        <v>5.1129988780253246</v>
      </c>
      <c r="E54" s="115">
        <v>1595</v>
      </c>
      <c r="F54" s="114">
        <v>1595</v>
      </c>
      <c r="G54" s="114">
        <v>1591</v>
      </c>
      <c r="H54" s="114">
        <v>1589</v>
      </c>
      <c r="I54" s="140">
        <v>1593</v>
      </c>
      <c r="J54" s="115">
        <v>2</v>
      </c>
      <c r="K54" s="116">
        <v>0.12554927809165098</v>
      </c>
    </row>
    <row r="55" spans="1:11" ht="14.1" customHeight="1" x14ac:dyDescent="0.2">
      <c r="A55" s="306">
        <v>72</v>
      </c>
      <c r="B55" s="307" t="s">
        <v>281</v>
      </c>
      <c r="C55" s="308"/>
      <c r="D55" s="113">
        <v>3.5230004808462896</v>
      </c>
      <c r="E55" s="115">
        <v>1099</v>
      </c>
      <c r="F55" s="114">
        <v>1114</v>
      </c>
      <c r="G55" s="114">
        <v>1120</v>
      </c>
      <c r="H55" s="114">
        <v>1087</v>
      </c>
      <c r="I55" s="140">
        <v>1092</v>
      </c>
      <c r="J55" s="115">
        <v>7</v>
      </c>
      <c r="K55" s="116">
        <v>0.64102564102564108</v>
      </c>
    </row>
    <row r="56" spans="1:11" ht="14.1" customHeight="1" x14ac:dyDescent="0.2">
      <c r="A56" s="306" t="s">
        <v>282</v>
      </c>
      <c r="B56" s="307" t="s">
        <v>283</v>
      </c>
      <c r="C56" s="308"/>
      <c r="D56" s="113">
        <v>1.7598974194582464</v>
      </c>
      <c r="E56" s="115">
        <v>549</v>
      </c>
      <c r="F56" s="114">
        <v>562</v>
      </c>
      <c r="G56" s="114">
        <v>563</v>
      </c>
      <c r="H56" s="114">
        <v>540</v>
      </c>
      <c r="I56" s="140">
        <v>542</v>
      </c>
      <c r="J56" s="115">
        <v>7</v>
      </c>
      <c r="K56" s="116">
        <v>1.2915129151291513</v>
      </c>
    </row>
    <row r="57" spans="1:11" ht="14.1" customHeight="1" x14ac:dyDescent="0.2">
      <c r="A57" s="306" t="s">
        <v>284</v>
      </c>
      <c r="B57" s="307" t="s">
        <v>285</v>
      </c>
      <c r="C57" s="308"/>
      <c r="D57" s="113">
        <v>1.2213495752524444</v>
      </c>
      <c r="E57" s="115">
        <v>381</v>
      </c>
      <c r="F57" s="114">
        <v>380</v>
      </c>
      <c r="G57" s="114">
        <v>381</v>
      </c>
      <c r="H57" s="114">
        <v>374</v>
      </c>
      <c r="I57" s="140">
        <v>376</v>
      </c>
      <c r="J57" s="115">
        <v>5</v>
      </c>
      <c r="K57" s="116">
        <v>1.3297872340425532</v>
      </c>
    </row>
    <row r="58" spans="1:11" ht="14.1" customHeight="1" x14ac:dyDescent="0.2">
      <c r="A58" s="306">
        <v>73</v>
      </c>
      <c r="B58" s="307" t="s">
        <v>286</v>
      </c>
      <c r="C58" s="308"/>
      <c r="D58" s="113">
        <v>1.400865523321045</v>
      </c>
      <c r="E58" s="115">
        <v>437</v>
      </c>
      <c r="F58" s="114">
        <v>421</v>
      </c>
      <c r="G58" s="114">
        <v>421</v>
      </c>
      <c r="H58" s="114">
        <v>442</v>
      </c>
      <c r="I58" s="140">
        <v>436</v>
      </c>
      <c r="J58" s="115">
        <v>1</v>
      </c>
      <c r="K58" s="116">
        <v>0.22935779816513763</v>
      </c>
    </row>
    <row r="59" spans="1:11" ht="14.1" customHeight="1" x14ac:dyDescent="0.2">
      <c r="A59" s="306" t="s">
        <v>287</v>
      </c>
      <c r="B59" s="307" t="s">
        <v>288</v>
      </c>
      <c r="C59" s="308"/>
      <c r="D59" s="113">
        <v>0.85270075332585349</v>
      </c>
      <c r="E59" s="115">
        <v>266</v>
      </c>
      <c r="F59" s="114">
        <v>262</v>
      </c>
      <c r="G59" s="114">
        <v>262</v>
      </c>
      <c r="H59" s="114">
        <v>276</v>
      </c>
      <c r="I59" s="140">
        <v>267</v>
      </c>
      <c r="J59" s="115">
        <v>-1</v>
      </c>
      <c r="K59" s="116">
        <v>-0.37453183520599254</v>
      </c>
    </row>
    <row r="60" spans="1:11" ht="14.1" customHeight="1" x14ac:dyDescent="0.2">
      <c r="A60" s="306">
        <v>81</v>
      </c>
      <c r="B60" s="307" t="s">
        <v>289</v>
      </c>
      <c r="C60" s="308"/>
      <c r="D60" s="113">
        <v>9.0976117967623011</v>
      </c>
      <c r="E60" s="115">
        <v>2838</v>
      </c>
      <c r="F60" s="114">
        <v>2833</v>
      </c>
      <c r="G60" s="114">
        <v>2813</v>
      </c>
      <c r="H60" s="114">
        <v>2742</v>
      </c>
      <c r="I60" s="140">
        <v>2758</v>
      </c>
      <c r="J60" s="115">
        <v>80</v>
      </c>
      <c r="K60" s="116">
        <v>2.9006526468455403</v>
      </c>
    </row>
    <row r="61" spans="1:11" ht="14.1" customHeight="1" x14ac:dyDescent="0.2">
      <c r="A61" s="306" t="s">
        <v>290</v>
      </c>
      <c r="B61" s="307" t="s">
        <v>291</v>
      </c>
      <c r="C61" s="308"/>
      <c r="D61" s="113">
        <v>2.5292514826093924</v>
      </c>
      <c r="E61" s="115">
        <v>789</v>
      </c>
      <c r="F61" s="114">
        <v>784</v>
      </c>
      <c r="G61" s="114">
        <v>799</v>
      </c>
      <c r="H61" s="114">
        <v>752</v>
      </c>
      <c r="I61" s="140">
        <v>755</v>
      </c>
      <c r="J61" s="115">
        <v>34</v>
      </c>
      <c r="K61" s="116">
        <v>4.5033112582781456</v>
      </c>
    </row>
    <row r="62" spans="1:11" ht="14.1" customHeight="1" x14ac:dyDescent="0.2">
      <c r="A62" s="306" t="s">
        <v>292</v>
      </c>
      <c r="B62" s="307" t="s">
        <v>293</v>
      </c>
      <c r="C62" s="308"/>
      <c r="D62" s="113">
        <v>4.1320724475076132</v>
      </c>
      <c r="E62" s="115">
        <v>1289</v>
      </c>
      <c r="F62" s="114">
        <v>1295</v>
      </c>
      <c r="G62" s="114">
        <v>1279</v>
      </c>
      <c r="H62" s="114">
        <v>1268</v>
      </c>
      <c r="I62" s="140">
        <v>1270</v>
      </c>
      <c r="J62" s="115">
        <v>19</v>
      </c>
      <c r="K62" s="116">
        <v>1.4960629921259843</v>
      </c>
    </row>
    <row r="63" spans="1:11" ht="14.1" customHeight="1" x14ac:dyDescent="0.2">
      <c r="A63" s="306"/>
      <c r="B63" s="307" t="s">
        <v>294</v>
      </c>
      <c r="C63" s="308"/>
      <c r="D63" s="113">
        <v>3.5999358871614042</v>
      </c>
      <c r="E63" s="115">
        <v>1123</v>
      </c>
      <c r="F63" s="114">
        <v>1125</v>
      </c>
      <c r="G63" s="114">
        <v>1106</v>
      </c>
      <c r="H63" s="114">
        <v>1097</v>
      </c>
      <c r="I63" s="140">
        <v>1098</v>
      </c>
      <c r="J63" s="115">
        <v>25</v>
      </c>
      <c r="K63" s="116">
        <v>2.2768670309653918</v>
      </c>
    </row>
    <row r="64" spans="1:11" ht="14.1" customHeight="1" x14ac:dyDescent="0.2">
      <c r="A64" s="306" t="s">
        <v>295</v>
      </c>
      <c r="B64" s="307" t="s">
        <v>296</v>
      </c>
      <c r="C64" s="308"/>
      <c r="D64" s="113">
        <v>1.0482449110434364</v>
      </c>
      <c r="E64" s="115">
        <v>327</v>
      </c>
      <c r="F64" s="114">
        <v>323</v>
      </c>
      <c r="G64" s="114">
        <v>312</v>
      </c>
      <c r="H64" s="114">
        <v>308</v>
      </c>
      <c r="I64" s="140">
        <v>316</v>
      </c>
      <c r="J64" s="115">
        <v>11</v>
      </c>
      <c r="K64" s="116">
        <v>3.481012658227848</v>
      </c>
    </row>
    <row r="65" spans="1:11" ht="14.1" customHeight="1" x14ac:dyDescent="0.2">
      <c r="A65" s="306" t="s">
        <v>297</v>
      </c>
      <c r="B65" s="307" t="s">
        <v>298</v>
      </c>
      <c r="C65" s="308"/>
      <c r="D65" s="113">
        <v>0.58022118929315591</v>
      </c>
      <c r="E65" s="115">
        <v>181</v>
      </c>
      <c r="F65" s="114">
        <v>179</v>
      </c>
      <c r="G65" s="114">
        <v>174</v>
      </c>
      <c r="H65" s="114">
        <v>172</v>
      </c>
      <c r="I65" s="140">
        <v>171</v>
      </c>
      <c r="J65" s="115">
        <v>10</v>
      </c>
      <c r="K65" s="116">
        <v>5.8479532163742691</v>
      </c>
    </row>
    <row r="66" spans="1:11" ht="14.1" customHeight="1" x14ac:dyDescent="0.2">
      <c r="A66" s="306">
        <v>82</v>
      </c>
      <c r="B66" s="307" t="s">
        <v>299</v>
      </c>
      <c r="C66" s="308"/>
      <c r="D66" s="113">
        <v>2.4042314473473314</v>
      </c>
      <c r="E66" s="115">
        <v>750</v>
      </c>
      <c r="F66" s="114">
        <v>734</v>
      </c>
      <c r="G66" s="114">
        <v>747</v>
      </c>
      <c r="H66" s="114">
        <v>746</v>
      </c>
      <c r="I66" s="140">
        <v>748</v>
      </c>
      <c r="J66" s="115">
        <v>2</v>
      </c>
      <c r="K66" s="116">
        <v>0.26737967914438504</v>
      </c>
    </row>
    <row r="67" spans="1:11" ht="14.1" customHeight="1" x14ac:dyDescent="0.2">
      <c r="A67" s="306" t="s">
        <v>300</v>
      </c>
      <c r="B67" s="307" t="s">
        <v>301</v>
      </c>
      <c r="C67" s="308"/>
      <c r="D67" s="113">
        <v>1.3399583266549127</v>
      </c>
      <c r="E67" s="115">
        <v>418</v>
      </c>
      <c r="F67" s="114">
        <v>400</v>
      </c>
      <c r="G67" s="114">
        <v>416</v>
      </c>
      <c r="H67" s="114">
        <v>408</v>
      </c>
      <c r="I67" s="140">
        <v>409</v>
      </c>
      <c r="J67" s="115">
        <v>9</v>
      </c>
      <c r="K67" s="116">
        <v>2.2004889975550124</v>
      </c>
    </row>
    <row r="68" spans="1:11" ht="14.1" customHeight="1" x14ac:dyDescent="0.2">
      <c r="A68" s="306" t="s">
        <v>302</v>
      </c>
      <c r="B68" s="307" t="s">
        <v>303</v>
      </c>
      <c r="C68" s="308"/>
      <c r="D68" s="113">
        <v>0.50008014104824494</v>
      </c>
      <c r="E68" s="115">
        <v>156</v>
      </c>
      <c r="F68" s="114">
        <v>154</v>
      </c>
      <c r="G68" s="114">
        <v>150</v>
      </c>
      <c r="H68" s="114">
        <v>149</v>
      </c>
      <c r="I68" s="140">
        <v>148</v>
      </c>
      <c r="J68" s="115">
        <v>8</v>
      </c>
      <c r="K68" s="116">
        <v>5.4054054054054053</v>
      </c>
    </row>
    <row r="69" spans="1:11" ht="14.1" customHeight="1" x14ac:dyDescent="0.2">
      <c r="A69" s="306">
        <v>83</v>
      </c>
      <c r="B69" s="307" t="s">
        <v>304</v>
      </c>
      <c r="C69" s="308"/>
      <c r="D69" s="113">
        <v>3.462093284180157</v>
      </c>
      <c r="E69" s="115">
        <v>1080</v>
      </c>
      <c r="F69" s="114">
        <v>1078</v>
      </c>
      <c r="G69" s="114">
        <v>1085</v>
      </c>
      <c r="H69" s="114">
        <v>1094</v>
      </c>
      <c r="I69" s="140">
        <v>1105</v>
      </c>
      <c r="J69" s="115">
        <v>-25</v>
      </c>
      <c r="K69" s="116">
        <v>-2.2624434389140271</v>
      </c>
    </row>
    <row r="70" spans="1:11" ht="14.1" customHeight="1" x14ac:dyDescent="0.2">
      <c r="A70" s="306" t="s">
        <v>305</v>
      </c>
      <c r="B70" s="307" t="s">
        <v>306</v>
      </c>
      <c r="C70" s="308"/>
      <c r="D70" s="113">
        <v>3.0517711171662127</v>
      </c>
      <c r="E70" s="115">
        <v>952</v>
      </c>
      <c r="F70" s="114">
        <v>950</v>
      </c>
      <c r="G70" s="114">
        <v>950</v>
      </c>
      <c r="H70" s="114">
        <v>959</v>
      </c>
      <c r="I70" s="140">
        <v>966</v>
      </c>
      <c r="J70" s="115">
        <v>-14</v>
      </c>
      <c r="K70" s="116">
        <v>-1.4492753623188406</v>
      </c>
    </row>
    <row r="71" spans="1:11" ht="14.1" customHeight="1" x14ac:dyDescent="0.2">
      <c r="A71" s="306"/>
      <c r="B71" s="307" t="s">
        <v>307</v>
      </c>
      <c r="C71" s="308"/>
      <c r="D71" s="113">
        <v>1.3623978201634876</v>
      </c>
      <c r="E71" s="115">
        <v>425</v>
      </c>
      <c r="F71" s="114">
        <v>428</v>
      </c>
      <c r="G71" s="114">
        <v>416</v>
      </c>
      <c r="H71" s="114">
        <v>414</v>
      </c>
      <c r="I71" s="140">
        <v>415</v>
      </c>
      <c r="J71" s="115">
        <v>10</v>
      </c>
      <c r="K71" s="116">
        <v>2.4096385542168677</v>
      </c>
    </row>
    <row r="72" spans="1:11" ht="14.1" customHeight="1" x14ac:dyDescent="0.2">
      <c r="A72" s="306">
        <v>84</v>
      </c>
      <c r="B72" s="307" t="s">
        <v>308</v>
      </c>
      <c r="C72" s="308"/>
      <c r="D72" s="113">
        <v>0.95848693700913612</v>
      </c>
      <c r="E72" s="115">
        <v>299</v>
      </c>
      <c r="F72" s="114">
        <v>298</v>
      </c>
      <c r="G72" s="114">
        <v>296</v>
      </c>
      <c r="H72" s="114">
        <v>303</v>
      </c>
      <c r="I72" s="140">
        <v>305</v>
      </c>
      <c r="J72" s="115">
        <v>-6</v>
      </c>
      <c r="K72" s="116">
        <v>-1.9672131147540983</v>
      </c>
    </row>
    <row r="73" spans="1:11" ht="14.1" customHeight="1" x14ac:dyDescent="0.2">
      <c r="A73" s="306" t="s">
        <v>309</v>
      </c>
      <c r="B73" s="307" t="s">
        <v>310</v>
      </c>
      <c r="C73" s="308"/>
      <c r="D73" s="113">
        <v>0.21477800929636159</v>
      </c>
      <c r="E73" s="115">
        <v>67</v>
      </c>
      <c r="F73" s="114">
        <v>65</v>
      </c>
      <c r="G73" s="114">
        <v>63</v>
      </c>
      <c r="H73" s="114">
        <v>63</v>
      </c>
      <c r="I73" s="140">
        <v>64</v>
      </c>
      <c r="J73" s="115">
        <v>3</v>
      </c>
      <c r="K73" s="116">
        <v>4.6875</v>
      </c>
    </row>
    <row r="74" spans="1:11" ht="14.1" customHeight="1" x14ac:dyDescent="0.2">
      <c r="A74" s="306" t="s">
        <v>311</v>
      </c>
      <c r="B74" s="307" t="s">
        <v>312</v>
      </c>
      <c r="C74" s="308"/>
      <c r="D74" s="113">
        <v>0.36864882192659082</v>
      </c>
      <c r="E74" s="115">
        <v>115</v>
      </c>
      <c r="F74" s="114">
        <v>117</v>
      </c>
      <c r="G74" s="114">
        <v>117</v>
      </c>
      <c r="H74" s="114">
        <v>121</v>
      </c>
      <c r="I74" s="140">
        <v>120</v>
      </c>
      <c r="J74" s="115">
        <v>-5</v>
      </c>
      <c r="K74" s="116">
        <v>-4.166666666666667</v>
      </c>
    </row>
    <row r="75" spans="1:11" ht="14.1" customHeight="1" x14ac:dyDescent="0.2">
      <c r="A75" s="306" t="s">
        <v>313</v>
      </c>
      <c r="B75" s="307" t="s">
        <v>314</v>
      </c>
      <c r="C75" s="308"/>
      <c r="D75" s="113">
        <v>9.6169257893893249E-3</v>
      </c>
      <c r="E75" s="115">
        <v>3</v>
      </c>
      <c r="F75" s="114">
        <v>3</v>
      </c>
      <c r="G75" s="114">
        <v>3</v>
      </c>
      <c r="H75" s="114" t="s">
        <v>513</v>
      </c>
      <c r="I75" s="140" t="s">
        <v>513</v>
      </c>
      <c r="J75" s="115" t="s">
        <v>513</v>
      </c>
      <c r="K75" s="116" t="s">
        <v>513</v>
      </c>
    </row>
    <row r="76" spans="1:11" ht="14.1" customHeight="1" x14ac:dyDescent="0.2">
      <c r="A76" s="306">
        <v>91</v>
      </c>
      <c r="B76" s="307" t="s">
        <v>315</v>
      </c>
      <c r="C76" s="308"/>
      <c r="D76" s="113">
        <v>0.19554415771758293</v>
      </c>
      <c r="E76" s="115">
        <v>61</v>
      </c>
      <c r="F76" s="114">
        <v>60</v>
      </c>
      <c r="G76" s="114">
        <v>62</v>
      </c>
      <c r="H76" s="114">
        <v>61</v>
      </c>
      <c r="I76" s="140">
        <v>63</v>
      </c>
      <c r="J76" s="115">
        <v>-2</v>
      </c>
      <c r="K76" s="116">
        <v>-3.1746031746031744</v>
      </c>
    </row>
    <row r="77" spans="1:11" ht="14.1" customHeight="1" x14ac:dyDescent="0.2">
      <c r="A77" s="306">
        <v>92</v>
      </c>
      <c r="B77" s="307" t="s">
        <v>316</v>
      </c>
      <c r="C77" s="308"/>
      <c r="D77" s="113">
        <v>0.66356787946786344</v>
      </c>
      <c r="E77" s="115">
        <v>207</v>
      </c>
      <c r="F77" s="114">
        <v>206</v>
      </c>
      <c r="G77" s="114">
        <v>203</v>
      </c>
      <c r="H77" s="114">
        <v>205</v>
      </c>
      <c r="I77" s="140">
        <v>207</v>
      </c>
      <c r="J77" s="115">
        <v>0</v>
      </c>
      <c r="K77" s="116">
        <v>0</v>
      </c>
    </row>
    <row r="78" spans="1:11" ht="14.1" customHeight="1" x14ac:dyDescent="0.2">
      <c r="A78" s="306">
        <v>93</v>
      </c>
      <c r="B78" s="307" t="s">
        <v>317</v>
      </c>
      <c r="C78" s="308"/>
      <c r="D78" s="113">
        <v>0.20836672543676871</v>
      </c>
      <c r="E78" s="115">
        <v>65</v>
      </c>
      <c r="F78" s="114">
        <v>62</v>
      </c>
      <c r="G78" s="114">
        <v>64</v>
      </c>
      <c r="H78" s="114">
        <v>63</v>
      </c>
      <c r="I78" s="140">
        <v>63</v>
      </c>
      <c r="J78" s="115">
        <v>2</v>
      </c>
      <c r="K78" s="116">
        <v>3.1746031746031744</v>
      </c>
    </row>
    <row r="79" spans="1:11" ht="14.1" customHeight="1" x14ac:dyDescent="0.2">
      <c r="A79" s="306">
        <v>94</v>
      </c>
      <c r="B79" s="307" t="s">
        <v>318</v>
      </c>
      <c r="C79" s="308"/>
      <c r="D79" s="113">
        <v>0.21798365122615804</v>
      </c>
      <c r="E79" s="115">
        <v>68</v>
      </c>
      <c r="F79" s="114">
        <v>74</v>
      </c>
      <c r="G79" s="114">
        <v>69</v>
      </c>
      <c r="H79" s="114">
        <v>62</v>
      </c>
      <c r="I79" s="140">
        <v>61</v>
      </c>
      <c r="J79" s="115">
        <v>7</v>
      </c>
      <c r="K79" s="116">
        <v>11.475409836065573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1.2598172784100017</v>
      </c>
      <c r="E81" s="143">
        <v>393</v>
      </c>
      <c r="F81" s="144">
        <v>394</v>
      </c>
      <c r="G81" s="144">
        <v>394</v>
      </c>
      <c r="H81" s="144">
        <v>389</v>
      </c>
      <c r="I81" s="145">
        <v>386</v>
      </c>
      <c r="J81" s="143">
        <v>7</v>
      </c>
      <c r="K81" s="146">
        <v>1.8134715025906736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6049</v>
      </c>
      <c r="E12" s="114">
        <v>6220</v>
      </c>
      <c r="F12" s="114">
        <v>6192</v>
      </c>
      <c r="G12" s="114">
        <v>6199</v>
      </c>
      <c r="H12" s="140">
        <v>6619</v>
      </c>
      <c r="I12" s="115">
        <v>-570</v>
      </c>
      <c r="J12" s="116">
        <v>-8.6115727451276634</v>
      </c>
      <c r="K12"/>
      <c r="L12"/>
      <c r="M12"/>
      <c r="N12"/>
      <c r="O12"/>
      <c r="P12"/>
    </row>
    <row r="13" spans="1:16" s="110" customFormat="1" ht="14.45" customHeight="1" x14ac:dyDescent="0.2">
      <c r="A13" s="120" t="s">
        <v>105</v>
      </c>
      <c r="B13" s="119" t="s">
        <v>106</v>
      </c>
      <c r="C13" s="113">
        <v>37.725243841957351</v>
      </c>
      <c r="D13" s="115">
        <v>2282</v>
      </c>
      <c r="E13" s="114">
        <v>2342</v>
      </c>
      <c r="F13" s="114">
        <v>2359</v>
      </c>
      <c r="G13" s="114">
        <v>2365</v>
      </c>
      <c r="H13" s="140">
        <v>2449</v>
      </c>
      <c r="I13" s="115">
        <v>-167</v>
      </c>
      <c r="J13" s="116">
        <v>-6.8191098407513273</v>
      </c>
      <c r="K13"/>
      <c r="L13"/>
      <c r="M13"/>
      <c r="N13"/>
      <c r="O13"/>
      <c r="P13"/>
    </row>
    <row r="14" spans="1:16" s="110" customFormat="1" ht="14.45" customHeight="1" x14ac:dyDescent="0.2">
      <c r="A14" s="120"/>
      <c r="B14" s="119" t="s">
        <v>107</v>
      </c>
      <c r="C14" s="113">
        <v>62.274756158042649</v>
      </c>
      <c r="D14" s="115">
        <v>3767</v>
      </c>
      <c r="E14" s="114">
        <v>3878</v>
      </c>
      <c r="F14" s="114">
        <v>3833</v>
      </c>
      <c r="G14" s="114">
        <v>3834</v>
      </c>
      <c r="H14" s="140">
        <v>4170</v>
      </c>
      <c r="I14" s="115">
        <v>-403</v>
      </c>
      <c r="J14" s="116">
        <v>-9.6642685851318948</v>
      </c>
      <c r="K14"/>
      <c r="L14"/>
      <c r="M14"/>
      <c r="N14"/>
      <c r="O14"/>
      <c r="P14"/>
    </row>
    <row r="15" spans="1:16" s="110" customFormat="1" ht="14.45" customHeight="1" x14ac:dyDescent="0.2">
      <c r="A15" s="118" t="s">
        <v>105</v>
      </c>
      <c r="B15" s="121" t="s">
        <v>108</v>
      </c>
      <c r="C15" s="113">
        <v>12.894693337741776</v>
      </c>
      <c r="D15" s="115">
        <v>780</v>
      </c>
      <c r="E15" s="114">
        <v>815</v>
      </c>
      <c r="F15" s="114">
        <v>813</v>
      </c>
      <c r="G15" s="114">
        <v>798</v>
      </c>
      <c r="H15" s="140">
        <v>864</v>
      </c>
      <c r="I15" s="115">
        <v>-84</v>
      </c>
      <c r="J15" s="116">
        <v>-9.7222222222222214</v>
      </c>
      <c r="K15"/>
      <c r="L15"/>
      <c r="M15"/>
      <c r="N15"/>
      <c r="O15"/>
      <c r="P15"/>
    </row>
    <row r="16" spans="1:16" s="110" customFormat="1" ht="14.45" customHeight="1" x14ac:dyDescent="0.2">
      <c r="A16" s="118"/>
      <c r="B16" s="121" t="s">
        <v>109</v>
      </c>
      <c r="C16" s="113">
        <v>54.653661762274758</v>
      </c>
      <c r="D16" s="115">
        <v>3306</v>
      </c>
      <c r="E16" s="114">
        <v>3401</v>
      </c>
      <c r="F16" s="114">
        <v>3404</v>
      </c>
      <c r="G16" s="114">
        <v>3419</v>
      </c>
      <c r="H16" s="140">
        <v>3725</v>
      </c>
      <c r="I16" s="115">
        <v>-419</v>
      </c>
      <c r="J16" s="116">
        <v>-11.248322147651006</v>
      </c>
      <c r="K16"/>
      <c r="L16"/>
      <c r="M16"/>
      <c r="N16"/>
      <c r="O16"/>
      <c r="P16"/>
    </row>
    <row r="17" spans="1:16" s="110" customFormat="1" ht="14.45" customHeight="1" x14ac:dyDescent="0.2">
      <c r="A17" s="118"/>
      <c r="B17" s="121" t="s">
        <v>110</v>
      </c>
      <c r="C17" s="113">
        <v>17.655810877831048</v>
      </c>
      <c r="D17" s="115">
        <v>1068</v>
      </c>
      <c r="E17" s="114">
        <v>1084</v>
      </c>
      <c r="F17" s="114">
        <v>1070</v>
      </c>
      <c r="G17" s="114">
        <v>1084</v>
      </c>
      <c r="H17" s="140">
        <v>1140</v>
      </c>
      <c r="I17" s="115">
        <v>-72</v>
      </c>
      <c r="J17" s="116">
        <v>-6.3157894736842106</v>
      </c>
      <c r="K17"/>
      <c r="L17"/>
      <c r="M17"/>
      <c r="N17"/>
      <c r="O17"/>
      <c r="P17"/>
    </row>
    <row r="18" spans="1:16" s="110" customFormat="1" ht="14.45" customHeight="1" x14ac:dyDescent="0.2">
      <c r="A18" s="120"/>
      <c r="B18" s="121" t="s">
        <v>111</v>
      </c>
      <c r="C18" s="113">
        <v>14.795834022152421</v>
      </c>
      <c r="D18" s="115">
        <v>895</v>
      </c>
      <c r="E18" s="114">
        <v>920</v>
      </c>
      <c r="F18" s="114">
        <v>905</v>
      </c>
      <c r="G18" s="114">
        <v>898</v>
      </c>
      <c r="H18" s="140">
        <v>890</v>
      </c>
      <c r="I18" s="115">
        <v>5</v>
      </c>
      <c r="J18" s="116">
        <v>0.5617977528089888</v>
      </c>
      <c r="K18"/>
      <c r="L18"/>
      <c r="M18"/>
      <c r="N18"/>
      <c r="O18"/>
      <c r="P18"/>
    </row>
    <row r="19" spans="1:16" s="110" customFormat="1" ht="14.45" customHeight="1" x14ac:dyDescent="0.2">
      <c r="A19" s="120"/>
      <c r="B19" s="121" t="s">
        <v>112</v>
      </c>
      <c r="C19" s="113">
        <v>1.1902793850223177</v>
      </c>
      <c r="D19" s="115">
        <v>72</v>
      </c>
      <c r="E19" s="114">
        <v>92</v>
      </c>
      <c r="F19" s="114">
        <v>96</v>
      </c>
      <c r="G19" s="114">
        <v>85</v>
      </c>
      <c r="H19" s="140">
        <v>74</v>
      </c>
      <c r="I19" s="115">
        <v>-2</v>
      </c>
      <c r="J19" s="116">
        <v>-2.7027027027027026</v>
      </c>
      <c r="K19"/>
      <c r="L19"/>
      <c r="M19"/>
      <c r="N19"/>
      <c r="O19"/>
      <c r="P19"/>
    </row>
    <row r="20" spans="1:16" s="110" customFormat="1" ht="14.45" customHeight="1" x14ac:dyDescent="0.2">
      <c r="A20" s="120" t="s">
        <v>113</v>
      </c>
      <c r="B20" s="119" t="s">
        <v>116</v>
      </c>
      <c r="C20" s="113">
        <v>84.460241362208635</v>
      </c>
      <c r="D20" s="115">
        <v>5109</v>
      </c>
      <c r="E20" s="114">
        <v>5277</v>
      </c>
      <c r="F20" s="114">
        <v>5262</v>
      </c>
      <c r="G20" s="114">
        <v>5280</v>
      </c>
      <c r="H20" s="140">
        <v>5510</v>
      </c>
      <c r="I20" s="115">
        <v>-401</v>
      </c>
      <c r="J20" s="116">
        <v>-7.2776769509981847</v>
      </c>
      <c r="K20"/>
      <c r="L20"/>
      <c r="M20"/>
      <c r="N20"/>
      <c r="O20"/>
      <c r="P20"/>
    </row>
    <row r="21" spans="1:16" s="110" customFormat="1" ht="14.45" customHeight="1" x14ac:dyDescent="0.2">
      <c r="A21" s="123"/>
      <c r="B21" s="124" t="s">
        <v>117</v>
      </c>
      <c r="C21" s="125">
        <v>15.50669532154075</v>
      </c>
      <c r="D21" s="143">
        <v>938</v>
      </c>
      <c r="E21" s="144">
        <v>942</v>
      </c>
      <c r="F21" s="144">
        <v>928</v>
      </c>
      <c r="G21" s="144">
        <v>917</v>
      </c>
      <c r="H21" s="145">
        <v>1105</v>
      </c>
      <c r="I21" s="143">
        <v>-167</v>
      </c>
      <c r="J21" s="146">
        <v>-15.113122171945701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5256</v>
      </c>
      <c r="E56" s="114">
        <v>5399</v>
      </c>
      <c r="F56" s="114">
        <v>5362</v>
      </c>
      <c r="G56" s="114">
        <v>5286</v>
      </c>
      <c r="H56" s="140">
        <v>5220</v>
      </c>
      <c r="I56" s="115">
        <v>36</v>
      </c>
      <c r="J56" s="116">
        <v>0.68965517241379315</v>
      </c>
      <c r="K56"/>
      <c r="L56"/>
      <c r="M56"/>
      <c r="N56"/>
      <c r="O56"/>
      <c r="P56"/>
    </row>
    <row r="57" spans="1:16" s="110" customFormat="1" ht="14.45" customHeight="1" x14ac:dyDescent="0.2">
      <c r="A57" s="120" t="s">
        <v>105</v>
      </c>
      <c r="B57" s="119" t="s">
        <v>106</v>
      </c>
      <c r="C57" s="113">
        <v>41.476407914764081</v>
      </c>
      <c r="D57" s="115">
        <v>2180</v>
      </c>
      <c r="E57" s="114">
        <v>2203</v>
      </c>
      <c r="F57" s="114">
        <v>2239</v>
      </c>
      <c r="G57" s="114">
        <v>2200</v>
      </c>
      <c r="H57" s="140">
        <v>2153</v>
      </c>
      <c r="I57" s="115">
        <v>27</v>
      </c>
      <c r="J57" s="116">
        <v>1.2540640966093823</v>
      </c>
    </row>
    <row r="58" spans="1:16" s="110" customFormat="1" ht="14.45" customHeight="1" x14ac:dyDescent="0.2">
      <c r="A58" s="120"/>
      <c r="B58" s="119" t="s">
        <v>107</v>
      </c>
      <c r="C58" s="113">
        <v>58.523592085235919</v>
      </c>
      <c r="D58" s="115">
        <v>3076</v>
      </c>
      <c r="E58" s="114">
        <v>3196</v>
      </c>
      <c r="F58" s="114">
        <v>3123</v>
      </c>
      <c r="G58" s="114">
        <v>3086</v>
      </c>
      <c r="H58" s="140">
        <v>3067</v>
      </c>
      <c r="I58" s="115">
        <v>9</v>
      </c>
      <c r="J58" s="116">
        <v>0.29344636452559503</v>
      </c>
    </row>
    <row r="59" spans="1:16" s="110" customFormat="1" ht="14.45" customHeight="1" x14ac:dyDescent="0.2">
      <c r="A59" s="118" t="s">
        <v>105</v>
      </c>
      <c r="B59" s="121" t="s">
        <v>108</v>
      </c>
      <c r="C59" s="113">
        <v>13.108828006088281</v>
      </c>
      <c r="D59" s="115">
        <v>689</v>
      </c>
      <c r="E59" s="114">
        <v>726</v>
      </c>
      <c r="F59" s="114">
        <v>738</v>
      </c>
      <c r="G59" s="114">
        <v>734</v>
      </c>
      <c r="H59" s="140">
        <v>722</v>
      </c>
      <c r="I59" s="115">
        <v>-33</v>
      </c>
      <c r="J59" s="116">
        <v>-4.5706371191135737</v>
      </c>
    </row>
    <row r="60" spans="1:16" s="110" customFormat="1" ht="14.45" customHeight="1" x14ac:dyDescent="0.2">
      <c r="A60" s="118"/>
      <c r="B60" s="121" t="s">
        <v>109</v>
      </c>
      <c r="C60" s="113">
        <v>55.251141552511413</v>
      </c>
      <c r="D60" s="115">
        <v>2904</v>
      </c>
      <c r="E60" s="114">
        <v>2986</v>
      </c>
      <c r="F60" s="114">
        <v>2962</v>
      </c>
      <c r="G60" s="114">
        <v>2911</v>
      </c>
      <c r="H60" s="140">
        <v>2902</v>
      </c>
      <c r="I60" s="115">
        <v>2</v>
      </c>
      <c r="J60" s="116">
        <v>6.8917987594762239E-2</v>
      </c>
    </row>
    <row r="61" spans="1:16" s="110" customFormat="1" ht="14.45" customHeight="1" x14ac:dyDescent="0.2">
      <c r="A61" s="118"/>
      <c r="B61" s="121" t="s">
        <v>110</v>
      </c>
      <c r="C61" s="113">
        <v>17.503805175038053</v>
      </c>
      <c r="D61" s="115">
        <v>920</v>
      </c>
      <c r="E61" s="114">
        <v>928</v>
      </c>
      <c r="F61" s="114">
        <v>900</v>
      </c>
      <c r="G61" s="114">
        <v>887</v>
      </c>
      <c r="H61" s="140">
        <v>874</v>
      </c>
      <c r="I61" s="115">
        <v>46</v>
      </c>
      <c r="J61" s="116">
        <v>5.2631578947368425</v>
      </c>
    </row>
    <row r="62" spans="1:16" s="110" customFormat="1" ht="14.45" customHeight="1" x14ac:dyDescent="0.2">
      <c r="A62" s="120"/>
      <c r="B62" s="121" t="s">
        <v>111</v>
      </c>
      <c r="C62" s="113">
        <v>14.136225266362253</v>
      </c>
      <c r="D62" s="115">
        <v>743</v>
      </c>
      <c r="E62" s="114">
        <v>759</v>
      </c>
      <c r="F62" s="114">
        <v>762</v>
      </c>
      <c r="G62" s="114">
        <v>754</v>
      </c>
      <c r="H62" s="140">
        <v>722</v>
      </c>
      <c r="I62" s="115">
        <v>21</v>
      </c>
      <c r="J62" s="116">
        <v>2.9085872576177287</v>
      </c>
    </row>
    <row r="63" spans="1:16" s="110" customFormat="1" ht="14.45" customHeight="1" x14ac:dyDescent="0.2">
      <c r="A63" s="120"/>
      <c r="B63" s="121" t="s">
        <v>112</v>
      </c>
      <c r="C63" s="113">
        <v>0.91324200913242004</v>
      </c>
      <c r="D63" s="115">
        <v>48</v>
      </c>
      <c r="E63" s="114">
        <v>62</v>
      </c>
      <c r="F63" s="114">
        <v>70</v>
      </c>
      <c r="G63" s="114">
        <v>69</v>
      </c>
      <c r="H63" s="140">
        <v>58</v>
      </c>
      <c r="I63" s="115">
        <v>-10</v>
      </c>
      <c r="J63" s="116">
        <v>-17.241379310344829</v>
      </c>
    </row>
    <row r="64" spans="1:16" s="110" customFormat="1" ht="14.45" customHeight="1" x14ac:dyDescent="0.2">
      <c r="A64" s="120" t="s">
        <v>113</v>
      </c>
      <c r="B64" s="119" t="s">
        <v>116</v>
      </c>
      <c r="C64" s="113">
        <v>78.082191780821915</v>
      </c>
      <c r="D64" s="115">
        <v>4104</v>
      </c>
      <c r="E64" s="114">
        <v>4242</v>
      </c>
      <c r="F64" s="114">
        <v>4231</v>
      </c>
      <c r="G64" s="114">
        <v>4191</v>
      </c>
      <c r="H64" s="140">
        <v>4134</v>
      </c>
      <c r="I64" s="115">
        <v>-30</v>
      </c>
      <c r="J64" s="116">
        <v>-0.72568940493468792</v>
      </c>
    </row>
    <row r="65" spans="1:10" s="110" customFormat="1" ht="14.45" customHeight="1" x14ac:dyDescent="0.2">
      <c r="A65" s="123"/>
      <c r="B65" s="124" t="s">
        <v>117</v>
      </c>
      <c r="C65" s="125">
        <v>21.917808219178081</v>
      </c>
      <c r="D65" s="143">
        <v>1152</v>
      </c>
      <c r="E65" s="144">
        <v>1156</v>
      </c>
      <c r="F65" s="144">
        <v>1128</v>
      </c>
      <c r="G65" s="144">
        <v>1090</v>
      </c>
      <c r="H65" s="145">
        <v>1081</v>
      </c>
      <c r="I65" s="143">
        <v>71</v>
      </c>
      <c r="J65" s="146">
        <v>6.5679925994449579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6049</v>
      </c>
      <c r="G11" s="114">
        <v>6220</v>
      </c>
      <c r="H11" s="114">
        <v>6192</v>
      </c>
      <c r="I11" s="114">
        <v>6199</v>
      </c>
      <c r="J11" s="140">
        <v>6619</v>
      </c>
      <c r="K11" s="114">
        <v>-570</v>
      </c>
      <c r="L11" s="116">
        <v>-8.6115727451276634</v>
      </c>
    </row>
    <row r="12" spans="1:17" s="110" customFormat="1" ht="24" customHeight="1" x14ac:dyDescent="0.2">
      <c r="A12" s="604" t="s">
        <v>185</v>
      </c>
      <c r="B12" s="605"/>
      <c r="C12" s="605"/>
      <c r="D12" s="606"/>
      <c r="E12" s="113">
        <v>37.725243841957351</v>
      </c>
      <c r="F12" s="115">
        <v>2282</v>
      </c>
      <c r="G12" s="114">
        <v>2342</v>
      </c>
      <c r="H12" s="114">
        <v>2359</v>
      </c>
      <c r="I12" s="114">
        <v>2365</v>
      </c>
      <c r="J12" s="140">
        <v>2449</v>
      </c>
      <c r="K12" s="114">
        <v>-167</v>
      </c>
      <c r="L12" s="116">
        <v>-6.8191098407513273</v>
      </c>
    </row>
    <row r="13" spans="1:17" s="110" customFormat="1" ht="15" customHeight="1" x14ac:dyDescent="0.2">
      <c r="A13" s="120"/>
      <c r="B13" s="612" t="s">
        <v>107</v>
      </c>
      <c r="C13" s="612"/>
      <c r="E13" s="113">
        <v>62.274756158042649</v>
      </c>
      <c r="F13" s="115">
        <v>3767</v>
      </c>
      <c r="G13" s="114">
        <v>3878</v>
      </c>
      <c r="H13" s="114">
        <v>3833</v>
      </c>
      <c r="I13" s="114">
        <v>3834</v>
      </c>
      <c r="J13" s="140">
        <v>4170</v>
      </c>
      <c r="K13" s="114">
        <v>-403</v>
      </c>
      <c r="L13" s="116">
        <v>-9.6642685851318948</v>
      </c>
    </row>
    <row r="14" spans="1:17" s="110" customFormat="1" ht="22.5" customHeight="1" x14ac:dyDescent="0.2">
      <c r="A14" s="604" t="s">
        <v>186</v>
      </c>
      <c r="B14" s="605"/>
      <c r="C14" s="605"/>
      <c r="D14" s="606"/>
      <c r="E14" s="113">
        <v>12.894693337741776</v>
      </c>
      <c r="F14" s="115">
        <v>780</v>
      </c>
      <c r="G14" s="114">
        <v>815</v>
      </c>
      <c r="H14" s="114">
        <v>813</v>
      </c>
      <c r="I14" s="114">
        <v>798</v>
      </c>
      <c r="J14" s="140">
        <v>864</v>
      </c>
      <c r="K14" s="114">
        <v>-84</v>
      </c>
      <c r="L14" s="116">
        <v>-9.7222222222222214</v>
      </c>
    </row>
    <row r="15" spans="1:17" s="110" customFormat="1" ht="15" customHeight="1" x14ac:dyDescent="0.2">
      <c r="A15" s="120"/>
      <c r="B15" s="119"/>
      <c r="C15" s="258" t="s">
        <v>106</v>
      </c>
      <c r="E15" s="113">
        <v>44.743589743589745</v>
      </c>
      <c r="F15" s="115">
        <v>349</v>
      </c>
      <c r="G15" s="114">
        <v>355</v>
      </c>
      <c r="H15" s="114">
        <v>375</v>
      </c>
      <c r="I15" s="114">
        <v>355</v>
      </c>
      <c r="J15" s="140">
        <v>368</v>
      </c>
      <c r="K15" s="114">
        <v>-19</v>
      </c>
      <c r="L15" s="116">
        <v>-5.1630434782608692</v>
      </c>
    </row>
    <row r="16" spans="1:17" s="110" customFormat="1" ht="15" customHeight="1" x14ac:dyDescent="0.2">
      <c r="A16" s="120"/>
      <c r="B16" s="119"/>
      <c r="C16" s="258" t="s">
        <v>107</v>
      </c>
      <c r="E16" s="113">
        <v>55.256410256410255</v>
      </c>
      <c r="F16" s="115">
        <v>431</v>
      </c>
      <c r="G16" s="114">
        <v>460</v>
      </c>
      <c r="H16" s="114">
        <v>438</v>
      </c>
      <c r="I16" s="114">
        <v>443</v>
      </c>
      <c r="J16" s="140">
        <v>496</v>
      </c>
      <c r="K16" s="114">
        <v>-65</v>
      </c>
      <c r="L16" s="116">
        <v>-13.10483870967742</v>
      </c>
    </row>
    <row r="17" spans="1:12" s="110" customFormat="1" ht="15" customHeight="1" x14ac:dyDescent="0.2">
      <c r="A17" s="120"/>
      <c r="B17" s="121" t="s">
        <v>109</v>
      </c>
      <c r="C17" s="258"/>
      <c r="E17" s="113">
        <v>54.653661762274758</v>
      </c>
      <c r="F17" s="115">
        <v>3306</v>
      </c>
      <c r="G17" s="114">
        <v>3401</v>
      </c>
      <c r="H17" s="114">
        <v>3404</v>
      </c>
      <c r="I17" s="114">
        <v>3419</v>
      </c>
      <c r="J17" s="140">
        <v>3725</v>
      </c>
      <c r="K17" s="114">
        <v>-419</v>
      </c>
      <c r="L17" s="116">
        <v>-11.248322147651006</v>
      </c>
    </row>
    <row r="18" spans="1:12" s="110" customFormat="1" ht="15" customHeight="1" x14ac:dyDescent="0.2">
      <c r="A18" s="120"/>
      <c r="B18" s="119"/>
      <c r="C18" s="258" t="s">
        <v>106</v>
      </c>
      <c r="E18" s="113">
        <v>33.908045977011497</v>
      </c>
      <c r="F18" s="115">
        <v>1121</v>
      </c>
      <c r="G18" s="114">
        <v>1150</v>
      </c>
      <c r="H18" s="114">
        <v>1141</v>
      </c>
      <c r="I18" s="114">
        <v>1157</v>
      </c>
      <c r="J18" s="140">
        <v>1244</v>
      </c>
      <c r="K18" s="114">
        <v>-123</v>
      </c>
      <c r="L18" s="116">
        <v>-9.8874598070739541</v>
      </c>
    </row>
    <row r="19" spans="1:12" s="110" customFormat="1" ht="15" customHeight="1" x14ac:dyDescent="0.2">
      <c r="A19" s="120"/>
      <c r="B19" s="119"/>
      <c r="C19" s="258" t="s">
        <v>107</v>
      </c>
      <c r="E19" s="113">
        <v>66.091954022988503</v>
      </c>
      <c r="F19" s="115">
        <v>2185</v>
      </c>
      <c r="G19" s="114">
        <v>2251</v>
      </c>
      <c r="H19" s="114">
        <v>2263</v>
      </c>
      <c r="I19" s="114">
        <v>2262</v>
      </c>
      <c r="J19" s="140">
        <v>2481</v>
      </c>
      <c r="K19" s="114">
        <v>-296</v>
      </c>
      <c r="L19" s="116">
        <v>-11.930673115679161</v>
      </c>
    </row>
    <row r="20" spans="1:12" s="110" customFormat="1" ht="15" customHeight="1" x14ac:dyDescent="0.2">
      <c r="A20" s="120"/>
      <c r="B20" s="121" t="s">
        <v>110</v>
      </c>
      <c r="C20" s="258"/>
      <c r="E20" s="113">
        <v>17.655810877831048</v>
      </c>
      <c r="F20" s="115">
        <v>1068</v>
      </c>
      <c r="G20" s="114">
        <v>1084</v>
      </c>
      <c r="H20" s="114">
        <v>1070</v>
      </c>
      <c r="I20" s="114">
        <v>1084</v>
      </c>
      <c r="J20" s="140">
        <v>1140</v>
      </c>
      <c r="K20" s="114">
        <v>-72</v>
      </c>
      <c r="L20" s="116">
        <v>-6.3157894736842106</v>
      </c>
    </row>
    <row r="21" spans="1:12" s="110" customFormat="1" ht="15" customHeight="1" x14ac:dyDescent="0.2">
      <c r="A21" s="120"/>
      <c r="B21" s="119"/>
      <c r="C21" s="258" t="s">
        <v>106</v>
      </c>
      <c r="E21" s="113">
        <v>33.426966292134829</v>
      </c>
      <c r="F21" s="115">
        <v>357</v>
      </c>
      <c r="G21" s="114">
        <v>366</v>
      </c>
      <c r="H21" s="114">
        <v>371</v>
      </c>
      <c r="I21" s="114">
        <v>375</v>
      </c>
      <c r="J21" s="140">
        <v>375</v>
      </c>
      <c r="K21" s="114">
        <v>-18</v>
      </c>
      <c r="L21" s="116">
        <v>-4.8</v>
      </c>
    </row>
    <row r="22" spans="1:12" s="110" customFormat="1" ht="15" customHeight="1" x14ac:dyDescent="0.2">
      <c r="A22" s="120"/>
      <c r="B22" s="119"/>
      <c r="C22" s="258" t="s">
        <v>107</v>
      </c>
      <c r="E22" s="113">
        <v>66.573033707865164</v>
      </c>
      <c r="F22" s="115">
        <v>711</v>
      </c>
      <c r="G22" s="114">
        <v>718</v>
      </c>
      <c r="H22" s="114">
        <v>699</v>
      </c>
      <c r="I22" s="114">
        <v>709</v>
      </c>
      <c r="J22" s="140">
        <v>765</v>
      </c>
      <c r="K22" s="114">
        <v>-54</v>
      </c>
      <c r="L22" s="116">
        <v>-7.0588235294117645</v>
      </c>
    </row>
    <row r="23" spans="1:12" s="110" customFormat="1" ht="15" customHeight="1" x14ac:dyDescent="0.2">
      <c r="A23" s="120"/>
      <c r="B23" s="121" t="s">
        <v>111</v>
      </c>
      <c r="C23" s="258"/>
      <c r="E23" s="113">
        <v>14.795834022152421</v>
      </c>
      <c r="F23" s="115">
        <v>895</v>
      </c>
      <c r="G23" s="114">
        <v>920</v>
      </c>
      <c r="H23" s="114">
        <v>905</v>
      </c>
      <c r="I23" s="114">
        <v>898</v>
      </c>
      <c r="J23" s="140">
        <v>890</v>
      </c>
      <c r="K23" s="114">
        <v>5</v>
      </c>
      <c r="L23" s="116">
        <v>0.5617977528089888</v>
      </c>
    </row>
    <row r="24" spans="1:12" s="110" customFormat="1" ht="15" customHeight="1" x14ac:dyDescent="0.2">
      <c r="A24" s="120"/>
      <c r="B24" s="119"/>
      <c r="C24" s="258" t="s">
        <v>106</v>
      </c>
      <c r="E24" s="113">
        <v>50.837988826815639</v>
      </c>
      <c r="F24" s="115">
        <v>455</v>
      </c>
      <c r="G24" s="114">
        <v>471</v>
      </c>
      <c r="H24" s="114">
        <v>472</v>
      </c>
      <c r="I24" s="114">
        <v>478</v>
      </c>
      <c r="J24" s="140">
        <v>462</v>
      </c>
      <c r="K24" s="114">
        <v>-7</v>
      </c>
      <c r="L24" s="116">
        <v>-1.5151515151515151</v>
      </c>
    </row>
    <row r="25" spans="1:12" s="110" customFormat="1" ht="15" customHeight="1" x14ac:dyDescent="0.2">
      <c r="A25" s="120"/>
      <c r="B25" s="119"/>
      <c r="C25" s="258" t="s">
        <v>107</v>
      </c>
      <c r="E25" s="113">
        <v>49.162011173184361</v>
      </c>
      <c r="F25" s="115">
        <v>440</v>
      </c>
      <c r="G25" s="114">
        <v>449</v>
      </c>
      <c r="H25" s="114">
        <v>433</v>
      </c>
      <c r="I25" s="114">
        <v>420</v>
      </c>
      <c r="J25" s="140">
        <v>428</v>
      </c>
      <c r="K25" s="114">
        <v>12</v>
      </c>
      <c r="L25" s="116">
        <v>2.8037383177570092</v>
      </c>
    </row>
    <row r="26" spans="1:12" s="110" customFormat="1" ht="15" customHeight="1" x14ac:dyDescent="0.2">
      <c r="A26" s="120"/>
      <c r="C26" s="121" t="s">
        <v>187</v>
      </c>
      <c r="D26" s="110" t="s">
        <v>188</v>
      </c>
      <c r="E26" s="113">
        <v>1.1902793850223177</v>
      </c>
      <c r="F26" s="115">
        <v>72</v>
      </c>
      <c r="G26" s="114">
        <v>92</v>
      </c>
      <c r="H26" s="114">
        <v>96</v>
      </c>
      <c r="I26" s="114">
        <v>85</v>
      </c>
      <c r="J26" s="140">
        <v>74</v>
      </c>
      <c r="K26" s="114">
        <v>-2</v>
      </c>
      <c r="L26" s="116">
        <v>-2.7027027027027026</v>
      </c>
    </row>
    <row r="27" spans="1:12" s="110" customFormat="1" ht="15" customHeight="1" x14ac:dyDescent="0.2">
      <c r="A27" s="120"/>
      <c r="B27" s="119"/>
      <c r="D27" s="259" t="s">
        <v>106</v>
      </c>
      <c r="E27" s="113">
        <v>43.055555555555557</v>
      </c>
      <c r="F27" s="115">
        <v>31</v>
      </c>
      <c r="G27" s="114">
        <v>38</v>
      </c>
      <c r="H27" s="114">
        <v>42</v>
      </c>
      <c r="I27" s="114">
        <v>37</v>
      </c>
      <c r="J27" s="140">
        <v>32</v>
      </c>
      <c r="K27" s="114">
        <v>-1</v>
      </c>
      <c r="L27" s="116">
        <v>-3.125</v>
      </c>
    </row>
    <row r="28" spans="1:12" s="110" customFormat="1" ht="15" customHeight="1" x14ac:dyDescent="0.2">
      <c r="A28" s="120"/>
      <c r="B28" s="119"/>
      <c r="D28" s="259" t="s">
        <v>107</v>
      </c>
      <c r="E28" s="113">
        <v>56.944444444444443</v>
      </c>
      <c r="F28" s="115">
        <v>41</v>
      </c>
      <c r="G28" s="114">
        <v>54</v>
      </c>
      <c r="H28" s="114">
        <v>54</v>
      </c>
      <c r="I28" s="114">
        <v>48</v>
      </c>
      <c r="J28" s="140">
        <v>42</v>
      </c>
      <c r="K28" s="114">
        <v>-1</v>
      </c>
      <c r="L28" s="116">
        <v>-2.3809523809523809</v>
      </c>
    </row>
    <row r="29" spans="1:12" s="110" customFormat="1" ht="24" customHeight="1" x14ac:dyDescent="0.2">
      <c r="A29" s="604" t="s">
        <v>189</v>
      </c>
      <c r="B29" s="605"/>
      <c r="C29" s="605"/>
      <c r="D29" s="606"/>
      <c r="E29" s="113">
        <v>84.460241362208635</v>
      </c>
      <c r="F29" s="115">
        <v>5109</v>
      </c>
      <c r="G29" s="114">
        <v>5277</v>
      </c>
      <c r="H29" s="114">
        <v>5262</v>
      </c>
      <c r="I29" s="114">
        <v>5280</v>
      </c>
      <c r="J29" s="140">
        <v>5510</v>
      </c>
      <c r="K29" s="114">
        <v>-401</v>
      </c>
      <c r="L29" s="116">
        <v>-7.2776769509981847</v>
      </c>
    </row>
    <row r="30" spans="1:12" s="110" customFormat="1" ht="15" customHeight="1" x14ac:dyDescent="0.2">
      <c r="A30" s="120"/>
      <c r="B30" s="119"/>
      <c r="C30" s="258" t="s">
        <v>106</v>
      </c>
      <c r="E30" s="113">
        <v>38.128792327265607</v>
      </c>
      <c r="F30" s="115">
        <v>1948</v>
      </c>
      <c r="G30" s="114">
        <v>1999</v>
      </c>
      <c r="H30" s="114">
        <v>2010</v>
      </c>
      <c r="I30" s="114">
        <v>2014</v>
      </c>
      <c r="J30" s="140">
        <v>2049</v>
      </c>
      <c r="K30" s="114">
        <v>-101</v>
      </c>
      <c r="L30" s="116">
        <v>-4.9292337725719859</v>
      </c>
    </row>
    <row r="31" spans="1:12" s="110" customFormat="1" ht="15" customHeight="1" x14ac:dyDescent="0.2">
      <c r="A31" s="120"/>
      <c r="B31" s="119"/>
      <c r="C31" s="258" t="s">
        <v>107</v>
      </c>
      <c r="E31" s="113">
        <v>61.871207672734393</v>
      </c>
      <c r="F31" s="115">
        <v>3161</v>
      </c>
      <c r="G31" s="114">
        <v>3278</v>
      </c>
      <c r="H31" s="114">
        <v>3252</v>
      </c>
      <c r="I31" s="114">
        <v>3266</v>
      </c>
      <c r="J31" s="140">
        <v>3461</v>
      </c>
      <c r="K31" s="114">
        <v>-300</v>
      </c>
      <c r="L31" s="116">
        <v>-8.6680150245593754</v>
      </c>
    </row>
    <row r="32" spans="1:12" s="110" customFormat="1" ht="15" customHeight="1" x14ac:dyDescent="0.2">
      <c r="A32" s="120"/>
      <c r="B32" s="119" t="s">
        <v>117</v>
      </c>
      <c r="C32" s="258"/>
      <c r="E32" s="113">
        <v>15.50669532154075</v>
      </c>
      <c r="F32" s="114">
        <v>938</v>
      </c>
      <c r="G32" s="114">
        <v>942</v>
      </c>
      <c r="H32" s="114">
        <v>928</v>
      </c>
      <c r="I32" s="114">
        <v>917</v>
      </c>
      <c r="J32" s="140">
        <v>1105</v>
      </c>
      <c r="K32" s="114">
        <v>-167</v>
      </c>
      <c r="L32" s="116">
        <v>-15.113122171945701</v>
      </c>
    </row>
    <row r="33" spans="1:12" s="110" customFormat="1" ht="15" customHeight="1" x14ac:dyDescent="0.2">
      <c r="A33" s="120"/>
      <c r="B33" s="119"/>
      <c r="C33" s="258" t="s">
        <v>106</v>
      </c>
      <c r="E33" s="113">
        <v>35.607675906183367</v>
      </c>
      <c r="F33" s="114">
        <v>334</v>
      </c>
      <c r="G33" s="114">
        <v>343</v>
      </c>
      <c r="H33" s="114">
        <v>348</v>
      </c>
      <c r="I33" s="114">
        <v>350</v>
      </c>
      <c r="J33" s="140">
        <v>397</v>
      </c>
      <c r="K33" s="114">
        <v>-63</v>
      </c>
      <c r="L33" s="116">
        <v>-15.869017632241814</v>
      </c>
    </row>
    <row r="34" spans="1:12" s="110" customFormat="1" ht="15" customHeight="1" x14ac:dyDescent="0.2">
      <c r="A34" s="120"/>
      <c r="B34" s="119"/>
      <c r="C34" s="258" t="s">
        <v>107</v>
      </c>
      <c r="E34" s="113">
        <v>64.392324093816626</v>
      </c>
      <c r="F34" s="114">
        <v>604</v>
      </c>
      <c r="G34" s="114">
        <v>599</v>
      </c>
      <c r="H34" s="114">
        <v>580</v>
      </c>
      <c r="I34" s="114">
        <v>567</v>
      </c>
      <c r="J34" s="140">
        <v>708</v>
      </c>
      <c r="K34" s="114">
        <v>-104</v>
      </c>
      <c r="L34" s="116">
        <v>-14.689265536723164</v>
      </c>
    </row>
    <row r="35" spans="1:12" s="110" customFormat="1" ht="24" customHeight="1" x14ac:dyDescent="0.2">
      <c r="A35" s="604" t="s">
        <v>192</v>
      </c>
      <c r="B35" s="605"/>
      <c r="C35" s="605"/>
      <c r="D35" s="606"/>
      <c r="E35" s="113">
        <v>16.54818978343528</v>
      </c>
      <c r="F35" s="114">
        <v>1001</v>
      </c>
      <c r="G35" s="114">
        <v>1028</v>
      </c>
      <c r="H35" s="114">
        <v>1044</v>
      </c>
      <c r="I35" s="114">
        <v>1034</v>
      </c>
      <c r="J35" s="114">
        <v>1138</v>
      </c>
      <c r="K35" s="318">
        <v>-137</v>
      </c>
      <c r="L35" s="319">
        <v>-12.038664323374341</v>
      </c>
    </row>
    <row r="36" spans="1:12" s="110" customFormat="1" ht="15" customHeight="1" x14ac:dyDescent="0.2">
      <c r="A36" s="120"/>
      <c r="B36" s="119"/>
      <c r="C36" s="258" t="s">
        <v>106</v>
      </c>
      <c r="E36" s="113">
        <v>35.664335664335667</v>
      </c>
      <c r="F36" s="114">
        <v>357</v>
      </c>
      <c r="G36" s="114">
        <v>360</v>
      </c>
      <c r="H36" s="114">
        <v>387</v>
      </c>
      <c r="I36" s="114">
        <v>374</v>
      </c>
      <c r="J36" s="114">
        <v>390</v>
      </c>
      <c r="K36" s="318">
        <v>-33</v>
      </c>
      <c r="L36" s="116">
        <v>-8.4615384615384617</v>
      </c>
    </row>
    <row r="37" spans="1:12" s="110" customFormat="1" ht="15" customHeight="1" x14ac:dyDescent="0.2">
      <c r="A37" s="120"/>
      <c r="B37" s="119"/>
      <c r="C37" s="258" t="s">
        <v>107</v>
      </c>
      <c r="E37" s="113">
        <v>64.335664335664333</v>
      </c>
      <c r="F37" s="114">
        <v>644</v>
      </c>
      <c r="G37" s="114">
        <v>668</v>
      </c>
      <c r="H37" s="114">
        <v>657</v>
      </c>
      <c r="I37" s="114">
        <v>660</v>
      </c>
      <c r="J37" s="140">
        <v>748</v>
      </c>
      <c r="K37" s="114">
        <v>-104</v>
      </c>
      <c r="L37" s="116">
        <v>-13.903743315508022</v>
      </c>
    </row>
    <row r="38" spans="1:12" s="110" customFormat="1" ht="15" customHeight="1" x14ac:dyDescent="0.2">
      <c r="A38" s="120"/>
      <c r="B38" s="119" t="s">
        <v>328</v>
      </c>
      <c r="C38" s="258"/>
      <c r="E38" s="113">
        <v>65.862125971234917</v>
      </c>
      <c r="F38" s="114">
        <v>3984</v>
      </c>
      <c r="G38" s="114">
        <v>4069</v>
      </c>
      <c r="H38" s="114">
        <v>4013</v>
      </c>
      <c r="I38" s="114">
        <v>4039</v>
      </c>
      <c r="J38" s="140">
        <v>4250</v>
      </c>
      <c r="K38" s="114">
        <v>-266</v>
      </c>
      <c r="L38" s="116">
        <v>-6.2588235294117647</v>
      </c>
    </row>
    <row r="39" spans="1:12" s="110" customFormat="1" ht="15" customHeight="1" x14ac:dyDescent="0.2">
      <c r="A39" s="120"/>
      <c r="B39" s="119"/>
      <c r="C39" s="258" t="s">
        <v>106</v>
      </c>
      <c r="E39" s="113">
        <v>38.980923694779115</v>
      </c>
      <c r="F39" s="115">
        <v>1553</v>
      </c>
      <c r="G39" s="114">
        <v>1581</v>
      </c>
      <c r="H39" s="114">
        <v>1559</v>
      </c>
      <c r="I39" s="114">
        <v>1587</v>
      </c>
      <c r="J39" s="140">
        <v>1641</v>
      </c>
      <c r="K39" s="114">
        <v>-88</v>
      </c>
      <c r="L39" s="116">
        <v>-5.3625837903717244</v>
      </c>
    </row>
    <row r="40" spans="1:12" s="110" customFormat="1" ht="15" customHeight="1" x14ac:dyDescent="0.2">
      <c r="A40" s="120"/>
      <c r="B40" s="119"/>
      <c r="C40" s="258" t="s">
        <v>107</v>
      </c>
      <c r="E40" s="113">
        <v>61.019076305220885</v>
      </c>
      <c r="F40" s="115">
        <v>2431</v>
      </c>
      <c r="G40" s="114">
        <v>2488</v>
      </c>
      <c r="H40" s="114">
        <v>2454</v>
      </c>
      <c r="I40" s="114">
        <v>2452</v>
      </c>
      <c r="J40" s="140">
        <v>2609</v>
      </c>
      <c r="K40" s="114">
        <v>-178</v>
      </c>
      <c r="L40" s="116">
        <v>-6.8225373706400916</v>
      </c>
    </row>
    <row r="41" spans="1:12" s="110" customFormat="1" ht="15" customHeight="1" x14ac:dyDescent="0.2">
      <c r="A41" s="120"/>
      <c r="B41" s="320" t="s">
        <v>516</v>
      </c>
      <c r="C41" s="258"/>
      <c r="E41" s="113">
        <v>6.943296412630187</v>
      </c>
      <c r="F41" s="115">
        <v>420</v>
      </c>
      <c r="G41" s="114">
        <v>438</v>
      </c>
      <c r="H41" s="114">
        <v>437</v>
      </c>
      <c r="I41" s="114">
        <v>438</v>
      </c>
      <c r="J41" s="140">
        <v>441</v>
      </c>
      <c r="K41" s="114">
        <v>-21</v>
      </c>
      <c r="L41" s="116">
        <v>-4.7619047619047619</v>
      </c>
    </row>
    <row r="42" spans="1:12" s="110" customFormat="1" ht="15" customHeight="1" x14ac:dyDescent="0.2">
      <c r="A42" s="120"/>
      <c r="B42" s="119"/>
      <c r="C42" s="268" t="s">
        <v>106</v>
      </c>
      <c r="D42" s="182"/>
      <c r="E42" s="113">
        <v>43.095238095238095</v>
      </c>
      <c r="F42" s="115">
        <v>181</v>
      </c>
      <c r="G42" s="114">
        <v>188</v>
      </c>
      <c r="H42" s="114">
        <v>182</v>
      </c>
      <c r="I42" s="114">
        <v>186</v>
      </c>
      <c r="J42" s="140">
        <v>180</v>
      </c>
      <c r="K42" s="114">
        <v>1</v>
      </c>
      <c r="L42" s="116">
        <v>0.55555555555555558</v>
      </c>
    </row>
    <row r="43" spans="1:12" s="110" customFormat="1" ht="15" customHeight="1" x14ac:dyDescent="0.2">
      <c r="A43" s="120"/>
      <c r="B43" s="119"/>
      <c r="C43" s="268" t="s">
        <v>107</v>
      </c>
      <c r="D43" s="182"/>
      <c r="E43" s="113">
        <v>56.904761904761905</v>
      </c>
      <c r="F43" s="115">
        <v>239</v>
      </c>
      <c r="G43" s="114">
        <v>250</v>
      </c>
      <c r="H43" s="114">
        <v>255</v>
      </c>
      <c r="I43" s="114">
        <v>252</v>
      </c>
      <c r="J43" s="140">
        <v>261</v>
      </c>
      <c r="K43" s="114">
        <v>-22</v>
      </c>
      <c r="L43" s="116">
        <v>-8.4291187739463602</v>
      </c>
    </row>
    <row r="44" spans="1:12" s="110" customFormat="1" ht="15" customHeight="1" x14ac:dyDescent="0.2">
      <c r="A44" s="120"/>
      <c r="B44" s="119" t="s">
        <v>205</v>
      </c>
      <c r="C44" s="268"/>
      <c r="D44" s="182"/>
      <c r="E44" s="113">
        <v>10.64638783269962</v>
      </c>
      <c r="F44" s="115">
        <v>644</v>
      </c>
      <c r="G44" s="114">
        <v>685</v>
      </c>
      <c r="H44" s="114">
        <v>698</v>
      </c>
      <c r="I44" s="114">
        <v>688</v>
      </c>
      <c r="J44" s="140">
        <v>790</v>
      </c>
      <c r="K44" s="114">
        <v>-146</v>
      </c>
      <c r="L44" s="116">
        <v>-18.481012658227847</v>
      </c>
    </row>
    <row r="45" spans="1:12" s="110" customFormat="1" ht="15" customHeight="1" x14ac:dyDescent="0.2">
      <c r="A45" s="120"/>
      <c r="B45" s="119"/>
      <c r="C45" s="268" t="s">
        <v>106</v>
      </c>
      <c r="D45" s="182"/>
      <c r="E45" s="113">
        <v>29.658385093167702</v>
      </c>
      <c r="F45" s="115">
        <v>191</v>
      </c>
      <c r="G45" s="114">
        <v>213</v>
      </c>
      <c r="H45" s="114">
        <v>231</v>
      </c>
      <c r="I45" s="114">
        <v>218</v>
      </c>
      <c r="J45" s="140">
        <v>238</v>
      </c>
      <c r="K45" s="114">
        <v>-47</v>
      </c>
      <c r="L45" s="116">
        <v>-19.747899159663866</v>
      </c>
    </row>
    <row r="46" spans="1:12" s="110" customFormat="1" ht="15" customHeight="1" x14ac:dyDescent="0.2">
      <c r="A46" s="123"/>
      <c r="B46" s="124"/>
      <c r="C46" s="260" t="s">
        <v>107</v>
      </c>
      <c r="D46" s="261"/>
      <c r="E46" s="125">
        <v>70.341614906832305</v>
      </c>
      <c r="F46" s="143">
        <v>453</v>
      </c>
      <c r="G46" s="144">
        <v>472</v>
      </c>
      <c r="H46" s="144">
        <v>467</v>
      </c>
      <c r="I46" s="144">
        <v>470</v>
      </c>
      <c r="J46" s="145">
        <v>552</v>
      </c>
      <c r="K46" s="144">
        <v>-99</v>
      </c>
      <c r="L46" s="146">
        <v>-17.934782608695652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6049</v>
      </c>
      <c r="E11" s="114">
        <v>6220</v>
      </c>
      <c r="F11" s="114">
        <v>6192</v>
      </c>
      <c r="G11" s="114">
        <v>6199</v>
      </c>
      <c r="H11" s="140">
        <v>6619</v>
      </c>
      <c r="I11" s="115">
        <v>-570</v>
      </c>
      <c r="J11" s="116">
        <v>-8.6115727451276634</v>
      </c>
    </row>
    <row r="12" spans="1:15" s="110" customFormat="1" ht="24.95" customHeight="1" x14ac:dyDescent="0.2">
      <c r="A12" s="193" t="s">
        <v>132</v>
      </c>
      <c r="B12" s="194" t="s">
        <v>133</v>
      </c>
      <c r="C12" s="113">
        <v>0.54554471813522898</v>
      </c>
      <c r="D12" s="115">
        <v>33</v>
      </c>
      <c r="E12" s="114">
        <v>33</v>
      </c>
      <c r="F12" s="114">
        <v>30</v>
      </c>
      <c r="G12" s="114">
        <v>26</v>
      </c>
      <c r="H12" s="140">
        <v>27</v>
      </c>
      <c r="I12" s="115">
        <v>6</v>
      </c>
      <c r="J12" s="116">
        <v>22.222222222222221</v>
      </c>
    </row>
    <row r="13" spans="1:15" s="110" customFormat="1" ht="24.95" customHeight="1" x14ac:dyDescent="0.2">
      <c r="A13" s="193" t="s">
        <v>134</v>
      </c>
      <c r="B13" s="199" t="s">
        <v>214</v>
      </c>
      <c r="C13" s="113">
        <v>0.54554471813522898</v>
      </c>
      <c r="D13" s="115">
        <v>33</v>
      </c>
      <c r="E13" s="114">
        <v>34</v>
      </c>
      <c r="F13" s="114">
        <v>31</v>
      </c>
      <c r="G13" s="114">
        <v>33</v>
      </c>
      <c r="H13" s="140">
        <v>31</v>
      </c>
      <c r="I13" s="115">
        <v>2</v>
      </c>
      <c r="J13" s="116">
        <v>6.4516129032258061</v>
      </c>
    </row>
    <row r="14" spans="1:15" s="287" customFormat="1" ht="24.95" customHeight="1" x14ac:dyDescent="0.2">
      <c r="A14" s="193" t="s">
        <v>215</v>
      </c>
      <c r="B14" s="199" t="s">
        <v>137</v>
      </c>
      <c r="C14" s="113">
        <v>8.8279054389155238</v>
      </c>
      <c r="D14" s="115">
        <v>534</v>
      </c>
      <c r="E14" s="114">
        <v>553</v>
      </c>
      <c r="F14" s="114">
        <v>560</v>
      </c>
      <c r="G14" s="114">
        <v>573</v>
      </c>
      <c r="H14" s="140">
        <v>560</v>
      </c>
      <c r="I14" s="115">
        <v>-26</v>
      </c>
      <c r="J14" s="116">
        <v>-4.6428571428571432</v>
      </c>
      <c r="K14" s="110"/>
      <c r="L14" s="110"/>
      <c r="M14" s="110"/>
      <c r="N14" s="110"/>
      <c r="O14" s="110"/>
    </row>
    <row r="15" spans="1:15" s="110" customFormat="1" ht="24.95" customHeight="1" x14ac:dyDescent="0.2">
      <c r="A15" s="193" t="s">
        <v>216</v>
      </c>
      <c r="B15" s="199" t="s">
        <v>217</v>
      </c>
      <c r="C15" s="113">
        <v>3.3063316250619939</v>
      </c>
      <c r="D15" s="115">
        <v>200</v>
      </c>
      <c r="E15" s="114">
        <v>214</v>
      </c>
      <c r="F15" s="114">
        <v>211</v>
      </c>
      <c r="G15" s="114">
        <v>214</v>
      </c>
      <c r="H15" s="140">
        <v>208</v>
      </c>
      <c r="I15" s="115">
        <v>-8</v>
      </c>
      <c r="J15" s="116">
        <v>-3.8461538461538463</v>
      </c>
    </row>
    <row r="16" spans="1:15" s="287" customFormat="1" ht="24.95" customHeight="1" x14ac:dyDescent="0.2">
      <c r="A16" s="193" t="s">
        <v>218</v>
      </c>
      <c r="B16" s="199" t="s">
        <v>141</v>
      </c>
      <c r="C16" s="113">
        <v>3.6534964456935031</v>
      </c>
      <c r="D16" s="115">
        <v>221</v>
      </c>
      <c r="E16" s="114">
        <v>224</v>
      </c>
      <c r="F16" s="114">
        <v>226</v>
      </c>
      <c r="G16" s="114">
        <v>234</v>
      </c>
      <c r="H16" s="140">
        <v>235</v>
      </c>
      <c r="I16" s="115">
        <v>-14</v>
      </c>
      <c r="J16" s="116">
        <v>-5.957446808510638</v>
      </c>
      <c r="K16" s="110"/>
      <c r="L16" s="110"/>
      <c r="M16" s="110"/>
      <c r="N16" s="110"/>
      <c r="O16" s="110"/>
    </row>
    <row r="17" spans="1:15" s="110" customFormat="1" ht="24.95" customHeight="1" x14ac:dyDescent="0.2">
      <c r="A17" s="193" t="s">
        <v>142</v>
      </c>
      <c r="B17" s="199" t="s">
        <v>220</v>
      </c>
      <c r="C17" s="113">
        <v>1.8680773681600265</v>
      </c>
      <c r="D17" s="115">
        <v>113</v>
      </c>
      <c r="E17" s="114">
        <v>115</v>
      </c>
      <c r="F17" s="114">
        <v>123</v>
      </c>
      <c r="G17" s="114">
        <v>125</v>
      </c>
      <c r="H17" s="140">
        <v>117</v>
      </c>
      <c r="I17" s="115">
        <v>-4</v>
      </c>
      <c r="J17" s="116">
        <v>-3.4188034188034186</v>
      </c>
    </row>
    <row r="18" spans="1:15" s="287" customFormat="1" ht="24.95" customHeight="1" x14ac:dyDescent="0.2">
      <c r="A18" s="201" t="s">
        <v>144</v>
      </c>
      <c r="B18" s="202" t="s">
        <v>145</v>
      </c>
      <c r="C18" s="113">
        <v>2.7442552488014549</v>
      </c>
      <c r="D18" s="115">
        <v>166</v>
      </c>
      <c r="E18" s="114">
        <v>174</v>
      </c>
      <c r="F18" s="114">
        <v>196</v>
      </c>
      <c r="G18" s="114">
        <v>184</v>
      </c>
      <c r="H18" s="140">
        <v>173</v>
      </c>
      <c r="I18" s="115">
        <v>-7</v>
      </c>
      <c r="J18" s="116">
        <v>-4.0462427745664744</v>
      </c>
      <c r="K18" s="110"/>
      <c r="L18" s="110"/>
      <c r="M18" s="110"/>
      <c r="N18" s="110"/>
      <c r="O18" s="110"/>
    </row>
    <row r="19" spans="1:15" s="110" customFormat="1" ht="24.95" customHeight="1" x14ac:dyDescent="0.2">
      <c r="A19" s="193" t="s">
        <v>146</v>
      </c>
      <c r="B19" s="199" t="s">
        <v>147</v>
      </c>
      <c r="C19" s="113">
        <v>20.97867416101835</v>
      </c>
      <c r="D19" s="115">
        <v>1269</v>
      </c>
      <c r="E19" s="114">
        <v>1324</v>
      </c>
      <c r="F19" s="114">
        <v>1298</v>
      </c>
      <c r="G19" s="114">
        <v>1303</v>
      </c>
      <c r="H19" s="140">
        <v>1335</v>
      </c>
      <c r="I19" s="115">
        <v>-66</v>
      </c>
      <c r="J19" s="116">
        <v>-4.9438202247191008</v>
      </c>
    </row>
    <row r="20" spans="1:15" s="287" customFormat="1" ht="24.95" customHeight="1" x14ac:dyDescent="0.2">
      <c r="A20" s="193" t="s">
        <v>148</v>
      </c>
      <c r="B20" s="199" t="s">
        <v>149</v>
      </c>
      <c r="C20" s="113">
        <v>4.2486361382046622</v>
      </c>
      <c r="D20" s="115">
        <v>257</v>
      </c>
      <c r="E20" s="114">
        <v>260</v>
      </c>
      <c r="F20" s="114">
        <v>284</v>
      </c>
      <c r="G20" s="114">
        <v>268</v>
      </c>
      <c r="H20" s="140">
        <v>261</v>
      </c>
      <c r="I20" s="115">
        <v>-4</v>
      </c>
      <c r="J20" s="116">
        <v>-1.5325670498084292</v>
      </c>
      <c r="K20" s="110"/>
      <c r="L20" s="110"/>
      <c r="M20" s="110"/>
      <c r="N20" s="110"/>
      <c r="O20" s="110"/>
    </row>
    <row r="21" spans="1:15" s="110" customFormat="1" ht="24.95" customHeight="1" x14ac:dyDescent="0.2">
      <c r="A21" s="201" t="s">
        <v>150</v>
      </c>
      <c r="B21" s="202" t="s">
        <v>151</v>
      </c>
      <c r="C21" s="113">
        <v>12.861630021491155</v>
      </c>
      <c r="D21" s="115">
        <v>778</v>
      </c>
      <c r="E21" s="114">
        <v>834</v>
      </c>
      <c r="F21" s="114">
        <v>801</v>
      </c>
      <c r="G21" s="114">
        <v>807</v>
      </c>
      <c r="H21" s="140">
        <v>808</v>
      </c>
      <c r="I21" s="115">
        <v>-30</v>
      </c>
      <c r="J21" s="116">
        <v>-3.7128712871287131</v>
      </c>
    </row>
    <row r="22" spans="1:15" s="110" customFormat="1" ht="24.95" customHeight="1" x14ac:dyDescent="0.2">
      <c r="A22" s="201" t="s">
        <v>152</v>
      </c>
      <c r="B22" s="199" t="s">
        <v>153</v>
      </c>
      <c r="C22" s="113">
        <v>1.4051909406513474</v>
      </c>
      <c r="D22" s="115">
        <v>85</v>
      </c>
      <c r="E22" s="114">
        <v>99</v>
      </c>
      <c r="F22" s="114">
        <v>103</v>
      </c>
      <c r="G22" s="114">
        <v>104</v>
      </c>
      <c r="H22" s="140">
        <v>115</v>
      </c>
      <c r="I22" s="115">
        <v>-30</v>
      </c>
      <c r="J22" s="116">
        <v>-26.086956521739129</v>
      </c>
    </row>
    <row r="23" spans="1:15" s="110" customFormat="1" ht="24.95" customHeight="1" x14ac:dyDescent="0.2">
      <c r="A23" s="193" t="s">
        <v>154</v>
      </c>
      <c r="B23" s="199" t="s">
        <v>155</v>
      </c>
      <c r="C23" s="113">
        <v>0.94230451314266817</v>
      </c>
      <c r="D23" s="115">
        <v>57</v>
      </c>
      <c r="E23" s="114">
        <v>57</v>
      </c>
      <c r="F23" s="114">
        <v>58</v>
      </c>
      <c r="G23" s="114">
        <v>66</v>
      </c>
      <c r="H23" s="140">
        <v>65</v>
      </c>
      <c r="I23" s="115">
        <v>-8</v>
      </c>
      <c r="J23" s="116">
        <v>-12.307692307692308</v>
      </c>
    </row>
    <row r="24" spans="1:15" s="110" customFormat="1" ht="24.95" customHeight="1" x14ac:dyDescent="0.2">
      <c r="A24" s="193" t="s">
        <v>156</v>
      </c>
      <c r="B24" s="199" t="s">
        <v>221</v>
      </c>
      <c r="C24" s="113">
        <v>9.3073235245495116</v>
      </c>
      <c r="D24" s="115">
        <v>563</v>
      </c>
      <c r="E24" s="114">
        <v>572</v>
      </c>
      <c r="F24" s="114">
        <v>553</v>
      </c>
      <c r="G24" s="114">
        <v>565</v>
      </c>
      <c r="H24" s="140">
        <v>563</v>
      </c>
      <c r="I24" s="115">
        <v>0</v>
      </c>
      <c r="J24" s="116">
        <v>0</v>
      </c>
    </row>
    <row r="25" spans="1:15" s="110" customFormat="1" ht="24.95" customHeight="1" x14ac:dyDescent="0.2">
      <c r="A25" s="193" t="s">
        <v>222</v>
      </c>
      <c r="B25" s="204" t="s">
        <v>159</v>
      </c>
      <c r="C25" s="113">
        <v>7.6210943957678952</v>
      </c>
      <c r="D25" s="115">
        <v>461</v>
      </c>
      <c r="E25" s="114">
        <v>456</v>
      </c>
      <c r="F25" s="114">
        <v>471</v>
      </c>
      <c r="G25" s="114">
        <v>472</v>
      </c>
      <c r="H25" s="140">
        <v>927</v>
      </c>
      <c r="I25" s="115">
        <v>-466</v>
      </c>
      <c r="J25" s="116">
        <v>-50.269687162891046</v>
      </c>
    </row>
    <row r="26" spans="1:15" s="110" customFormat="1" ht="24.95" customHeight="1" x14ac:dyDescent="0.2">
      <c r="A26" s="201">
        <v>782.78300000000002</v>
      </c>
      <c r="B26" s="203" t="s">
        <v>160</v>
      </c>
      <c r="C26" s="113">
        <v>0.46288642750867914</v>
      </c>
      <c r="D26" s="115">
        <v>28</v>
      </c>
      <c r="E26" s="114">
        <v>27</v>
      </c>
      <c r="F26" s="114">
        <v>33</v>
      </c>
      <c r="G26" s="114">
        <v>34</v>
      </c>
      <c r="H26" s="140">
        <v>34</v>
      </c>
      <c r="I26" s="115">
        <v>-6</v>
      </c>
      <c r="J26" s="116">
        <v>-17.647058823529413</v>
      </c>
    </row>
    <row r="27" spans="1:15" s="110" customFormat="1" ht="24.95" customHeight="1" x14ac:dyDescent="0.2">
      <c r="A27" s="193" t="s">
        <v>161</v>
      </c>
      <c r="B27" s="199" t="s">
        <v>162</v>
      </c>
      <c r="C27" s="113">
        <v>1.6366341544056868</v>
      </c>
      <c r="D27" s="115">
        <v>99</v>
      </c>
      <c r="E27" s="114">
        <v>102</v>
      </c>
      <c r="F27" s="114">
        <v>109</v>
      </c>
      <c r="G27" s="114">
        <v>112</v>
      </c>
      <c r="H27" s="140">
        <v>105</v>
      </c>
      <c r="I27" s="115">
        <v>-6</v>
      </c>
      <c r="J27" s="116">
        <v>-5.7142857142857144</v>
      </c>
    </row>
    <row r="28" spans="1:15" s="110" customFormat="1" ht="24.95" customHeight="1" x14ac:dyDescent="0.2">
      <c r="A28" s="193" t="s">
        <v>163</v>
      </c>
      <c r="B28" s="199" t="s">
        <v>164</v>
      </c>
      <c r="C28" s="113">
        <v>2.1821788725409159</v>
      </c>
      <c r="D28" s="115">
        <v>132</v>
      </c>
      <c r="E28" s="114">
        <v>134</v>
      </c>
      <c r="F28" s="114">
        <v>136</v>
      </c>
      <c r="G28" s="114">
        <v>133</v>
      </c>
      <c r="H28" s="140">
        <v>131</v>
      </c>
      <c r="I28" s="115">
        <v>1</v>
      </c>
      <c r="J28" s="116">
        <v>0.76335877862595425</v>
      </c>
    </row>
    <row r="29" spans="1:15" s="110" customFormat="1" ht="24.95" customHeight="1" x14ac:dyDescent="0.2">
      <c r="A29" s="193">
        <v>86</v>
      </c>
      <c r="B29" s="199" t="s">
        <v>165</v>
      </c>
      <c r="C29" s="113">
        <v>8.8609687551661427</v>
      </c>
      <c r="D29" s="115">
        <v>536</v>
      </c>
      <c r="E29" s="114">
        <v>538</v>
      </c>
      <c r="F29" s="114">
        <v>527</v>
      </c>
      <c r="G29" s="114">
        <v>523</v>
      </c>
      <c r="H29" s="140">
        <v>509</v>
      </c>
      <c r="I29" s="115">
        <v>27</v>
      </c>
      <c r="J29" s="116">
        <v>5.3045186640471513</v>
      </c>
    </row>
    <row r="30" spans="1:15" s="110" customFormat="1" ht="24.95" customHeight="1" x14ac:dyDescent="0.2">
      <c r="A30" s="193">
        <v>87.88</v>
      </c>
      <c r="B30" s="204" t="s">
        <v>166</v>
      </c>
      <c r="C30" s="113">
        <v>5.0421557282195408</v>
      </c>
      <c r="D30" s="115">
        <v>305</v>
      </c>
      <c r="E30" s="114">
        <v>303</v>
      </c>
      <c r="F30" s="114">
        <v>290</v>
      </c>
      <c r="G30" s="114">
        <v>279</v>
      </c>
      <c r="H30" s="140">
        <v>286</v>
      </c>
      <c r="I30" s="115">
        <v>19</v>
      </c>
      <c r="J30" s="116">
        <v>6.6433566433566433</v>
      </c>
    </row>
    <row r="31" spans="1:15" s="110" customFormat="1" ht="24.95" customHeight="1" x14ac:dyDescent="0.2">
      <c r="A31" s="193" t="s">
        <v>167</v>
      </c>
      <c r="B31" s="199" t="s">
        <v>168</v>
      </c>
      <c r="C31" s="113">
        <v>11.787072243346008</v>
      </c>
      <c r="D31" s="115">
        <v>713</v>
      </c>
      <c r="E31" s="114">
        <v>720</v>
      </c>
      <c r="F31" s="114">
        <v>712</v>
      </c>
      <c r="G31" s="114">
        <v>717</v>
      </c>
      <c r="H31" s="140">
        <v>689</v>
      </c>
      <c r="I31" s="115">
        <v>24</v>
      </c>
      <c r="J31" s="116">
        <v>3.483309143686502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0.54554471813522898</v>
      </c>
      <c r="D34" s="115">
        <v>33</v>
      </c>
      <c r="E34" s="114">
        <v>33</v>
      </c>
      <c r="F34" s="114">
        <v>30</v>
      </c>
      <c r="G34" s="114">
        <v>26</v>
      </c>
      <c r="H34" s="140">
        <v>27</v>
      </c>
      <c r="I34" s="115">
        <v>6</v>
      </c>
      <c r="J34" s="116">
        <v>22.222222222222221</v>
      </c>
    </row>
    <row r="35" spans="1:10" s="110" customFormat="1" ht="24.95" customHeight="1" x14ac:dyDescent="0.2">
      <c r="A35" s="292" t="s">
        <v>171</v>
      </c>
      <c r="B35" s="293" t="s">
        <v>172</v>
      </c>
      <c r="C35" s="113">
        <v>12.117705405852208</v>
      </c>
      <c r="D35" s="115">
        <v>733</v>
      </c>
      <c r="E35" s="114">
        <v>761</v>
      </c>
      <c r="F35" s="114">
        <v>787</v>
      </c>
      <c r="G35" s="114">
        <v>790</v>
      </c>
      <c r="H35" s="140">
        <v>764</v>
      </c>
      <c r="I35" s="115">
        <v>-31</v>
      </c>
      <c r="J35" s="116">
        <v>-4.0575916230366493</v>
      </c>
    </row>
    <row r="36" spans="1:10" s="110" customFormat="1" ht="24.95" customHeight="1" x14ac:dyDescent="0.2">
      <c r="A36" s="294" t="s">
        <v>173</v>
      </c>
      <c r="B36" s="295" t="s">
        <v>174</v>
      </c>
      <c r="C36" s="125">
        <v>87.336749876012561</v>
      </c>
      <c r="D36" s="143">
        <v>5283</v>
      </c>
      <c r="E36" s="144">
        <v>5426</v>
      </c>
      <c r="F36" s="144">
        <v>5375</v>
      </c>
      <c r="G36" s="144">
        <v>5383</v>
      </c>
      <c r="H36" s="145">
        <v>5828</v>
      </c>
      <c r="I36" s="143">
        <v>-545</v>
      </c>
      <c r="J36" s="146">
        <v>-9.3514070006863417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6049</v>
      </c>
      <c r="F11" s="264">
        <v>6220</v>
      </c>
      <c r="G11" s="264">
        <v>6192</v>
      </c>
      <c r="H11" s="264">
        <v>6199</v>
      </c>
      <c r="I11" s="265">
        <v>6619</v>
      </c>
      <c r="J11" s="263">
        <v>-570</v>
      </c>
      <c r="K11" s="266">
        <v>-8.6115727451276634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35.757976525045464</v>
      </c>
      <c r="E13" s="115">
        <v>2163</v>
      </c>
      <c r="F13" s="114">
        <v>2210</v>
      </c>
      <c r="G13" s="114">
        <v>2212</v>
      </c>
      <c r="H13" s="114">
        <v>2201</v>
      </c>
      <c r="I13" s="140">
        <v>2662</v>
      </c>
      <c r="J13" s="115">
        <v>-499</v>
      </c>
      <c r="K13" s="116">
        <v>-18.745304282494367</v>
      </c>
    </row>
    <row r="14" spans="1:15" ht="15.95" customHeight="1" x14ac:dyDescent="0.2">
      <c r="A14" s="306" t="s">
        <v>230</v>
      </c>
      <c r="B14" s="307"/>
      <c r="C14" s="308"/>
      <c r="D14" s="113">
        <v>50.173582410315753</v>
      </c>
      <c r="E14" s="115">
        <v>3035</v>
      </c>
      <c r="F14" s="114">
        <v>3151</v>
      </c>
      <c r="G14" s="114">
        <v>3141</v>
      </c>
      <c r="H14" s="114">
        <v>3157</v>
      </c>
      <c r="I14" s="140">
        <v>3133</v>
      </c>
      <c r="J14" s="115">
        <v>-98</v>
      </c>
      <c r="K14" s="116">
        <v>-3.1279923396105969</v>
      </c>
    </row>
    <row r="15" spans="1:15" ht="15.95" customHeight="1" x14ac:dyDescent="0.2">
      <c r="A15" s="306" t="s">
        <v>231</v>
      </c>
      <c r="B15" s="307"/>
      <c r="C15" s="308"/>
      <c r="D15" s="113">
        <v>7.1086129938832867</v>
      </c>
      <c r="E15" s="115">
        <v>430</v>
      </c>
      <c r="F15" s="114">
        <v>427</v>
      </c>
      <c r="G15" s="114">
        <v>420</v>
      </c>
      <c r="H15" s="114">
        <v>415</v>
      </c>
      <c r="I15" s="140">
        <v>399</v>
      </c>
      <c r="J15" s="115">
        <v>31</v>
      </c>
      <c r="K15" s="116">
        <v>7.7694235588972429</v>
      </c>
    </row>
    <row r="16" spans="1:15" ht="15.95" customHeight="1" x14ac:dyDescent="0.2">
      <c r="A16" s="306" t="s">
        <v>232</v>
      </c>
      <c r="B16" s="307"/>
      <c r="C16" s="308"/>
      <c r="D16" s="113">
        <v>2.9591668044304842</v>
      </c>
      <c r="E16" s="115">
        <v>179</v>
      </c>
      <c r="F16" s="114">
        <v>184</v>
      </c>
      <c r="G16" s="114">
        <v>170</v>
      </c>
      <c r="H16" s="114">
        <v>170</v>
      </c>
      <c r="I16" s="140">
        <v>179</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0.39675979500743924</v>
      </c>
      <c r="E18" s="115">
        <v>24</v>
      </c>
      <c r="F18" s="114">
        <v>23</v>
      </c>
      <c r="G18" s="114">
        <v>18</v>
      </c>
      <c r="H18" s="114">
        <v>15</v>
      </c>
      <c r="I18" s="140">
        <v>18</v>
      </c>
      <c r="J18" s="115">
        <v>6</v>
      </c>
      <c r="K18" s="116">
        <v>33.333333333333336</v>
      </c>
    </row>
    <row r="19" spans="1:11" ht="14.1" customHeight="1" x14ac:dyDescent="0.2">
      <c r="A19" s="306" t="s">
        <v>235</v>
      </c>
      <c r="B19" s="307" t="s">
        <v>236</v>
      </c>
      <c r="C19" s="308"/>
      <c r="D19" s="113">
        <v>0.24797487187964953</v>
      </c>
      <c r="E19" s="115">
        <v>15</v>
      </c>
      <c r="F19" s="114">
        <v>10</v>
      </c>
      <c r="G19" s="114">
        <v>9</v>
      </c>
      <c r="H19" s="114">
        <v>6</v>
      </c>
      <c r="I19" s="140">
        <v>7</v>
      </c>
      <c r="J19" s="115">
        <v>8</v>
      </c>
      <c r="K19" s="116">
        <v>114.28571428571429</v>
      </c>
    </row>
    <row r="20" spans="1:11" ht="14.1" customHeight="1" x14ac:dyDescent="0.2">
      <c r="A20" s="306">
        <v>12</v>
      </c>
      <c r="B20" s="307" t="s">
        <v>237</v>
      </c>
      <c r="C20" s="308"/>
      <c r="D20" s="113">
        <v>0.81005124814018847</v>
      </c>
      <c r="E20" s="115">
        <v>49</v>
      </c>
      <c r="F20" s="114">
        <v>48</v>
      </c>
      <c r="G20" s="114">
        <v>51</v>
      </c>
      <c r="H20" s="114">
        <v>50</v>
      </c>
      <c r="I20" s="140">
        <v>47</v>
      </c>
      <c r="J20" s="115">
        <v>2</v>
      </c>
      <c r="K20" s="116">
        <v>4.2553191489361701</v>
      </c>
    </row>
    <row r="21" spans="1:11" ht="14.1" customHeight="1" x14ac:dyDescent="0.2">
      <c r="A21" s="306">
        <v>21</v>
      </c>
      <c r="B21" s="307" t="s">
        <v>238</v>
      </c>
      <c r="C21" s="308"/>
      <c r="D21" s="113">
        <v>0.13225326500247975</v>
      </c>
      <c r="E21" s="115">
        <v>8</v>
      </c>
      <c r="F21" s="114">
        <v>9</v>
      </c>
      <c r="G21" s="114">
        <v>10</v>
      </c>
      <c r="H21" s="114">
        <v>9</v>
      </c>
      <c r="I21" s="140">
        <v>7</v>
      </c>
      <c r="J21" s="115">
        <v>1</v>
      </c>
      <c r="K21" s="116">
        <v>14.285714285714286</v>
      </c>
    </row>
    <row r="22" spans="1:11" ht="14.1" customHeight="1" x14ac:dyDescent="0.2">
      <c r="A22" s="306">
        <v>22</v>
      </c>
      <c r="B22" s="307" t="s">
        <v>239</v>
      </c>
      <c r="C22" s="308"/>
      <c r="D22" s="113">
        <v>0.1653165812530997</v>
      </c>
      <c r="E22" s="115">
        <v>10</v>
      </c>
      <c r="F22" s="114">
        <v>11</v>
      </c>
      <c r="G22" s="114">
        <v>11</v>
      </c>
      <c r="H22" s="114">
        <v>14</v>
      </c>
      <c r="I22" s="140">
        <v>14</v>
      </c>
      <c r="J22" s="115">
        <v>-4</v>
      </c>
      <c r="K22" s="116">
        <v>-28.571428571428573</v>
      </c>
    </row>
    <row r="23" spans="1:11" ht="14.1" customHeight="1" x14ac:dyDescent="0.2">
      <c r="A23" s="306">
        <v>23</v>
      </c>
      <c r="B23" s="307" t="s">
        <v>240</v>
      </c>
      <c r="C23" s="308"/>
      <c r="D23" s="113">
        <v>0.95883617126797815</v>
      </c>
      <c r="E23" s="115">
        <v>58</v>
      </c>
      <c r="F23" s="114">
        <v>62</v>
      </c>
      <c r="G23" s="114">
        <v>63</v>
      </c>
      <c r="H23" s="114">
        <v>67</v>
      </c>
      <c r="I23" s="140">
        <v>70</v>
      </c>
      <c r="J23" s="115">
        <v>-12</v>
      </c>
      <c r="K23" s="116">
        <v>-17.142857142857142</v>
      </c>
    </row>
    <row r="24" spans="1:11" ht="14.1" customHeight="1" x14ac:dyDescent="0.2">
      <c r="A24" s="306">
        <v>24</v>
      </c>
      <c r="B24" s="307" t="s">
        <v>241</v>
      </c>
      <c r="C24" s="308"/>
      <c r="D24" s="113">
        <v>1.1406844106463878</v>
      </c>
      <c r="E24" s="115">
        <v>69</v>
      </c>
      <c r="F24" s="114">
        <v>74</v>
      </c>
      <c r="G24" s="114">
        <v>77</v>
      </c>
      <c r="H24" s="114">
        <v>77</v>
      </c>
      <c r="I24" s="140">
        <v>76</v>
      </c>
      <c r="J24" s="115">
        <v>-7</v>
      </c>
      <c r="K24" s="116">
        <v>-9.2105263157894743</v>
      </c>
    </row>
    <row r="25" spans="1:11" ht="14.1" customHeight="1" x14ac:dyDescent="0.2">
      <c r="A25" s="306">
        <v>25</v>
      </c>
      <c r="B25" s="307" t="s">
        <v>242</v>
      </c>
      <c r="C25" s="308"/>
      <c r="D25" s="113">
        <v>1.5374442056538271</v>
      </c>
      <c r="E25" s="115">
        <v>93</v>
      </c>
      <c r="F25" s="114">
        <v>101</v>
      </c>
      <c r="G25" s="114">
        <v>99</v>
      </c>
      <c r="H25" s="114">
        <v>105</v>
      </c>
      <c r="I25" s="140">
        <v>104</v>
      </c>
      <c r="J25" s="115">
        <v>-11</v>
      </c>
      <c r="K25" s="116">
        <v>-10.576923076923077</v>
      </c>
    </row>
    <row r="26" spans="1:11" ht="14.1" customHeight="1" x14ac:dyDescent="0.2">
      <c r="A26" s="306">
        <v>26</v>
      </c>
      <c r="B26" s="307" t="s">
        <v>243</v>
      </c>
      <c r="C26" s="308"/>
      <c r="D26" s="113">
        <v>0.77698793188956849</v>
      </c>
      <c r="E26" s="115">
        <v>47</v>
      </c>
      <c r="F26" s="114">
        <v>42</v>
      </c>
      <c r="G26" s="114">
        <v>44</v>
      </c>
      <c r="H26" s="114">
        <v>46</v>
      </c>
      <c r="I26" s="140">
        <v>45</v>
      </c>
      <c r="J26" s="115">
        <v>2</v>
      </c>
      <c r="K26" s="116">
        <v>4.4444444444444446</v>
      </c>
    </row>
    <row r="27" spans="1:11" ht="14.1" customHeight="1" x14ac:dyDescent="0.2">
      <c r="A27" s="306">
        <v>27</v>
      </c>
      <c r="B27" s="307" t="s">
        <v>244</v>
      </c>
      <c r="C27" s="308"/>
      <c r="D27" s="113">
        <v>0.512481401884609</v>
      </c>
      <c r="E27" s="115">
        <v>31</v>
      </c>
      <c r="F27" s="114">
        <v>28</v>
      </c>
      <c r="G27" s="114">
        <v>29</v>
      </c>
      <c r="H27" s="114">
        <v>25</v>
      </c>
      <c r="I27" s="140">
        <v>25</v>
      </c>
      <c r="J27" s="115">
        <v>6</v>
      </c>
      <c r="K27" s="116">
        <v>24</v>
      </c>
    </row>
    <row r="28" spans="1:11" ht="14.1" customHeight="1" x14ac:dyDescent="0.2">
      <c r="A28" s="306">
        <v>28</v>
      </c>
      <c r="B28" s="307" t="s">
        <v>245</v>
      </c>
      <c r="C28" s="308"/>
      <c r="D28" s="113">
        <v>0.23144321375433957</v>
      </c>
      <c r="E28" s="115">
        <v>14</v>
      </c>
      <c r="F28" s="114">
        <v>12</v>
      </c>
      <c r="G28" s="114">
        <v>20</v>
      </c>
      <c r="H28" s="114">
        <v>16</v>
      </c>
      <c r="I28" s="140">
        <v>17</v>
      </c>
      <c r="J28" s="115">
        <v>-3</v>
      </c>
      <c r="K28" s="116">
        <v>-17.647058823529413</v>
      </c>
    </row>
    <row r="29" spans="1:11" ht="14.1" customHeight="1" x14ac:dyDescent="0.2">
      <c r="A29" s="306">
        <v>29</v>
      </c>
      <c r="B29" s="307" t="s">
        <v>246</v>
      </c>
      <c r="C29" s="308"/>
      <c r="D29" s="113">
        <v>2.7607869069267648</v>
      </c>
      <c r="E29" s="115">
        <v>167</v>
      </c>
      <c r="F29" s="114">
        <v>188</v>
      </c>
      <c r="G29" s="114">
        <v>177</v>
      </c>
      <c r="H29" s="114">
        <v>177</v>
      </c>
      <c r="I29" s="140">
        <v>182</v>
      </c>
      <c r="J29" s="115">
        <v>-15</v>
      </c>
      <c r="K29" s="116">
        <v>-8.2417582417582409</v>
      </c>
    </row>
    <row r="30" spans="1:11" ht="14.1" customHeight="1" x14ac:dyDescent="0.2">
      <c r="A30" s="306" t="s">
        <v>247</v>
      </c>
      <c r="B30" s="307" t="s">
        <v>248</v>
      </c>
      <c r="C30" s="308"/>
      <c r="D30" s="113">
        <v>0.77698793188956849</v>
      </c>
      <c r="E30" s="115">
        <v>47</v>
      </c>
      <c r="F30" s="114">
        <v>48</v>
      </c>
      <c r="G30" s="114">
        <v>47</v>
      </c>
      <c r="H30" s="114">
        <v>48</v>
      </c>
      <c r="I30" s="140">
        <v>48</v>
      </c>
      <c r="J30" s="115">
        <v>-1</v>
      </c>
      <c r="K30" s="116">
        <v>-2.0833333333333335</v>
      </c>
    </row>
    <row r="31" spans="1:11" ht="14.1" customHeight="1" x14ac:dyDescent="0.2">
      <c r="A31" s="306" t="s">
        <v>249</v>
      </c>
      <c r="B31" s="307" t="s">
        <v>250</v>
      </c>
      <c r="C31" s="308"/>
      <c r="D31" s="113">
        <v>1.9837989750371963</v>
      </c>
      <c r="E31" s="115">
        <v>120</v>
      </c>
      <c r="F31" s="114">
        <v>134</v>
      </c>
      <c r="G31" s="114">
        <v>123</v>
      </c>
      <c r="H31" s="114">
        <v>123</v>
      </c>
      <c r="I31" s="140">
        <v>131</v>
      </c>
      <c r="J31" s="115">
        <v>-11</v>
      </c>
      <c r="K31" s="116">
        <v>-8.3969465648854964</v>
      </c>
    </row>
    <row r="32" spans="1:11" ht="14.1" customHeight="1" x14ac:dyDescent="0.2">
      <c r="A32" s="306">
        <v>31</v>
      </c>
      <c r="B32" s="307" t="s">
        <v>251</v>
      </c>
      <c r="C32" s="308"/>
      <c r="D32" s="113">
        <v>9.9189948751859811E-2</v>
      </c>
      <c r="E32" s="115">
        <v>6</v>
      </c>
      <c r="F32" s="114">
        <v>6</v>
      </c>
      <c r="G32" s="114">
        <v>6</v>
      </c>
      <c r="H32" s="114">
        <v>9</v>
      </c>
      <c r="I32" s="140">
        <v>10</v>
      </c>
      <c r="J32" s="115">
        <v>-4</v>
      </c>
      <c r="K32" s="116">
        <v>-40</v>
      </c>
    </row>
    <row r="33" spans="1:11" ht="14.1" customHeight="1" x14ac:dyDescent="0.2">
      <c r="A33" s="306">
        <v>32</v>
      </c>
      <c r="B33" s="307" t="s">
        <v>252</v>
      </c>
      <c r="C33" s="308"/>
      <c r="D33" s="113">
        <v>0.71086129938832865</v>
      </c>
      <c r="E33" s="115">
        <v>43</v>
      </c>
      <c r="F33" s="114">
        <v>43</v>
      </c>
      <c r="G33" s="114">
        <v>60</v>
      </c>
      <c r="H33" s="114">
        <v>54</v>
      </c>
      <c r="I33" s="140">
        <v>40</v>
      </c>
      <c r="J33" s="115">
        <v>3</v>
      </c>
      <c r="K33" s="116">
        <v>7.5</v>
      </c>
    </row>
    <row r="34" spans="1:11" ht="14.1" customHeight="1" x14ac:dyDescent="0.2">
      <c r="A34" s="306">
        <v>33</v>
      </c>
      <c r="B34" s="307" t="s">
        <v>253</v>
      </c>
      <c r="C34" s="308"/>
      <c r="D34" s="113">
        <v>0.26450653000495949</v>
      </c>
      <c r="E34" s="115">
        <v>16</v>
      </c>
      <c r="F34" s="114">
        <v>14</v>
      </c>
      <c r="G34" s="114">
        <v>12</v>
      </c>
      <c r="H34" s="114">
        <v>10</v>
      </c>
      <c r="I34" s="140">
        <v>10</v>
      </c>
      <c r="J34" s="115">
        <v>6</v>
      </c>
      <c r="K34" s="116">
        <v>60</v>
      </c>
    </row>
    <row r="35" spans="1:11" ht="14.1" customHeight="1" x14ac:dyDescent="0.2">
      <c r="A35" s="306">
        <v>34</v>
      </c>
      <c r="B35" s="307" t="s">
        <v>254</v>
      </c>
      <c r="C35" s="308"/>
      <c r="D35" s="113">
        <v>4.2155728219540416</v>
      </c>
      <c r="E35" s="115">
        <v>255</v>
      </c>
      <c r="F35" s="114">
        <v>270</v>
      </c>
      <c r="G35" s="114">
        <v>264</v>
      </c>
      <c r="H35" s="114">
        <v>263</v>
      </c>
      <c r="I35" s="140">
        <v>263</v>
      </c>
      <c r="J35" s="115">
        <v>-8</v>
      </c>
      <c r="K35" s="116">
        <v>-3.041825095057034</v>
      </c>
    </row>
    <row r="36" spans="1:11" ht="14.1" customHeight="1" x14ac:dyDescent="0.2">
      <c r="A36" s="306">
        <v>41</v>
      </c>
      <c r="B36" s="307" t="s">
        <v>255</v>
      </c>
      <c r="C36" s="308"/>
      <c r="D36" s="113" t="s">
        <v>513</v>
      </c>
      <c r="E36" s="115" t="s">
        <v>513</v>
      </c>
      <c r="F36" s="114">
        <v>4</v>
      </c>
      <c r="G36" s="114">
        <v>4</v>
      </c>
      <c r="H36" s="114">
        <v>4</v>
      </c>
      <c r="I36" s="140">
        <v>4</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0.41329145313274923</v>
      </c>
      <c r="E38" s="115">
        <v>25</v>
      </c>
      <c r="F38" s="114">
        <v>28</v>
      </c>
      <c r="G38" s="114">
        <v>27</v>
      </c>
      <c r="H38" s="114">
        <v>30</v>
      </c>
      <c r="I38" s="140">
        <v>30</v>
      </c>
      <c r="J38" s="115">
        <v>-5</v>
      </c>
      <c r="K38" s="116">
        <v>-16.666666666666668</v>
      </c>
    </row>
    <row r="39" spans="1:11" ht="14.1" customHeight="1" x14ac:dyDescent="0.2">
      <c r="A39" s="306">
        <v>51</v>
      </c>
      <c r="B39" s="307" t="s">
        <v>258</v>
      </c>
      <c r="C39" s="308"/>
      <c r="D39" s="113">
        <v>4.0833195569515626</v>
      </c>
      <c r="E39" s="115">
        <v>247</v>
      </c>
      <c r="F39" s="114">
        <v>257</v>
      </c>
      <c r="G39" s="114">
        <v>270</v>
      </c>
      <c r="H39" s="114">
        <v>257</v>
      </c>
      <c r="I39" s="140">
        <v>260</v>
      </c>
      <c r="J39" s="115">
        <v>-13</v>
      </c>
      <c r="K39" s="116">
        <v>-5</v>
      </c>
    </row>
    <row r="40" spans="1:11" ht="14.1" customHeight="1" x14ac:dyDescent="0.2">
      <c r="A40" s="306" t="s">
        <v>259</v>
      </c>
      <c r="B40" s="307" t="s">
        <v>260</v>
      </c>
      <c r="C40" s="308"/>
      <c r="D40" s="113">
        <v>3.9510662919490827</v>
      </c>
      <c r="E40" s="115">
        <v>239</v>
      </c>
      <c r="F40" s="114">
        <v>250</v>
      </c>
      <c r="G40" s="114">
        <v>264</v>
      </c>
      <c r="H40" s="114">
        <v>251</v>
      </c>
      <c r="I40" s="140">
        <v>254</v>
      </c>
      <c r="J40" s="115">
        <v>-15</v>
      </c>
      <c r="K40" s="116">
        <v>-5.9055118110236222</v>
      </c>
    </row>
    <row r="41" spans="1:11" ht="14.1" customHeight="1" x14ac:dyDescent="0.2">
      <c r="A41" s="306"/>
      <c r="B41" s="307" t="s">
        <v>261</v>
      </c>
      <c r="C41" s="308"/>
      <c r="D41" s="113">
        <v>3.6204331294428833</v>
      </c>
      <c r="E41" s="115">
        <v>219</v>
      </c>
      <c r="F41" s="114">
        <v>225</v>
      </c>
      <c r="G41" s="114">
        <v>242</v>
      </c>
      <c r="H41" s="114">
        <v>229</v>
      </c>
      <c r="I41" s="140">
        <v>233</v>
      </c>
      <c r="J41" s="115">
        <v>-14</v>
      </c>
      <c r="K41" s="116">
        <v>-6.0085836909871242</v>
      </c>
    </row>
    <row r="42" spans="1:11" ht="14.1" customHeight="1" x14ac:dyDescent="0.2">
      <c r="A42" s="306">
        <v>52</v>
      </c>
      <c r="B42" s="307" t="s">
        <v>262</v>
      </c>
      <c r="C42" s="308"/>
      <c r="D42" s="113">
        <v>6.1663084807406179</v>
      </c>
      <c r="E42" s="115">
        <v>373</v>
      </c>
      <c r="F42" s="114">
        <v>387</v>
      </c>
      <c r="G42" s="114">
        <v>389</v>
      </c>
      <c r="H42" s="114">
        <v>401</v>
      </c>
      <c r="I42" s="140">
        <v>392</v>
      </c>
      <c r="J42" s="115">
        <v>-19</v>
      </c>
      <c r="K42" s="116">
        <v>-4.8469387755102042</v>
      </c>
    </row>
    <row r="43" spans="1:11" ht="14.1" customHeight="1" x14ac:dyDescent="0.2">
      <c r="A43" s="306" t="s">
        <v>263</v>
      </c>
      <c r="B43" s="307" t="s">
        <v>264</v>
      </c>
      <c r="C43" s="308"/>
      <c r="D43" s="113">
        <v>5.9183336088609684</v>
      </c>
      <c r="E43" s="115">
        <v>358</v>
      </c>
      <c r="F43" s="114">
        <v>370</v>
      </c>
      <c r="G43" s="114">
        <v>368</v>
      </c>
      <c r="H43" s="114">
        <v>380</v>
      </c>
      <c r="I43" s="140">
        <v>379</v>
      </c>
      <c r="J43" s="115">
        <v>-21</v>
      </c>
      <c r="K43" s="116">
        <v>-5.5408970976253302</v>
      </c>
    </row>
    <row r="44" spans="1:11" ht="14.1" customHeight="1" x14ac:dyDescent="0.2">
      <c r="A44" s="306">
        <v>53</v>
      </c>
      <c r="B44" s="307" t="s">
        <v>265</v>
      </c>
      <c r="C44" s="308"/>
      <c r="D44" s="113">
        <v>2.3474954537940156</v>
      </c>
      <c r="E44" s="115">
        <v>142</v>
      </c>
      <c r="F44" s="114">
        <v>146</v>
      </c>
      <c r="G44" s="114">
        <v>167</v>
      </c>
      <c r="H44" s="114">
        <v>162</v>
      </c>
      <c r="I44" s="140">
        <v>156</v>
      </c>
      <c r="J44" s="115">
        <v>-14</v>
      </c>
      <c r="K44" s="116">
        <v>-8.9743589743589745</v>
      </c>
    </row>
    <row r="45" spans="1:11" ht="14.1" customHeight="1" x14ac:dyDescent="0.2">
      <c r="A45" s="306" t="s">
        <v>266</v>
      </c>
      <c r="B45" s="307" t="s">
        <v>267</v>
      </c>
      <c r="C45" s="308"/>
      <c r="D45" s="113">
        <v>2.3474954537940156</v>
      </c>
      <c r="E45" s="115">
        <v>142</v>
      </c>
      <c r="F45" s="114">
        <v>145</v>
      </c>
      <c r="G45" s="114">
        <v>166</v>
      </c>
      <c r="H45" s="114">
        <v>162</v>
      </c>
      <c r="I45" s="140">
        <v>155</v>
      </c>
      <c r="J45" s="115">
        <v>-13</v>
      </c>
      <c r="K45" s="116">
        <v>-8.387096774193548</v>
      </c>
    </row>
    <row r="46" spans="1:11" ht="14.1" customHeight="1" x14ac:dyDescent="0.2">
      <c r="A46" s="306">
        <v>54</v>
      </c>
      <c r="B46" s="307" t="s">
        <v>268</v>
      </c>
      <c r="C46" s="308"/>
      <c r="D46" s="113">
        <v>16.316746569680937</v>
      </c>
      <c r="E46" s="115">
        <v>987</v>
      </c>
      <c r="F46" s="114">
        <v>979</v>
      </c>
      <c r="G46" s="114">
        <v>987</v>
      </c>
      <c r="H46" s="114">
        <v>996</v>
      </c>
      <c r="I46" s="140">
        <v>1425</v>
      </c>
      <c r="J46" s="115">
        <v>-438</v>
      </c>
      <c r="K46" s="116">
        <v>-30.736842105263158</v>
      </c>
    </row>
    <row r="47" spans="1:11" ht="14.1" customHeight="1" x14ac:dyDescent="0.2">
      <c r="A47" s="306">
        <v>61</v>
      </c>
      <c r="B47" s="307" t="s">
        <v>269</v>
      </c>
      <c r="C47" s="308"/>
      <c r="D47" s="113">
        <v>0.87617788064142832</v>
      </c>
      <c r="E47" s="115">
        <v>53</v>
      </c>
      <c r="F47" s="114">
        <v>57</v>
      </c>
      <c r="G47" s="114">
        <v>52</v>
      </c>
      <c r="H47" s="114">
        <v>55</v>
      </c>
      <c r="I47" s="140">
        <v>58</v>
      </c>
      <c r="J47" s="115">
        <v>-5</v>
      </c>
      <c r="K47" s="116">
        <v>-8.6206896551724146</v>
      </c>
    </row>
    <row r="48" spans="1:11" ht="14.1" customHeight="1" x14ac:dyDescent="0.2">
      <c r="A48" s="306">
        <v>62</v>
      </c>
      <c r="B48" s="307" t="s">
        <v>270</v>
      </c>
      <c r="C48" s="308"/>
      <c r="D48" s="113">
        <v>13.555959662754175</v>
      </c>
      <c r="E48" s="115">
        <v>820</v>
      </c>
      <c r="F48" s="114">
        <v>852</v>
      </c>
      <c r="G48" s="114">
        <v>817</v>
      </c>
      <c r="H48" s="114">
        <v>824</v>
      </c>
      <c r="I48" s="140">
        <v>835</v>
      </c>
      <c r="J48" s="115">
        <v>-15</v>
      </c>
      <c r="K48" s="116">
        <v>-1.7964071856287425</v>
      </c>
    </row>
    <row r="49" spans="1:11" ht="14.1" customHeight="1" x14ac:dyDescent="0.2">
      <c r="A49" s="306">
        <v>63</v>
      </c>
      <c r="B49" s="307" t="s">
        <v>271</v>
      </c>
      <c r="C49" s="308"/>
      <c r="D49" s="113">
        <v>10.877831046453959</v>
      </c>
      <c r="E49" s="115">
        <v>658</v>
      </c>
      <c r="F49" s="114">
        <v>720</v>
      </c>
      <c r="G49" s="114">
        <v>689</v>
      </c>
      <c r="H49" s="114">
        <v>677</v>
      </c>
      <c r="I49" s="140">
        <v>678</v>
      </c>
      <c r="J49" s="115">
        <v>-20</v>
      </c>
      <c r="K49" s="116">
        <v>-2.9498525073746311</v>
      </c>
    </row>
    <row r="50" spans="1:11" ht="14.1" customHeight="1" x14ac:dyDescent="0.2">
      <c r="A50" s="306" t="s">
        <v>272</v>
      </c>
      <c r="B50" s="307" t="s">
        <v>273</v>
      </c>
      <c r="C50" s="308"/>
      <c r="D50" s="113">
        <v>1.2398743593982477</v>
      </c>
      <c r="E50" s="115">
        <v>75</v>
      </c>
      <c r="F50" s="114">
        <v>81</v>
      </c>
      <c r="G50" s="114">
        <v>64</v>
      </c>
      <c r="H50" s="114">
        <v>37</v>
      </c>
      <c r="I50" s="140">
        <v>39</v>
      </c>
      <c r="J50" s="115">
        <v>36</v>
      </c>
      <c r="K50" s="116">
        <v>92.307692307692307</v>
      </c>
    </row>
    <row r="51" spans="1:11" ht="14.1" customHeight="1" x14ac:dyDescent="0.2">
      <c r="A51" s="306" t="s">
        <v>274</v>
      </c>
      <c r="B51" s="307" t="s">
        <v>275</v>
      </c>
      <c r="C51" s="308"/>
      <c r="D51" s="113">
        <v>9.2907918664242022</v>
      </c>
      <c r="E51" s="115">
        <v>562</v>
      </c>
      <c r="F51" s="114">
        <v>615</v>
      </c>
      <c r="G51" s="114">
        <v>602</v>
      </c>
      <c r="H51" s="114">
        <v>618</v>
      </c>
      <c r="I51" s="140">
        <v>619</v>
      </c>
      <c r="J51" s="115">
        <v>-57</v>
      </c>
      <c r="K51" s="116">
        <v>-9.2084006462035539</v>
      </c>
    </row>
    <row r="52" spans="1:11" ht="14.1" customHeight="1" x14ac:dyDescent="0.2">
      <c r="A52" s="306">
        <v>71</v>
      </c>
      <c r="B52" s="307" t="s">
        <v>276</v>
      </c>
      <c r="C52" s="308"/>
      <c r="D52" s="113">
        <v>10.01818482393784</v>
      </c>
      <c r="E52" s="115">
        <v>606</v>
      </c>
      <c r="F52" s="114">
        <v>618</v>
      </c>
      <c r="G52" s="114">
        <v>635</v>
      </c>
      <c r="H52" s="114">
        <v>642</v>
      </c>
      <c r="I52" s="140">
        <v>652</v>
      </c>
      <c r="J52" s="115">
        <v>-46</v>
      </c>
      <c r="K52" s="116">
        <v>-7.0552147239263805</v>
      </c>
    </row>
    <row r="53" spans="1:11" ht="14.1" customHeight="1" x14ac:dyDescent="0.2">
      <c r="A53" s="306" t="s">
        <v>277</v>
      </c>
      <c r="B53" s="307" t="s">
        <v>278</v>
      </c>
      <c r="C53" s="308"/>
      <c r="D53" s="113">
        <v>0.89270953876673831</v>
      </c>
      <c r="E53" s="115">
        <v>54</v>
      </c>
      <c r="F53" s="114">
        <v>53</v>
      </c>
      <c r="G53" s="114">
        <v>50</v>
      </c>
      <c r="H53" s="114">
        <v>57</v>
      </c>
      <c r="I53" s="140">
        <v>56</v>
      </c>
      <c r="J53" s="115">
        <v>-2</v>
      </c>
      <c r="K53" s="116">
        <v>-3.5714285714285716</v>
      </c>
    </row>
    <row r="54" spans="1:11" ht="14.1" customHeight="1" x14ac:dyDescent="0.2">
      <c r="A54" s="306" t="s">
        <v>279</v>
      </c>
      <c r="B54" s="307" t="s">
        <v>280</v>
      </c>
      <c r="C54" s="308"/>
      <c r="D54" s="113">
        <v>8.563398908910564</v>
      </c>
      <c r="E54" s="115">
        <v>518</v>
      </c>
      <c r="F54" s="114">
        <v>528</v>
      </c>
      <c r="G54" s="114">
        <v>552</v>
      </c>
      <c r="H54" s="114">
        <v>551</v>
      </c>
      <c r="I54" s="140">
        <v>561</v>
      </c>
      <c r="J54" s="115">
        <v>-43</v>
      </c>
      <c r="K54" s="116">
        <v>-7.6648841354723709</v>
      </c>
    </row>
    <row r="55" spans="1:11" ht="14.1" customHeight="1" x14ac:dyDescent="0.2">
      <c r="A55" s="306">
        <v>72</v>
      </c>
      <c r="B55" s="307" t="s">
        <v>281</v>
      </c>
      <c r="C55" s="308"/>
      <c r="D55" s="113">
        <v>1.5043808894032071</v>
      </c>
      <c r="E55" s="115">
        <v>91</v>
      </c>
      <c r="F55" s="114">
        <v>86</v>
      </c>
      <c r="G55" s="114">
        <v>85</v>
      </c>
      <c r="H55" s="114">
        <v>92</v>
      </c>
      <c r="I55" s="140">
        <v>93</v>
      </c>
      <c r="J55" s="115">
        <v>-2</v>
      </c>
      <c r="K55" s="116">
        <v>-2.150537634408602</v>
      </c>
    </row>
    <row r="56" spans="1:11" ht="14.1" customHeight="1" x14ac:dyDescent="0.2">
      <c r="A56" s="306" t="s">
        <v>282</v>
      </c>
      <c r="B56" s="307" t="s">
        <v>283</v>
      </c>
      <c r="C56" s="308"/>
      <c r="D56" s="113">
        <v>0.24797487187964953</v>
      </c>
      <c r="E56" s="115">
        <v>15</v>
      </c>
      <c r="F56" s="114">
        <v>14</v>
      </c>
      <c r="G56" s="114">
        <v>14</v>
      </c>
      <c r="H56" s="114">
        <v>17</v>
      </c>
      <c r="I56" s="140">
        <v>16</v>
      </c>
      <c r="J56" s="115">
        <v>-1</v>
      </c>
      <c r="K56" s="116">
        <v>-6.25</v>
      </c>
    </row>
    <row r="57" spans="1:11" ht="14.1" customHeight="1" x14ac:dyDescent="0.2">
      <c r="A57" s="306" t="s">
        <v>284</v>
      </c>
      <c r="B57" s="307" t="s">
        <v>285</v>
      </c>
      <c r="C57" s="308"/>
      <c r="D57" s="113">
        <v>0.77698793188956849</v>
      </c>
      <c r="E57" s="115">
        <v>47</v>
      </c>
      <c r="F57" s="114">
        <v>45</v>
      </c>
      <c r="G57" s="114">
        <v>48</v>
      </c>
      <c r="H57" s="114">
        <v>52</v>
      </c>
      <c r="I57" s="140">
        <v>53</v>
      </c>
      <c r="J57" s="115">
        <v>-6</v>
      </c>
      <c r="K57" s="116">
        <v>-11.320754716981131</v>
      </c>
    </row>
    <row r="58" spans="1:11" ht="14.1" customHeight="1" x14ac:dyDescent="0.2">
      <c r="A58" s="306">
        <v>73</v>
      </c>
      <c r="B58" s="307" t="s">
        <v>286</v>
      </c>
      <c r="C58" s="308"/>
      <c r="D58" s="113">
        <v>0.81005124814018847</v>
      </c>
      <c r="E58" s="115">
        <v>49</v>
      </c>
      <c r="F58" s="114">
        <v>52</v>
      </c>
      <c r="G58" s="114">
        <v>50</v>
      </c>
      <c r="H58" s="114">
        <v>56</v>
      </c>
      <c r="I58" s="140">
        <v>58</v>
      </c>
      <c r="J58" s="115">
        <v>-9</v>
      </c>
      <c r="K58" s="116">
        <v>-15.517241379310345</v>
      </c>
    </row>
    <row r="59" spans="1:11" ht="14.1" customHeight="1" x14ac:dyDescent="0.2">
      <c r="A59" s="306" t="s">
        <v>287</v>
      </c>
      <c r="B59" s="307" t="s">
        <v>288</v>
      </c>
      <c r="C59" s="308"/>
      <c r="D59" s="113">
        <v>0.512481401884609</v>
      </c>
      <c r="E59" s="115">
        <v>31</v>
      </c>
      <c r="F59" s="114">
        <v>33</v>
      </c>
      <c r="G59" s="114">
        <v>33</v>
      </c>
      <c r="H59" s="114">
        <v>36</v>
      </c>
      <c r="I59" s="140">
        <v>38</v>
      </c>
      <c r="J59" s="115">
        <v>-7</v>
      </c>
      <c r="K59" s="116">
        <v>-18.421052631578949</v>
      </c>
    </row>
    <row r="60" spans="1:11" ht="14.1" customHeight="1" x14ac:dyDescent="0.2">
      <c r="A60" s="306">
        <v>81</v>
      </c>
      <c r="B60" s="307" t="s">
        <v>289</v>
      </c>
      <c r="C60" s="308"/>
      <c r="D60" s="113">
        <v>6.083650190114068</v>
      </c>
      <c r="E60" s="115">
        <v>368</v>
      </c>
      <c r="F60" s="114">
        <v>366</v>
      </c>
      <c r="G60" s="114">
        <v>358</v>
      </c>
      <c r="H60" s="114">
        <v>360</v>
      </c>
      <c r="I60" s="140">
        <v>353</v>
      </c>
      <c r="J60" s="115">
        <v>15</v>
      </c>
      <c r="K60" s="116">
        <v>4.2492917847025495</v>
      </c>
    </row>
    <row r="61" spans="1:11" ht="14.1" customHeight="1" x14ac:dyDescent="0.2">
      <c r="A61" s="306" t="s">
        <v>290</v>
      </c>
      <c r="B61" s="307" t="s">
        <v>291</v>
      </c>
      <c r="C61" s="308"/>
      <c r="D61" s="113">
        <v>2.0829889237890562</v>
      </c>
      <c r="E61" s="115">
        <v>126</v>
      </c>
      <c r="F61" s="114">
        <v>124</v>
      </c>
      <c r="G61" s="114">
        <v>117</v>
      </c>
      <c r="H61" s="114">
        <v>116</v>
      </c>
      <c r="I61" s="140">
        <v>114</v>
      </c>
      <c r="J61" s="115">
        <v>12</v>
      </c>
      <c r="K61" s="116">
        <v>10.526315789473685</v>
      </c>
    </row>
    <row r="62" spans="1:11" ht="14.1" customHeight="1" x14ac:dyDescent="0.2">
      <c r="A62" s="306" t="s">
        <v>292</v>
      </c>
      <c r="B62" s="307" t="s">
        <v>293</v>
      </c>
      <c r="C62" s="308"/>
      <c r="D62" s="113">
        <v>2.6781286163002149</v>
      </c>
      <c r="E62" s="115">
        <v>162</v>
      </c>
      <c r="F62" s="114">
        <v>160</v>
      </c>
      <c r="G62" s="114">
        <v>160</v>
      </c>
      <c r="H62" s="114">
        <v>170</v>
      </c>
      <c r="I62" s="140">
        <v>165</v>
      </c>
      <c r="J62" s="115">
        <v>-3</v>
      </c>
      <c r="K62" s="116">
        <v>-1.8181818181818181</v>
      </c>
    </row>
    <row r="63" spans="1:11" ht="14.1" customHeight="1" x14ac:dyDescent="0.2">
      <c r="A63" s="306"/>
      <c r="B63" s="307" t="s">
        <v>294</v>
      </c>
      <c r="C63" s="308"/>
      <c r="D63" s="113">
        <v>2.5624070094230453</v>
      </c>
      <c r="E63" s="115">
        <v>155</v>
      </c>
      <c r="F63" s="114">
        <v>154</v>
      </c>
      <c r="G63" s="114">
        <v>154</v>
      </c>
      <c r="H63" s="114">
        <v>162</v>
      </c>
      <c r="I63" s="140">
        <v>157</v>
      </c>
      <c r="J63" s="115">
        <v>-2</v>
      </c>
      <c r="K63" s="116">
        <v>-1.2738853503184713</v>
      </c>
    </row>
    <row r="64" spans="1:11" ht="14.1" customHeight="1" x14ac:dyDescent="0.2">
      <c r="A64" s="306" t="s">
        <v>295</v>
      </c>
      <c r="B64" s="307" t="s">
        <v>296</v>
      </c>
      <c r="C64" s="308"/>
      <c r="D64" s="113" t="s">
        <v>513</v>
      </c>
      <c r="E64" s="115" t="s">
        <v>513</v>
      </c>
      <c r="F64" s="114" t="s">
        <v>513</v>
      </c>
      <c r="G64" s="114" t="s">
        <v>513</v>
      </c>
      <c r="H64" s="114">
        <v>6</v>
      </c>
      <c r="I64" s="140">
        <v>5</v>
      </c>
      <c r="J64" s="115" t="s">
        <v>513</v>
      </c>
      <c r="K64" s="116" t="s">
        <v>513</v>
      </c>
    </row>
    <row r="65" spans="1:11" ht="14.1" customHeight="1" x14ac:dyDescent="0.2">
      <c r="A65" s="306" t="s">
        <v>297</v>
      </c>
      <c r="B65" s="307" t="s">
        <v>298</v>
      </c>
      <c r="C65" s="308"/>
      <c r="D65" s="113">
        <v>0.67779798313770867</v>
      </c>
      <c r="E65" s="115">
        <v>41</v>
      </c>
      <c r="F65" s="114">
        <v>43</v>
      </c>
      <c r="G65" s="114">
        <v>42</v>
      </c>
      <c r="H65" s="114">
        <v>33</v>
      </c>
      <c r="I65" s="140">
        <v>32</v>
      </c>
      <c r="J65" s="115">
        <v>9</v>
      </c>
      <c r="K65" s="116">
        <v>28.125</v>
      </c>
    </row>
    <row r="66" spans="1:11" ht="14.1" customHeight="1" x14ac:dyDescent="0.2">
      <c r="A66" s="306">
        <v>82</v>
      </c>
      <c r="B66" s="307" t="s">
        <v>299</v>
      </c>
      <c r="C66" s="308"/>
      <c r="D66" s="113">
        <v>2.1821788725409159</v>
      </c>
      <c r="E66" s="115">
        <v>132</v>
      </c>
      <c r="F66" s="114">
        <v>126</v>
      </c>
      <c r="G66" s="114">
        <v>122</v>
      </c>
      <c r="H66" s="114">
        <v>114</v>
      </c>
      <c r="I66" s="140">
        <v>123</v>
      </c>
      <c r="J66" s="115">
        <v>9</v>
      </c>
      <c r="K66" s="116">
        <v>7.3170731707317076</v>
      </c>
    </row>
    <row r="67" spans="1:11" ht="14.1" customHeight="1" x14ac:dyDescent="0.2">
      <c r="A67" s="306" t="s">
        <v>300</v>
      </c>
      <c r="B67" s="307" t="s">
        <v>301</v>
      </c>
      <c r="C67" s="308"/>
      <c r="D67" s="113">
        <v>0.62820300876177881</v>
      </c>
      <c r="E67" s="115">
        <v>38</v>
      </c>
      <c r="F67" s="114">
        <v>39</v>
      </c>
      <c r="G67" s="114">
        <v>33</v>
      </c>
      <c r="H67" s="114">
        <v>31</v>
      </c>
      <c r="I67" s="140">
        <v>33</v>
      </c>
      <c r="J67" s="115">
        <v>5</v>
      </c>
      <c r="K67" s="116">
        <v>15.151515151515152</v>
      </c>
    </row>
    <row r="68" spans="1:11" ht="14.1" customHeight="1" x14ac:dyDescent="0.2">
      <c r="A68" s="306" t="s">
        <v>302</v>
      </c>
      <c r="B68" s="307" t="s">
        <v>303</v>
      </c>
      <c r="C68" s="308"/>
      <c r="D68" s="113">
        <v>0.82658290626549846</v>
      </c>
      <c r="E68" s="115">
        <v>50</v>
      </c>
      <c r="F68" s="114">
        <v>48</v>
      </c>
      <c r="G68" s="114">
        <v>49</v>
      </c>
      <c r="H68" s="114">
        <v>45</v>
      </c>
      <c r="I68" s="140">
        <v>50</v>
      </c>
      <c r="J68" s="115">
        <v>0</v>
      </c>
      <c r="K68" s="116">
        <v>0</v>
      </c>
    </row>
    <row r="69" spans="1:11" ht="14.1" customHeight="1" x14ac:dyDescent="0.2">
      <c r="A69" s="306">
        <v>83</v>
      </c>
      <c r="B69" s="307" t="s">
        <v>304</v>
      </c>
      <c r="C69" s="308"/>
      <c r="D69" s="113">
        <v>1.9672673169118862</v>
      </c>
      <c r="E69" s="115">
        <v>119</v>
      </c>
      <c r="F69" s="114">
        <v>124</v>
      </c>
      <c r="G69" s="114">
        <v>123</v>
      </c>
      <c r="H69" s="114">
        <v>116</v>
      </c>
      <c r="I69" s="140">
        <v>115</v>
      </c>
      <c r="J69" s="115">
        <v>4</v>
      </c>
      <c r="K69" s="116">
        <v>3.4782608695652173</v>
      </c>
    </row>
    <row r="70" spans="1:11" ht="14.1" customHeight="1" x14ac:dyDescent="0.2">
      <c r="A70" s="306" t="s">
        <v>305</v>
      </c>
      <c r="B70" s="307" t="s">
        <v>306</v>
      </c>
      <c r="C70" s="308"/>
      <c r="D70" s="113">
        <v>1.4382542569019672</v>
      </c>
      <c r="E70" s="115">
        <v>87</v>
      </c>
      <c r="F70" s="114">
        <v>92</v>
      </c>
      <c r="G70" s="114">
        <v>94</v>
      </c>
      <c r="H70" s="114">
        <v>88</v>
      </c>
      <c r="I70" s="140">
        <v>87</v>
      </c>
      <c r="J70" s="115">
        <v>0</v>
      </c>
      <c r="K70" s="116">
        <v>0</v>
      </c>
    </row>
    <row r="71" spans="1:11" ht="14.1" customHeight="1" x14ac:dyDescent="0.2">
      <c r="A71" s="306"/>
      <c r="B71" s="307" t="s">
        <v>307</v>
      </c>
      <c r="C71" s="308"/>
      <c r="D71" s="113">
        <v>0.52901306000991899</v>
      </c>
      <c r="E71" s="115">
        <v>32</v>
      </c>
      <c r="F71" s="114">
        <v>36</v>
      </c>
      <c r="G71" s="114">
        <v>40</v>
      </c>
      <c r="H71" s="114">
        <v>43</v>
      </c>
      <c r="I71" s="140">
        <v>41</v>
      </c>
      <c r="J71" s="115">
        <v>-9</v>
      </c>
      <c r="K71" s="116">
        <v>-21.951219512195124</v>
      </c>
    </row>
    <row r="72" spans="1:11" ht="14.1" customHeight="1" x14ac:dyDescent="0.2">
      <c r="A72" s="306">
        <v>84</v>
      </c>
      <c r="B72" s="307" t="s">
        <v>308</v>
      </c>
      <c r="C72" s="308"/>
      <c r="D72" s="113">
        <v>2.4632170606711852</v>
      </c>
      <c r="E72" s="115">
        <v>149</v>
      </c>
      <c r="F72" s="114">
        <v>145</v>
      </c>
      <c r="G72" s="114">
        <v>137</v>
      </c>
      <c r="H72" s="114">
        <v>137</v>
      </c>
      <c r="I72" s="140">
        <v>129</v>
      </c>
      <c r="J72" s="115">
        <v>20</v>
      </c>
      <c r="K72" s="116">
        <v>15.503875968992247</v>
      </c>
    </row>
    <row r="73" spans="1:11" ht="14.1" customHeight="1" x14ac:dyDescent="0.2">
      <c r="A73" s="306" t="s">
        <v>309</v>
      </c>
      <c r="B73" s="307" t="s">
        <v>310</v>
      </c>
      <c r="C73" s="308"/>
      <c r="D73" s="113">
        <v>6.6126632501239874E-2</v>
      </c>
      <c r="E73" s="115">
        <v>4</v>
      </c>
      <c r="F73" s="114">
        <v>8</v>
      </c>
      <c r="G73" s="114">
        <v>5</v>
      </c>
      <c r="H73" s="114">
        <v>4</v>
      </c>
      <c r="I73" s="140">
        <v>5</v>
      </c>
      <c r="J73" s="115">
        <v>-1</v>
      </c>
      <c r="K73" s="116">
        <v>-20</v>
      </c>
    </row>
    <row r="74" spans="1:11" ht="14.1" customHeight="1" x14ac:dyDescent="0.2">
      <c r="A74" s="306" t="s">
        <v>311</v>
      </c>
      <c r="B74" s="307" t="s">
        <v>312</v>
      </c>
      <c r="C74" s="308"/>
      <c r="D74" s="113">
        <v>0.29756984625557942</v>
      </c>
      <c r="E74" s="115">
        <v>18</v>
      </c>
      <c r="F74" s="114">
        <v>17</v>
      </c>
      <c r="G74" s="114">
        <v>17</v>
      </c>
      <c r="H74" s="114">
        <v>17</v>
      </c>
      <c r="I74" s="140">
        <v>17</v>
      </c>
      <c r="J74" s="115">
        <v>1</v>
      </c>
      <c r="K74" s="116">
        <v>5.882352941176471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0.18184823937840966</v>
      </c>
      <c r="E76" s="115">
        <v>11</v>
      </c>
      <c r="F76" s="114">
        <v>11</v>
      </c>
      <c r="G76" s="114">
        <v>11</v>
      </c>
      <c r="H76" s="114">
        <v>10</v>
      </c>
      <c r="I76" s="140">
        <v>11</v>
      </c>
      <c r="J76" s="115">
        <v>0</v>
      </c>
      <c r="K76" s="116">
        <v>0</v>
      </c>
    </row>
    <row r="77" spans="1:11" ht="14.1" customHeight="1" x14ac:dyDescent="0.2">
      <c r="A77" s="306">
        <v>92</v>
      </c>
      <c r="B77" s="307" t="s">
        <v>316</v>
      </c>
      <c r="C77" s="308"/>
      <c r="D77" s="113">
        <v>0.42982311125805917</v>
      </c>
      <c r="E77" s="115">
        <v>26</v>
      </c>
      <c r="F77" s="114">
        <v>24</v>
      </c>
      <c r="G77" s="114">
        <v>23</v>
      </c>
      <c r="H77" s="114">
        <v>25</v>
      </c>
      <c r="I77" s="140">
        <v>22</v>
      </c>
      <c r="J77" s="115">
        <v>4</v>
      </c>
      <c r="K77" s="116">
        <v>18.181818181818183</v>
      </c>
    </row>
    <row r="78" spans="1:11" ht="14.1" customHeight="1" x14ac:dyDescent="0.2">
      <c r="A78" s="306">
        <v>93</v>
      </c>
      <c r="B78" s="307" t="s">
        <v>317</v>
      </c>
      <c r="C78" s="308"/>
      <c r="D78" s="113">
        <v>0.11572160687716979</v>
      </c>
      <c r="E78" s="115">
        <v>7</v>
      </c>
      <c r="F78" s="114">
        <v>7</v>
      </c>
      <c r="G78" s="114">
        <v>6</v>
      </c>
      <c r="H78" s="114">
        <v>7</v>
      </c>
      <c r="I78" s="140">
        <v>8</v>
      </c>
      <c r="J78" s="115">
        <v>-1</v>
      </c>
      <c r="K78" s="116">
        <v>-12.5</v>
      </c>
    </row>
    <row r="79" spans="1:11" ht="14.1" customHeight="1" x14ac:dyDescent="0.2">
      <c r="A79" s="306">
        <v>94</v>
      </c>
      <c r="B79" s="307" t="s">
        <v>318</v>
      </c>
      <c r="C79" s="308"/>
      <c r="D79" s="113">
        <v>0.79351959001487848</v>
      </c>
      <c r="E79" s="115">
        <v>48</v>
      </c>
      <c r="F79" s="114">
        <v>52</v>
      </c>
      <c r="G79" s="114">
        <v>50</v>
      </c>
      <c r="H79" s="114">
        <v>41</v>
      </c>
      <c r="I79" s="140">
        <v>43</v>
      </c>
      <c r="J79" s="115">
        <v>5</v>
      </c>
      <c r="K79" s="116">
        <v>11.627906976744185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4.0006612663250127</v>
      </c>
      <c r="E81" s="143">
        <v>242</v>
      </c>
      <c r="F81" s="144">
        <v>248</v>
      </c>
      <c r="G81" s="144">
        <v>249</v>
      </c>
      <c r="H81" s="144">
        <v>256</v>
      </c>
      <c r="I81" s="145">
        <v>246</v>
      </c>
      <c r="J81" s="143">
        <v>-4</v>
      </c>
      <c r="K81" s="146">
        <v>-1.6260162601626016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1971</v>
      </c>
      <c r="G12" s="536">
        <v>1681</v>
      </c>
      <c r="H12" s="536">
        <v>2944</v>
      </c>
      <c r="I12" s="536">
        <v>1850</v>
      </c>
      <c r="J12" s="537">
        <v>2259</v>
      </c>
      <c r="K12" s="538">
        <v>-288</v>
      </c>
      <c r="L12" s="349">
        <v>-12.749003984063744</v>
      </c>
    </row>
    <row r="13" spans="1:17" s="110" customFormat="1" ht="15" customHeight="1" x14ac:dyDescent="0.2">
      <c r="A13" s="350" t="s">
        <v>344</v>
      </c>
      <c r="B13" s="351" t="s">
        <v>345</v>
      </c>
      <c r="C13" s="347"/>
      <c r="D13" s="347"/>
      <c r="E13" s="348"/>
      <c r="F13" s="536">
        <v>1087</v>
      </c>
      <c r="G13" s="536">
        <v>835</v>
      </c>
      <c r="H13" s="536">
        <v>1570</v>
      </c>
      <c r="I13" s="536">
        <v>1066</v>
      </c>
      <c r="J13" s="537">
        <v>1273</v>
      </c>
      <c r="K13" s="538">
        <v>-186</v>
      </c>
      <c r="L13" s="349">
        <v>-14.611154752553025</v>
      </c>
    </row>
    <row r="14" spans="1:17" s="110" customFormat="1" ht="22.5" customHeight="1" x14ac:dyDescent="0.2">
      <c r="A14" s="350"/>
      <c r="B14" s="351" t="s">
        <v>346</v>
      </c>
      <c r="C14" s="347"/>
      <c r="D14" s="347"/>
      <c r="E14" s="348"/>
      <c r="F14" s="536">
        <v>884</v>
      </c>
      <c r="G14" s="536">
        <v>846</v>
      </c>
      <c r="H14" s="536">
        <v>1374</v>
      </c>
      <c r="I14" s="536">
        <v>784</v>
      </c>
      <c r="J14" s="537">
        <v>986</v>
      </c>
      <c r="K14" s="538">
        <v>-102</v>
      </c>
      <c r="L14" s="349">
        <v>-10.344827586206897</v>
      </c>
    </row>
    <row r="15" spans="1:17" s="110" customFormat="1" ht="15" customHeight="1" x14ac:dyDescent="0.2">
      <c r="A15" s="350" t="s">
        <v>347</v>
      </c>
      <c r="B15" s="351" t="s">
        <v>108</v>
      </c>
      <c r="C15" s="347"/>
      <c r="D15" s="347"/>
      <c r="E15" s="348"/>
      <c r="F15" s="536">
        <v>521</v>
      </c>
      <c r="G15" s="536">
        <v>518</v>
      </c>
      <c r="H15" s="536">
        <v>1457</v>
      </c>
      <c r="I15" s="536">
        <v>435</v>
      </c>
      <c r="J15" s="537">
        <v>559</v>
      </c>
      <c r="K15" s="538">
        <v>-38</v>
      </c>
      <c r="L15" s="349">
        <v>-6.7978533094812166</v>
      </c>
    </row>
    <row r="16" spans="1:17" s="110" customFormat="1" ht="15" customHeight="1" x14ac:dyDescent="0.2">
      <c r="A16" s="350"/>
      <c r="B16" s="351" t="s">
        <v>109</v>
      </c>
      <c r="C16" s="347"/>
      <c r="D16" s="347"/>
      <c r="E16" s="348"/>
      <c r="F16" s="536">
        <v>1277</v>
      </c>
      <c r="G16" s="536">
        <v>1040</v>
      </c>
      <c r="H16" s="536">
        <v>1326</v>
      </c>
      <c r="I16" s="536">
        <v>1252</v>
      </c>
      <c r="J16" s="537">
        <v>1477</v>
      </c>
      <c r="K16" s="538">
        <v>-200</v>
      </c>
      <c r="L16" s="349">
        <v>-13.540961408259987</v>
      </c>
    </row>
    <row r="17" spans="1:12" s="110" customFormat="1" ht="15" customHeight="1" x14ac:dyDescent="0.2">
      <c r="A17" s="350"/>
      <c r="B17" s="351" t="s">
        <v>110</v>
      </c>
      <c r="C17" s="347"/>
      <c r="D17" s="347"/>
      <c r="E17" s="348"/>
      <c r="F17" s="536">
        <v>155</v>
      </c>
      <c r="G17" s="536">
        <v>110</v>
      </c>
      <c r="H17" s="536">
        <v>145</v>
      </c>
      <c r="I17" s="536">
        <v>148</v>
      </c>
      <c r="J17" s="537">
        <v>205</v>
      </c>
      <c r="K17" s="538">
        <v>-50</v>
      </c>
      <c r="L17" s="349">
        <v>-24.390243902439025</v>
      </c>
    </row>
    <row r="18" spans="1:12" s="110" customFormat="1" ht="15" customHeight="1" x14ac:dyDescent="0.2">
      <c r="A18" s="350"/>
      <c r="B18" s="351" t="s">
        <v>111</v>
      </c>
      <c r="C18" s="347"/>
      <c r="D18" s="347"/>
      <c r="E18" s="348"/>
      <c r="F18" s="536">
        <v>18</v>
      </c>
      <c r="G18" s="536">
        <v>13</v>
      </c>
      <c r="H18" s="536">
        <v>16</v>
      </c>
      <c r="I18" s="536">
        <v>15</v>
      </c>
      <c r="J18" s="537">
        <v>18</v>
      </c>
      <c r="K18" s="538">
        <v>0</v>
      </c>
      <c r="L18" s="349">
        <v>0</v>
      </c>
    </row>
    <row r="19" spans="1:12" s="110" customFormat="1" ht="15" customHeight="1" x14ac:dyDescent="0.2">
      <c r="A19" s="118" t="s">
        <v>113</v>
      </c>
      <c r="B19" s="119" t="s">
        <v>181</v>
      </c>
      <c r="C19" s="347"/>
      <c r="D19" s="347"/>
      <c r="E19" s="348"/>
      <c r="F19" s="536">
        <v>1469</v>
      </c>
      <c r="G19" s="536">
        <v>1198</v>
      </c>
      <c r="H19" s="536">
        <v>2345</v>
      </c>
      <c r="I19" s="536">
        <v>1315</v>
      </c>
      <c r="J19" s="537">
        <v>1662</v>
      </c>
      <c r="K19" s="538">
        <v>-193</v>
      </c>
      <c r="L19" s="349">
        <v>-11.612515042117931</v>
      </c>
    </row>
    <row r="20" spans="1:12" s="110" customFormat="1" ht="15" customHeight="1" x14ac:dyDescent="0.2">
      <c r="A20" s="118"/>
      <c r="B20" s="119" t="s">
        <v>182</v>
      </c>
      <c r="C20" s="347"/>
      <c r="D20" s="347"/>
      <c r="E20" s="348"/>
      <c r="F20" s="536">
        <v>502</v>
      </c>
      <c r="G20" s="536">
        <v>483</v>
      </c>
      <c r="H20" s="536">
        <v>599</v>
      </c>
      <c r="I20" s="536">
        <v>535</v>
      </c>
      <c r="J20" s="537">
        <v>597</v>
      </c>
      <c r="K20" s="538">
        <v>-95</v>
      </c>
      <c r="L20" s="349">
        <v>-15.912897822445562</v>
      </c>
    </row>
    <row r="21" spans="1:12" s="110" customFormat="1" ht="15" customHeight="1" x14ac:dyDescent="0.2">
      <c r="A21" s="118" t="s">
        <v>113</v>
      </c>
      <c r="B21" s="119" t="s">
        <v>116</v>
      </c>
      <c r="C21" s="347"/>
      <c r="D21" s="347"/>
      <c r="E21" s="348"/>
      <c r="F21" s="536">
        <v>1375</v>
      </c>
      <c r="G21" s="536">
        <v>1188</v>
      </c>
      <c r="H21" s="536">
        <v>2207</v>
      </c>
      <c r="I21" s="536">
        <v>1212</v>
      </c>
      <c r="J21" s="537">
        <v>1624</v>
      </c>
      <c r="K21" s="538">
        <v>-249</v>
      </c>
      <c r="L21" s="349">
        <v>-15.332512315270936</v>
      </c>
    </row>
    <row r="22" spans="1:12" s="110" customFormat="1" ht="15" customHeight="1" x14ac:dyDescent="0.2">
      <c r="A22" s="118"/>
      <c r="B22" s="119" t="s">
        <v>117</v>
      </c>
      <c r="C22" s="347"/>
      <c r="D22" s="347"/>
      <c r="E22" s="348"/>
      <c r="F22" s="536">
        <v>594</v>
      </c>
      <c r="G22" s="536">
        <v>493</v>
      </c>
      <c r="H22" s="536">
        <v>737</v>
      </c>
      <c r="I22" s="536">
        <v>638</v>
      </c>
      <c r="J22" s="537">
        <v>635</v>
      </c>
      <c r="K22" s="538">
        <v>-41</v>
      </c>
      <c r="L22" s="349">
        <v>-6.4566929133858268</v>
      </c>
    </row>
    <row r="23" spans="1:12" s="110" customFormat="1" ht="15" customHeight="1" x14ac:dyDescent="0.2">
      <c r="A23" s="352" t="s">
        <v>347</v>
      </c>
      <c r="B23" s="353" t="s">
        <v>193</v>
      </c>
      <c r="C23" s="354"/>
      <c r="D23" s="354"/>
      <c r="E23" s="355"/>
      <c r="F23" s="539">
        <v>43</v>
      </c>
      <c r="G23" s="539">
        <v>136</v>
      </c>
      <c r="H23" s="539">
        <v>740</v>
      </c>
      <c r="I23" s="539">
        <v>19</v>
      </c>
      <c r="J23" s="540">
        <v>41</v>
      </c>
      <c r="K23" s="541">
        <v>2</v>
      </c>
      <c r="L23" s="356">
        <v>4.8780487804878048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27.8</v>
      </c>
      <c r="G25" s="542">
        <v>30</v>
      </c>
      <c r="H25" s="542">
        <v>32.299999999999997</v>
      </c>
      <c r="I25" s="542">
        <v>29.3</v>
      </c>
      <c r="J25" s="542">
        <v>29.3</v>
      </c>
      <c r="K25" s="543" t="s">
        <v>349</v>
      </c>
      <c r="L25" s="364">
        <v>-1.5</v>
      </c>
    </row>
    <row r="26" spans="1:12" s="110" customFormat="1" ht="15" customHeight="1" x14ac:dyDescent="0.2">
      <c r="A26" s="365" t="s">
        <v>105</v>
      </c>
      <c r="B26" s="366" t="s">
        <v>345</v>
      </c>
      <c r="C26" s="362"/>
      <c r="D26" s="362"/>
      <c r="E26" s="363"/>
      <c r="F26" s="542">
        <v>22.3</v>
      </c>
      <c r="G26" s="542">
        <v>23.4</v>
      </c>
      <c r="H26" s="542">
        <v>27.7</v>
      </c>
      <c r="I26" s="542">
        <v>23.2</v>
      </c>
      <c r="J26" s="544">
        <v>24.8</v>
      </c>
      <c r="K26" s="543" t="s">
        <v>349</v>
      </c>
      <c r="L26" s="364">
        <v>-2.5</v>
      </c>
    </row>
    <row r="27" spans="1:12" s="110" customFormat="1" ht="15" customHeight="1" x14ac:dyDescent="0.2">
      <c r="A27" s="365"/>
      <c r="B27" s="366" t="s">
        <v>346</v>
      </c>
      <c r="C27" s="362"/>
      <c r="D27" s="362"/>
      <c r="E27" s="363"/>
      <c r="F27" s="542">
        <v>34.6</v>
      </c>
      <c r="G27" s="542">
        <v>36.700000000000003</v>
      </c>
      <c r="H27" s="542">
        <v>37.4</v>
      </c>
      <c r="I27" s="542">
        <v>37.6</v>
      </c>
      <c r="J27" s="542">
        <v>35</v>
      </c>
      <c r="K27" s="543" t="s">
        <v>349</v>
      </c>
      <c r="L27" s="364">
        <v>-0.39999999999999858</v>
      </c>
    </row>
    <row r="28" spans="1:12" s="110" customFormat="1" ht="15" customHeight="1" x14ac:dyDescent="0.2">
      <c r="A28" s="365" t="s">
        <v>113</v>
      </c>
      <c r="B28" s="366" t="s">
        <v>108</v>
      </c>
      <c r="C28" s="362"/>
      <c r="D28" s="362"/>
      <c r="E28" s="363"/>
      <c r="F28" s="542">
        <v>35.9</v>
      </c>
      <c r="G28" s="542">
        <v>34</v>
      </c>
      <c r="H28" s="542">
        <v>42.9</v>
      </c>
      <c r="I28" s="542">
        <v>38.9</v>
      </c>
      <c r="J28" s="542">
        <v>37.9</v>
      </c>
      <c r="K28" s="543" t="s">
        <v>349</v>
      </c>
      <c r="L28" s="364">
        <v>-2</v>
      </c>
    </row>
    <row r="29" spans="1:12" s="110" customFormat="1" ht="11.25" x14ac:dyDescent="0.2">
      <c r="A29" s="365"/>
      <c r="B29" s="366" t="s">
        <v>109</v>
      </c>
      <c r="C29" s="362"/>
      <c r="D29" s="362"/>
      <c r="E29" s="363"/>
      <c r="F29" s="542">
        <v>25.2</v>
      </c>
      <c r="G29" s="542">
        <v>29.7</v>
      </c>
      <c r="H29" s="542">
        <v>27</v>
      </c>
      <c r="I29" s="542">
        <v>26.4</v>
      </c>
      <c r="J29" s="544">
        <v>26.8</v>
      </c>
      <c r="K29" s="543" t="s">
        <v>349</v>
      </c>
      <c r="L29" s="364">
        <v>-1.6000000000000014</v>
      </c>
    </row>
    <row r="30" spans="1:12" s="110" customFormat="1" ht="15" customHeight="1" x14ac:dyDescent="0.2">
      <c r="A30" s="365"/>
      <c r="B30" s="366" t="s">
        <v>110</v>
      </c>
      <c r="C30" s="362"/>
      <c r="D30" s="362"/>
      <c r="E30" s="363"/>
      <c r="F30" s="542">
        <v>23.2</v>
      </c>
      <c r="G30" s="542">
        <v>19.100000000000001</v>
      </c>
      <c r="H30" s="542">
        <v>26.2</v>
      </c>
      <c r="I30" s="542">
        <v>25.7</v>
      </c>
      <c r="J30" s="542">
        <v>25.9</v>
      </c>
      <c r="K30" s="543" t="s">
        <v>349</v>
      </c>
      <c r="L30" s="364">
        <v>-2.6999999999999993</v>
      </c>
    </row>
    <row r="31" spans="1:12" s="110" customFormat="1" ht="15" customHeight="1" x14ac:dyDescent="0.2">
      <c r="A31" s="365"/>
      <c r="B31" s="366" t="s">
        <v>111</v>
      </c>
      <c r="C31" s="362"/>
      <c r="D31" s="362"/>
      <c r="E31" s="363"/>
      <c r="F31" s="542">
        <v>33.299999999999997</v>
      </c>
      <c r="G31" s="542">
        <v>23.1</v>
      </c>
      <c r="H31" s="542">
        <v>37.5</v>
      </c>
      <c r="I31" s="542">
        <v>40</v>
      </c>
      <c r="J31" s="542">
        <v>22.2</v>
      </c>
      <c r="K31" s="543" t="s">
        <v>349</v>
      </c>
      <c r="L31" s="364">
        <v>11.099999999999998</v>
      </c>
    </row>
    <row r="32" spans="1:12" s="110" customFormat="1" ht="15" customHeight="1" x14ac:dyDescent="0.2">
      <c r="A32" s="367" t="s">
        <v>113</v>
      </c>
      <c r="B32" s="368" t="s">
        <v>181</v>
      </c>
      <c r="C32" s="362"/>
      <c r="D32" s="362"/>
      <c r="E32" s="363"/>
      <c r="F32" s="542">
        <v>24.2</v>
      </c>
      <c r="G32" s="542">
        <v>24.1</v>
      </c>
      <c r="H32" s="542">
        <v>29.1</v>
      </c>
      <c r="I32" s="542">
        <v>23.6</v>
      </c>
      <c r="J32" s="544">
        <v>25.2</v>
      </c>
      <c r="K32" s="543" t="s">
        <v>349</v>
      </c>
      <c r="L32" s="364">
        <v>-1</v>
      </c>
    </row>
    <row r="33" spans="1:12" s="110" customFormat="1" ht="15" customHeight="1" x14ac:dyDescent="0.2">
      <c r="A33" s="367"/>
      <c r="B33" s="368" t="s">
        <v>182</v>
      </c>
      <c r="C33" s="362"/>
      <c r="D33" s="362"/>
      <c r="E33" s="363"/>
      <c r="F33" s="542">
        <v>37.9</v>
      </c>
      <c r="G33" s="542">
        <v>42.7</v>
      </c>
      <c r="H33" s="542">
        <v>40.9</v>
      </c>
      <c r="I33" s="542">
        <v>43.1</v>
      </c>
      <c r="J33" s="542">
        <v>40.299999999999997</v>
      </c>
      <c r="K33" s="543" t="s">
        <v>349</v>
      </c>
      <c r="L33" s="364">
        <v>-2.3999999999999986</v>
      </c>
    </row>
    <row r="34" spans="1:12" s="369" customFormat="1" ht="15" customHeight="1" x14ac:dyDescent="0.2">
      <c r="A34" s="367" t="s">
        <v>113</v>
      </c>
      <c r="B34" s="368" t="s">
        <v>116</v>
      </c>
      <c r="C34" s="362"/>
      <c r="D34" s="362"/>
      <c r="E34" s="363"/>
      <c r="F34" s="542">
        <v>27</v>
      </c>
      <c r="G34" s="542">
        <v>30</v>
      </c>
      <c r="H34" s="542">
        <v>33.200000000000003</v>
      </c>
      <c r="I34" s="542">
        <v>30</v>
      </c>
      <c r="J34" s="542">
        <v>27.7</v>
      </c>
      <c r="K34" s="543" t="s">
        <v>349</v>
      </c>
      <c r="L34" s="364">
        <v>-0.69999999999999929</v>
      </c>
    </row>
    <row r="35" spans="1:12" s="369" customFormat="1" ht="11.25" x14ac:dyDescent="0.2">
      <c r="A35" s="370"/>
      <c r="B35" s="371" t="s">
        <v>117</v>
      </c>
      <c r="C35" s="372"/>
      <c r="D35" s="372"/>
      <c r="E35" s="373"/>
      <c r="F35" s="545">
        <v>29.6</v>
      </c>
      <c r="G35" s="545">
        <v>30</v>
      </c>
      <c r="H35" s="545">
        <v>30.1</v>
      </c>
      <c r="I35" s="545">
        <v>27.9</v>
      </c>
      <c r="J35" s="546">
        <v>33.1</v>
      </c>
      <c r="K35" s="547" t="s">
        <v>349</v>
      </c>
      <c r="L35" s="374">
        <v>-3.5</v>
      </c>
    </row>
    <row r="36" spans="1:12" s="369" customFormat="1" ht="15.95" customHeight="1" x14ac:dyDescent="0.2">
      <c r="A36" s="375" t="s">
        <v>350</v>
      </c>
      <c r="B36" s="376"/>
      <c r="C36" s="377"/>
      <c r="D36" s="376"/>
      <c r="E36" s="378"/>
      <c r="F36" s="548">
        <v>1922</v>
      </c>
      <c r="G36" s="548">
        <v>1532</v>
      </c>
      <c r="H36" s="548">
        <v>2129</v>
      </c>
      <c r="I36" s="548">
        <v>1830</v>
      </c>
      <c r="J36" s="548">
        <v>2211</v>
      </c>
      <c r="K36" s="549">
        <v>-289</v>
      </c>
      <c r="L36" s="380">
        <v>-13.071008593396654</v>
      </c>
    </row>
    <row r="37" spans="1:12" s="369" customFormat="1" ht="15.95" customHeight="1" x14ac:dyDescent="0.2">
      <c r="A37" s="381"/>
      <c r="B37" s="382" t="s">
        <v>113</v>
      </c>
      <c r="C37" s="382" t="s">
        <v>351</v>
      </c>
      <c r="D37" s="382"/>
      <c r="E37" s="383"/>
      <c r="F37" s="548">
        <v>534</v>
      </c>
      <c r="G37" s="548">
        <v>459</v>
      </c>
      <c r="H37" s="548">
        <v>687</v>
      </c>
      <c r="I37" s="548">
        <v>536</v>
      </c>
      <c r="J37" s="548">
        <v>647</v>
      </c>
      <c r="K37" s="549">
        <v>-113</v>
      </c>
      <c r="L37" s="380">
        <v>-17.465224111282843</v>
      </c>
    </row>
    <row r="38" spans="1:12" s="369" customFormat="1" ht="15.95" customHeight="1" x14ac:dyDescent="0.2">
      <c r="A38" s="381"/>
      <c r="B38" s="384" t="s">
        <v>105</v>
      </c>
      <c r="C38" s="384" t="s">
        <v>106</v>
      </c>
      <c r="D38" s="385"/>
      <c r="E38" s="383"/>
      <c r="F38" s="548">
        <v>1064</v>
      </c>
      <c r="G38" s="548">
        <v>777</v>
      </c>
      <c r="H38" s="548">
        <v>1124</v>
      </c>
      <c r="I38" s="548">
        <v>1056</v>
      </c>
      <c r="J38" s="550">
        <v>1246</v>
      </c>
      <c r="K38" s="549">
        <v>-182</v>
      </c>
      <c r="L38" s="380">
        <v>-14.606741573033707</v>
      </c>
    </row>
    <row r="39" spans="1:12" s="369" customFormat="1" ht="15.95" customHeight="1" x14ac:dyDescent="0.2">
      <c r="A39" s="381"/>
      <c r="B39" s="385"/>
      <c r="C39" s="382" t="s">
        <v>352</v>
      </c>
      <c r="D39" s="385"/>
      <c r="E39" s="383"/>
      <c r="F39" s="548">
        <v>237</v>
      </c>
      <c r="G39" s="548">
        <v>182</v>
      </c>
      <c r="H39" s="548">
        <v>311</v>
      </c>
      <c r="I39" s="548">
        <v>245</v>
      </c>
      <c r="J39" s="548">
        <v>309</v>
      </c>
      <c r="K39" s="549">
        <v>-72</v>
      </c>
      <c r="L39" s="380">
        <v>-23.300970873786408</v>
      </c>
    </row>
    <row r="40" spans="1:12" s="369" customFormat="1" ht="15.95" customHeight="1" x14ac:dyDescent="0.2">
      <c r="A40" s="381"/>
      <c r="B40" s="384"/>
      <c r="C40" s="384" t="s">
        <v>107</v>
      </c>
      <c r="D40" s="385"/>
      <c r="E40" s="383"/>
      <c r="F40" s="548">
        <v>858</v>
      </c>
      <c r="G40" s="548">
        <v>755</v>
      </c>
      <c r="H40" s="548">
        <v>1005</v>
      </c>
      <c r="I40" s="548">
        <v>774</v>
      </c>
      <c r="J40" s="548">
        <v>965</v>
      </c>
      <c r="K40" s="549">
        <v>-107</v>
      </c>
      <c r="L40" s="380">
        <v>-11.088082901554404</v>
      </c>
    </row>
    <row r="41" spans="1:12" s="369" customFormat="1" ht="24" customHeight="1" x14ac:dyDescent="0.2">
      <c r="A41" s="381"/>
      <c r="B41" s="385"/>
      <c r="C41" s="382" t="s">
        <v>352</v>
      </c>
      <c r="D41" s="385"/>
      <c r="E41" s="383"/>
      <c r="F41" s="548">
        <v>297</v>
      </c>
      <c r="G41" s="548">
        <v>277</v>
      </c>
      <c r="H41" s="548">
        <v>376</v>
      </c>
      <c r="I41" s="548">
        <v>291</v>
      </c>
      <c r="J41" s="550">
        <v>338</v>
      </c>
      <c r="K41" s="549">
        <v>-41</v>
      </c>
      <c r="L41" s="380">
        <v>-12.1301775147929</v>
      </c>
    </row>
    <row r="42" spans="1:12" s="110" customFormat="1" ht="15" customHeight="1" x14ac:dyDescent="0.2">
      <c r="A42" s="381"/>
      <c r="B42" s="384" t="s">
        <v>113</v>
      </c>
      <c r="C42" s="384" t="s">
        <v>353</v>
      </c>
      <c r="D42" s="385"/>
      <c r="E42" s="383"/>
      <c r="F42" s="548">
        <v>479</v>
      </c>
      <c r="G42" s="548">
        <v>382</v>
      </c>
      <c r="H42" s="548">
        <v>701</v>
      </c>
      <c r="I42" s="548">
        <v>416</v>
      </c>
      <c r="J42" s="548">
        <v>517</v>
      </c>
      <c r="K42" s="549">
        <v>-38</v>
      </c>
      <c r="L42" s="380">
        <v>-7.3500967117988392</v>
      </c>
    </row>
    <row r="43" spans="1:12" s="110" customFormat="1" ht="15" customHeight="1" x14ac:dyDescent="0.2">
      <c r="A43" s="381"/>
      <c r="B43" s="385"/>
      <c r="C43" s="382" t="s">
        <v>352</v>
      </c>
      <c r="D43" s="385"/>
      <c r="E43" s="383"/>
      <c r="F43" s="548">
        <v>172</v>
      </c>
      <c r="G43" s="548">
        <v>130</v>
      </c>
      <c r="H43" s="548">
        <v>301</v>
      </c>
      <c r="I43" s="548">
        <v>162</v>
      </c>
      <c r="J43" s="548">
        <v>196</v>
      </c>
      <c r="K43" s="549">
        <v>-24</v>
      </c>
      <c r="L43" s="380">
        <v>-12.244897959183673</v>
      </c>
    </row>
    <row r="44" spans="1:12" s="110" customFormat="1" ht="15" customHeight="1" x14ac:dyDescent="0.2">
      <c r="A44" s="381"/>
      <c r="B44" s="384"/>
      <c r="C44" s="366" t="s">
        <v>109</v>
      </c>
      <c r="D44" s="385"/>
      <c r="E44" s="383"/>
      <c r="F44" s="548">
        <v>1270</v>
      </c>
      <c r="G44" s="548">
        <v>1027</v>
      </c>
      <c r="H44" s="548">
        <v>1267</v>
      </c>
      <c r="I44" s="548">
        <v>1251</v>
      </c>
      <c r="J44" s="550">
        <v>1471</v>
      </c>
      <c r="K44" s="549">
        <v>-201</v>
      </c>
      <c r="L44" s="380">
        <v>-13.664174031271244</v>
      </c>
    </row>
    <row r="45" spans="1:12" s="110" customFormat="1" ht="15" customHeight="1" x14ac:dyDescent="0.2">
      <c r="A45" s="381"/>
      <c r="B45" s="385"/>
      <c r="C45" s="382" t="s">
        <v>352</v>
      </c>
      <c r="D45" s="385"/>
      <c r="E45" s="383"/>
      <c r="F45" s="548">
        <v>320</v>
      </c>
      <c r="G45" s="548">
        <v>305</v>
      </c>
      <c r="H45" s="548">
        <v>342</v>
      </c>
      <c r="I45" s="548">
        <v>330</v>
      </c>
      <c r="J45" s="548">
        <v>394</v>
      </c>
      <c r="K45" s="549">
        <v>-74</v>
      </c>
      <c r="L45" s="380">
        <v>-18.781725888324875</v>
      </c>
    </row>
    <row r="46" spans="1:12" s="110" customFormat="1" ht="15" customHeight="1" x14ac:dyDescent="0.2">
      <c r="A46" s="381"/>
      <c r="B46" s="384"/>
      <c r="C46" s="366" t="s">
        <v>110</v>
      </c>
      <c r="D46" s="385"/>
      <c r="E46" s="383"/>
      <c r="F46" s="548">
        <v>155</v>
      </c>
      <c r="G46" s="548">
        <v>110</v>
      </c>
      <c r="H46" s="548">
        <v>145</v>
      </c>
      <c r="I46" s="548">
        <v>148</v>
      </c>
      <c r="J46" s="548">
        <v>205</v>
      </c>
      <c r="K46" s="549">
        <v>-50</v>
      </c>
      <c r="L46" s="380">
        <v>-24.390243902439025</v>
      </c>
    </row>
    <row r="47" spans="1:12" s="110" customFormat="1" ht="15" customHeight="1" x14ac:dyDescent="0.2">
      <c r="A47" s="381"/>
      <c r="B47" s="385"/>
      <c r="C47" s="382" t="s">
        <v>352</v>
      </c>
      <c r="D47" s="385"/>
      <c r="E47" s="383"/>
      <c r="F47" s="548">
        <v>36</v>
      </c>
      <c r="G47" s="548">
        <v>21</v>
      </c>
      <c r="H47" s="548">
        <v>38</v>
      </c>
      <c r="I47" s="548">
        <v>38</v>
      </c>
      <c r="J47" s="550">
        <v>53</v>
      </c>
      <c r="K47" s="549">
        <v>-17</v>
      </c>
      <c r="L47" s="380">
        <v>-32.075471698113205</v>
      </c>
    </row>
    <row r="48" spans="1:12" s="110" customFormat="1" ht="15" customHeight="1" x14ac:dyDescent="0.2">
      <c r="A48" s="381"/>
      <c r="B48" s="385"/>
      <c r="C48" s="366" t="s">
        <v>111</v>
      </c>
      <c r="D48" s="386"/>
      <c r="E48" s="387"/>
      <c r="F48" s="548">
        <v>18</v>
      </c>
      <c r="G48" s="548">
        <v>13</v>
      </c>
      <c r="H48" s="548">
        <v>16</v>
      </c>
      <c r="I48" s="548">
        <v>15</v>
      </c>
      <c r="J48" s="548">
        <v>18</v>
      </c>
      <c r="K48" s="549">
        <v>0</v>
      </c>
      <c r="L48" s="380">
        <v>0</v>
      </c>
    </row>
    <row r="49" spans="1:12" s="110" customFormat="1" ht="15" customHeight="1" x14ac:dyDescent="0.2">
      <c r="A49" s="381"/>
      <c r="B49" s="385"/>
      <c r="C49" s="382" t="s">
        <v>352</v>
      </c>
      <c r="D49" s="385"/>
      <c r="E49" s="383"/>
      <c r="F49" s="548">
        <v>6</v>
      </c>
      <c r="G49" s="548">
        <v>3</v>
      </c>
      <c r="H49" s="548">
        <v>6</v>
      </c>
      <c r="I49" s="548">
        <v>6</v>
      </c>
      <c r="J49" s="548">
        <v>4</v>
      </c>
      <c r="K49" s="549">
        <v>2</v>
      </c>
      <c r="L49" s="380">
        <v>50</v>
      </c>
    </row>
    <row r="50" spans="1:12" s="110" customFormat="1" ht="15" customHeight="1" x14ac:dyDescent="0.2">
      <c r="A50" s="381"/>
      <c r="B50" s="384" t="s">
        <v>113</v>
      </c>
      <c r="C50" s="382" t="s">
        <v>181</v>
      </c>
      <c r="D50" s="385"/>
      <c r="E50" s="383"/>
      <c r="F50" s="548">
        <v>1421</v>
      </c>
      <c r="G50" s="548">
        <v>1052</v>
      </c>
      <c r="H50" s="548">
        <v>1559</v>
      </c>
      <c r="I50" s="548">
        <v>1296</v>
      </c>
      <c r="J50" s="550">
        <v>1615</v>
      </c>
      <c r="K50" s="549">
        <v>-194</v>
      </c>
      <c r="L50" s="380">
        <v>-12.012383900928793</v>
      </c>
    </row>
    <row r="51" spans="1:12" s="110" customFormat="1" ht="15" customHeight="1" x14ac:dyDescent="0.2">
      <c r="A51" s="381"/>
      <c r="B51" s="385"/>
      <c r="C51" s="382" t="s">
        <v>352</v>
      </c>
      <c r="D51" s="385"/>
      <c r="E51" s="383"/>
      <c r="F51" s="548">
        <v>344</v>
      </c>
      <c r="G51" s="548">
        <v>254</v>
      </c>
      <c r="H51" s="548">
        <v>454</v>
      </c>
      <c r="I51" s="548">
        <v>306</v>
      </c>
      <c r="J51" s="548">
        <v>407</v>
      </c>
      <c r="K51" s="549">
        <v>-63</v>
      </c>
      <c r="L51" s="380">
        <v>-15.47911547911548</v>
      </c>
    </row>
    <row r="52" spans="1:12" s="110" customFormat="1" ht="15" customHeight="1" x14ac:dyDescent="0.2">
      <c r="A52" s="381"/>
      <c r="B52" s="384"/>
      <c r="C52" s="382" t="s">
        <v>182</v>
      </c>
      <c r="D52" s="385"/>
      <c r="E52" s="383"/>
      <c r="F52" s="548">
        <v>501</v>
      </c>
      <c r="G52" s="548">
        <v>480</v>
      </c>
      <c r="H52" s="548">
        <v>570</v>
      </c>
      <c r="I52" s="548">
        <v>534</v>
      </c>
      <c r="J52" s="548">
        <v>596</v>
      </c>
      <c r="K52" s="549">
        <v>-95</v>
      </c>
      <c r="L52" s="380">
        <v>-15.939597315436242</v>
      </c>
    </row>
    <row r="53" spans="1:12" s="269" customFormat="1" ht="11.25" customHeight="1" x14ac:dyDescent="0.2">
      <c r="A53" s="381"/>
      <c r="B53" s="385"/>
      <c r="C53" s="382" t="s">
        <v>352</v>
      </c>
      <c r="D53" s="385"/>
      <c r="E53" s="383"/>
      <c r="F53" s="548">
        <v>190</v>
      </c>
      <c r="G53" s="548">
        <v>205</v>
      </c>
      <c r="H53" s="548">
        <v>233</v>
      </c>
      <c r="I53" s="548">
        <v>230</v>
      </c>
      <c r="J53" s="550">
        <v>240</v>
      </c>
      <c r="K53" s="549">
        <v>-50</v>
      </c>
      <c r="L53" s="380">
        <v>-20.833333333333332</v>
      </c>
    </row>
    <row r="54" spans="1:12" s="151" customFormat="1" ht="12.75" customHeight="1" x14ac:dyDescent="0.2">
      <c r="A54" s="381"/>
      <c r="B54" s="384" t="s">
        <v>113</v>
      </c>
      <c r="C54" s="384" t="s">
        <v>116</v>
      </c>
      <c r="D54" s="385"/>
      <c r="E54" s="383"/>
      <c r="F54" s="548">
        <v>1332</v>
      </c>
      <c r="G54" s="548">
        <v>1048</v>
      </c>
      <c r="H54" s="548">
        <v>1492</v>
      </c>
      <c r="I54" s="548">
        <v>1193</v>
      </c>
      <c r="J54" s="548">
        <v>1582</v>
      </c>
      <c r="K54" s="549">
        <v>-250</v>
      </c>
      <c r="L54" s="380">
        <v>-15.802781289506953</v>
      </c>
    </row>
    <row r="55" spans="1:12" ht="11.25" x14ac:dyDescent="0.2">
      <c r="A55" s="381"/>
      <c r="B55" s="385"/>
      <c r="C55" s="382" t="s">
        <v>352</v>
      </c>
      <c r="D55" s="385"/>
      <c r="E55" s="383"/>
      <c r="F55" s="548">
        <v>360</v>
      </c>
      <c r="G55" s="548">
        <v>314</v>
      </c>
      <c r="H55" s="548">
        <v>495</v>
      </c>
      <c r="I55" s="548">
        <v>358</v>
      </c>
      <c r="J55" s="548">
        <v>439</v>
      </c>
      <c r="K55" s="549">
        <v>-79</v>
      </c>
      <c r="L55" s="380">
        <v>-17.995444191343964</v>
      </c>
    </row>
    <row r="56" spans="1:12" ht="14.25" customHeight="1" x14ac:dyDescent="0.2">
      <c r="A56" s="381"/>
      <c r="B56" s="385"/>
      <c r="C56" s="384" t="s">
        <v>117</v>
      </c>
      <c r="D56" s="385"/>
      <c r="E56" s="383"/>
      <c r="F56" s="548">
        <v>588</v>
      </c>
      <c r="G56" s="548">
        <v>484</v>
      </c>
      <c r="H56" s="548">
        <v>637</v>
      </c>
      <c r="I56" s="548">
        <v>637</v>
      </c>
      <c r="J56" s="548">
        <v>629</v>
      </c>
      <c r="K56" s="549">
        <v>-41</v>
      </c>
      <c r="L56" s="380">
        <v>-6.5182829888712241</v>
      </c>
    </row>
    <row r="57" spans="1:12" ht="18.75" customHeight="1" x14ac:dyDescent="0.2">
      <c r="A57" s="388"/>
      <c r="B57" s="389"/>
      <c r="C57" s="390" t="s">
        <v>352</v>
      </c>
      <c r="D57" s="389"/>
      <c r="E57" s="391"/>
      <c r="F57" s="551">
        <v>174</v>
      </c>
      <c r="G57" s="552">
        <v>145</v>
      </c>
      <c r="H57" s="552">
        <v>192</v>
      </c>
      <c r="I57" s="552">
        <v>178</v>
      </c>
      <c r="J57" s="552">
        <v>208</v>
      </c>
      <c r="K57" s="553">
        <f t="shared" ref="K57" si="0">IF(OR(F57=".",J57=".")=TRUE,".",IF(OR(F57="*",J57="*")=TRUE,"*",IF(AND(F57="-",J57="-")=TRUE,"-",IF(AND(ISNUMBER(J57),ISNUMBER(F57))=TRUE,IF(F57-J57=0,0,F57-J57),IF(ISNUMBER(F57)=TRUE,F57,-J57)))))</f>
        <v>-34</v>
      </c>
      <c r="L57" s="392">
        <f t="shared" ref="L57" si="1">IF(K57 =".",".",IF(K57 ="*","*",IF(K57="-","-",IF(K57=0,0,IF(OR(J57="-",J57=".",F57="-",F57=".")=TRUE,"X",IF(J57=0,"0,0",IF(ABS(K57*100/J57)&gt;250,".X",(K57*100/J57))))))))</f>
        <v>-16.346153846153847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1971</v>
      </c>
      <c r="E11" s="114">
        <v>1681</v>
      </c>
      <c r="F11" s="114">
        <v>2944</v>
      </c>
      <c r="G11" s="114">
        <v>1850</v>
      </c>
      <c r="H11" s="140">
        <v>2259</v>
      </c>
      <c r="I11" s="115">
        <v>-288</v>
      </c>
      <c r="J11" s="116">
        <v>-12.749003984063744</v>
      </c>
    </row>
    <row r="12" spans="1:15" s="110" customFormat="1" ht="24.95" customHeight="1" x14ac:dyDescent="0.2">
      <c r="A12" s="193" t="s">
        <v>132</v>
      </c>
      <c r="B12" s="194" t="s">
        <v>133</v>
      </c>
      <c r="C12" s="113">
        <v>0.45662100456621002</v>
      </c>
      <c r="D12" s="115">
        <v>9</v>
      </c>
      <c r="E12" s="114">
        <v>5</v>
      </c>
      <c r="F12" s="114">
        <v>12</v>
      </c>
      <c r="G12" s="114">
        <v>4</v>
      </c>
      <c r="H12" s="140">
        <v>10</v>
      </c>
      <c r="I12" s="115">
        <v>-1</v>
      </c>
      <c r="J12" s="116">
        <v>-10</v>
      </c>
    </row>
    <row r="13" spans="1:15" s="110" customFormat="1" ht="24.95" customHeight="1" x14ac:dyDescent="0.2">
      <c r="A13" s="193" t="s">
        <v>134</v>
      </c>
      <c r="B13" s="199" t="s">
        <v>214</v>
      </c>
      <c r="C13" s="113">
        <v>0.50735667174023336</v>
      </c>
      <c r="D13" s="115">
        <v>10</v>
      </c>
      <c r="E13" s="114">
        <v>13</v>
      </c>
      <c r="F13" s="114">
        <v>5</v>
      </c>
      <c r="G13" s="114">
        <v>9</v>
      </c>
      <c r="H13" s="140">
        <v>11</v>
      </c>
      <c r="I13" s="115">
        <v>-1</v>
      </c>
      <c r="J13" s="116">
        <v>-9.0909090909090917</v>
      </c>
    </row>
    <row r="14" spans="1:15" s="287" customFormat="1" ht="24.95" customHeight="1" x14ac:dyDescent="0.2">
      <c r="A14" s="193" t="s">
        <v>215</v>
      </c>
      <c r="B14" s="199" t="s">
        <v>137</v>
      </c>
      <c r="C14" s="113">
        <v>15.880263825469305</v>
      </c>
      <c r="D14" s="115">
        <v>313</v>
      </c>
      <c r="E14" s="114">
        <v>230</v>
      </c>
      <c r="F14" s="114">
        <v>603</v>
      </c>
      <c r="G14" s="114">
        <v>309</v>
      </c>
      <c r="H14" s="140">
        <v>409</v>
      </c>
      <c r="I14" s="115">
        <v>-96</v>
      </c>
      <c r="J14" s="116">
        <v>-23.471882640586799</v>
      </c>
      <c r="K14" s="110"/>
      <c r="L14" s="110"/>
      <c r="M14" s="110"/>
      <c r="N14" s="110"/>
      <c r="O14" s="110"/>
    </row>
    <row r="15" spans="1:15" s="110" customFormat="1" ht="24.95" customHeight="1" x14ac:dyDescent="0.2">
      <c r="A15" s="193" t="s">
        <v>216</v>
      </c>
      <c r="B15" s="199" t="s">
        <v>217</v>
      </c>
      <c r="C15" s="113">
        <v>2.5875190258751903</v>
      </c>
      <c r="D15" s="115">
        <v>51</v>
      </c>
      <c r="E15" s="114">
        <v>49</v>
      </c>
      <c r="F15" s="114">
        <v>85</v>
      </c>
      <c r="G15" s="114">
        <v>87</v>
      </c>
      <c r="H15" s="140">
        <v>38</v>
      </c>
      <c r="I15" s="115">
        <v>13</v>
      </c>
      <c r="J15" s="116">
        <v>34.210526315789473</v>
      </c>
    </row>
    <row r="16" spans="1:15" s="287" customFormat="1" ht="24.95" customHeight="1" x14ac:dyDescent="0.2">
      <c r="A16" s="193" t="s">
        <v>218</v>
      </c>
      <c r="B16" s="199" t="s">
        <v>141</v>
      </c>
      <c r="C16" s="113">
        <v>10.857432775240994</v>
      </c>
      <c r="D16" s="115">
        <v>214</v>
      </c>
      <c r="E16" s="114">
        <v>144</v>
      </c>
      <c r="F16" s="114">
        <v>413</v>
      </c>
      <c r="G16" s="114">
        <v>167</v>
      </c>
      <c r="H16" s="140">
        <v>306</v>
      </c>
      <c r="I16" s="115">
        <v>-92</v>
      </c>
      <c r="J16" s="116">
        <v>-30.065359477124183</v>
      </c>
      <c r="K16" s="110"/>
      <c r="L16" s="110"/>
      <c r="M16" s="110"/>
      <c r="N16" s="110"/>
      <c r="O16" s="110"/>
    </row>
    <row r="17" spans="1:15" s="110" customFormat="1" ht="24.95" customHeight="1" x14ac:dyDescent="0.2">
      <c r="A17" s="193" t="s">
        <v>142</v>
      </c>
      <c r="B17" s="199" t="s">
        <v>220</v>
      </c>
      <c r="C17" s="113">
        <v>2.4353120243531201</v>
      </c>
      <c r="D17" s="115">
        <v>48</v>
      </c>
      <c r="E17" s="114">
        <v>37</v>
      </c>
      <c r="F17" s="114">
        <v>105</v>
      </c>
      <c r="G17" s="114">
        <v>55</v>
      </c>
      <c r="H17" s="140">
        <v>65</v>
      </c>
      <c r="I17" s="115">
        <v>-17</v>
      </c>
      <c r="J17" s="116">
        <v>-26.153846153846153</v>
      </c>
    </row>
    <row r="18" spans="1:15" s="287" customFormat="1" ht="24.95" customHeight="1" x14ac:dyDescent="0.2">
      <c r="A18" s="201" t="s">
        <v>144</v>
      </c>
      <c r="B18" s="202" t="s">
        <v>145</v>
      </c>
      <c r="C18" s="113">
        <v>10.096397767630645</v>
      </c>
      <c r="D18" s="115">
        <v>199</v>
      </c>
      <c r="E18" s="114">
        <v>122</v>
      </c>
      <c r="F18" s="114">
        <v>267</v>
      </c>
      <c r="G18" s="114">
        <v>207</v>
      </c>
      <c r="H18" s="140">
        <v>165</v>
      </c>
      <c r="I18" s="115">
        <v>34</v>
      </c>
      <c r="J18" s="116">
        <v>20.606060606060606</v>
      </c>
      <c r="K18" s="110"/>
      <c r="L18" s="110"/>
      <c r="M18" s="110"/>
      <c r="N18" s="110"/>
      <c r="O18" s="110"/>
    </row>
    <row r="19" spans="1:15" s="110" customFormat="1" ht="24.95" customHeight="1" x14ac:dyDescent="0.2">
      <c r="A19" s="193" t="s">
        <v>146</v>
      </c>
      <c r="B19" s="199" t="s">
        <v>147</v>
      </c>
      <c r="C19" s="113">
        <v>17.250126839167937</v>
      </c>
      <c r="D19" s="115">
        <v>340</v>
      </c>
      <c r="E19" s="114">
        <v>371</v>
      </c>
      <c r="F19" s="114">
        <v>556</v>
      </c>
      <c r="G19" s="114">
        <v>259</v>
      </c>
      <c r="H19" s="140">
        <v>425</v>
      </c>
      <c r="I19" s="115">
        <v>-85</v>
      </c>
      <c r="J19" s="116">
        <v>-20</v>
      </c>
    </row>
    <row r="20" spans="1:15" s="287" customFormat="1" ht="24.95" customHeight="1" x14ac:dyDescent="0.2">
      <c r="A20" s="193" t="s">
        <v>148</v>
      </c>
      <c r="B20" s="199" t="s">
        <v>149</v>
      </c>
      <c r="C20" s="113">
        <v>2.0294266869609334</v>
      </c>
      <c r="D20" s="115">
        <v>40</v>
      </c>
      <c r="E20" s="114">
        <v>54</v>
      </c>
      <c r="F20" s="114">
        <v>92</v>
      </c>
      <c r="G20" s="114">
        <v>50</v>
      </c>
      <c r="H20" s="140">
        <v>77</v>
      </c>
      <c r="I20" s="115">
        <v>-37</v>
      </c>
      <c r="J20" s="116">
        <v>-48.051948051948052</v>
      </c>
      <c r="K20" s="110"/>
      <c r="L20" s="110"/>
      <c r="M20" s="110"/>
      <c r="N20" s="110"/>
      <c r="O20" s="110"/>
    </row>
    <row r="21" spans="1:15" s="110" customFormat="1" ht="24.95" customHeight="1" x14ac:dyDescent="0.2">
      <c r="A21" s="201" t="s">
        <v>150</v>
      </c>
      <c r="B21" s="202" t="s">
        <v>151</v>
      </c>
      <c r="C21" s="113">
        <v>4.0588533739218668</v>
      </c>
      <c r="D21" s="115">
        <v>80</v>
      </c>
      <c r="E21" s="114">
        <v>92</v>
      </c>
      <c r="F21" s="114">
        <v>119</v>
      </c>
      <c r="G21" s="114">
        <v>112</v>
      </c>
      <c r="H21" s="140">
        <v>111</v>
      </c>
      <c r="I21" s="115">
        <v>-31</v>
      </c>
      <c r="J21" s="116">
        <v>-27.927927927927929</v>
      </c>
    </row>
    <row r="22" spans="1:15" s="110" customFormat="1" ht="24.95" customHeight="1" x14ac:dyDescent="0.2">
      <c r="A22" s="201" t="s">
        <v>152</v>
      </c>
      <c r="B22" s="199" t="s">
        <v>153</v>
      </c>
      <c r="C22" s="113">
        <v>0.25367833587011668</v>
      </c>
      <c r="D22" s="115">
        <v>5</v>
      </c>
      <c r="E22" s="114">
        <v>11</v>
      </c>
      <c r="F22" s="114">
        <v>15</v>
      </c>
      <c r="G22" s="114">
        <v>9</v>
      </c>
      <c r="H22" s="140">
        <v>4</v>
      </c>
      <c r="I22" s="115">
        <v>1</v>
      </c>
      <c r="J22" s="116">
        <v>25</v>
      </c>
    </row>
    <row r="23" spans="1:15" s="110" customFormat="1" ht="24.95" customHeight="1" x14ac:dyDescent="0.2">
      <c r="A23" s="193" t="s">
        <v>154</v>
      </c>
      <c r="B23" s="199" t="s">
        <v>155</v>
      </c>
      <c r="C23" s="113">
        <v>0.81177067478437337</v>
      </c>
      <c r="D23" s="115">
        <v>16</v>
      </c>
      <c r="E23" s="114">
        <v>14</v>
      </c>
      <c r="F23" s="114">
        <v>44</v>
      </c>
      <c r="G23" s="114">
        <v>14</v>
      </c>
      <c r="H23" s="140">
        <v>19</v>
      </c>
      <c r="I23" s="115">
        <v>-3</v>
      </c>
      <c r="J23" s="116">
        <v>-15.789473684210526</v>
      </c>
    </row>
    <row r="24" spans="1:15" s="110" customFormat="1" ht="24.95" customHeight="1" x14ac:dyDescent="0.2">
      <c r="A24" s="193" t="s">
        <v>156</v>
      </c>
      <c r="B24" s="199" t="s">
        <v>221</v>
      </c>
      <c r="C24" s="113">
        <v>3.4500253678335868</v>
      </c>
      <c r="D24" s="115">
        <v>68</v>
      </c>
      <c r="E24" s="114">
        <v>53</v>
      </c>
      <c r="F24" s="114">
        <v>125</v>
      </c>
      <c r="G24" s="114">
        <v>65</v>
      </c>
      <c r="H24" s="140">
        <v>100</v>
      </c>
      <c r="I24" s="115">
        <v>-32</v>
      </c>
      <c r="J24" s="116">
        <v>-32</v>
      </c>
    </row>
    <row r="25" spans="1:15" s="110" customFormat="1" ht="24.95" customHeight="1" x14ac:dyDescent="0.2">
      <c r="A25" s="193" t="s">
        <v>222</v>
      </c>
      <c r="B25" s="204" t="s">
        <v>159</v>
      </c>
      <c r="C25" s="113">
        <v>6.2404870624048705</v>
      </c>
      <c r="D25" s="115">
        <v>123</v>
      </c>
      <c r="E25" s="114">
        <v>81</v>
      </c>
      <c r="F25" s="114">
        <v>120</v>
      </c>
      <c r="G25" s="114">
        <v>204</v>
      </c>
      <c r="H25" s="140">
        <v>158</v>
      </c>
      <c r="I25" s="115">
        <v>-35</v>
      </c>
      <c r="J25" s="116">
        <v>-22.151898734177216</v>
      </c>
    </row>
    <row r="26" spans="1:15" s="110" customFormat="1" ht="24.95" customHeight="1" x14ac:dyDescent="0.2">
      <c r="A26" s="201">
        <v>782.78300000000002</v>
      </c>
      <c r="B26" s="203" t="s">
        <v>160</v>
      </c>
      <c r="C26" s="113">
        <v>20.395738203957382</v>
      </c>
      <c r="D26" s="115">
        <v>402</v>
      </c>
      <c r="E26" s="114">
        <v>257</v>
      </c>
      <c r="F26" s="114">
        <v>356</v>
      </c>
      <c r="G26" s="114">
        <v>304</v>
      </c>
      <c r="H26" s="140">
        <v>403</v>
      </c>
      <c r="I26" s="115">
        <v>-1</v>
      </c>
      <c r="J26" s="116">
        <v>-0.24813895781637718</v>
      </c>
    </row>
    <row r="27" spans="1:15" s="110" customFormat="1" ht="24.95" customHeight="1" x14ac:dyDescent="0.2">
      <c r="A27" s="193" t="s">
        <v>161</v>
      </c>
      <c r="B27" s="199" t="s">
        <v>162</v>
      </c>
      <c r="C27" s="113">
        <v>1.4713343480466767</v>
      </c>
      <c r="D27" s="115">
        <v>29</v>
      </c>
      <c r="E27" s="114">
        <v>26</v>
      </c>
      <c r="F27" s="114">
        <v>41</v>
      </c>
      <c r="G27" s="114">
        <v>44</v>
      </c>
      <c r="H27" s="140">
        <v>21</v>
      </c>
      <c r="I27" s="115">
        <v>8</v>
      </c>
      <c r="J27" s="116">
        <v>38.095238095238095</v>
      </c>
    </row>
    <row r="28" spans="1:15" s="110" customFormat="1" ht="24.95" customHeight="1" x14ac:dyDescent="0.2">
      <c r="A28" s="193" t="s">
        <v>163</v>
      </c>
      <c r="B28" s="199" t="s">
        <v>164</v>
      </c>
      <c r="C28" s="113">
        <v>1.5220700152207001</v>
      </c>
      <c r="D28" s="115">
        <v>30</v>
      </c>
      <c r="E28" s="114">
        <v>43</v>
      </c>
      <c r="F28" s="114">
        <v>124</v>
      </c>
      <c r="G28" s="114">
        <v>15</v>
      </c>
      <c r="H28" s="140">
        <v>37</v>
      </c>
      <c r="I28" s="115">
        <v>-7</v>
      </c>
      <c r="J28" s="116">
        <v>-18.918918918918919</v>
      </c>
    </row>
    <row r="29" spans="1:15" s="110" customFormat="1" ht="24.95" customHeight="1" x14ac:dyDescent="0.2">
      <c r="A29" s="193">
        <v>86</v>
      </c>
      <c r="B29" s="199" t="s">
        <v>165</v>
      </c>
      <c r="C29" s="113">
        <v>7.9654997463216644</v>
      </c>
      <c r="D29" s="115">
        <v>157</v>
      </c>
      <c r="E29" s="114">
        <v>184</v>
      </c>
      <c r="F29" s="114">
        <v>206</v>
      </c>
      <c r="G29" s="114">
        <v>97</v>
      </c>
      <c r="H29" s="140">
        <v>152</v>
      </c>
      <c r="I29" s="115">
        <v>5</v>
      </c>
      <c r="J29" s="116">
        <v>3.2894736842105261</v>
      </c>
    </row>
    <row r="30" spans="1:15" s="110" customFormat="1" ht="24.95" customHeight="1" x14ac:dyDescent="0.2">
      <c r="A30" s="193">
        <v>87.88</v>
      </c>
      <c r="B30" s="204" t="s">
        <v>166</v>
      </c>
      <c r="C30" s="113">
        <v>4.4140030441400304</v>
      </c>
      <c r="D30" s="115">
        <v>87</v>
      </c>
      <c r="E30" s="114">
        <v>55</v>
      </c>
      <c r="F30" s="114">
        <v>168</v>
      </c>
      <c r="G30" s="114">
        <v>81</v>
      </c>
      <c r="H30" s="140">
        <v>105</v>
      </c>
      <c r="I30" s="115">
        <v>-18</v>
      </c>
      <c r="J30" s="116">
        <v>-17.142857142857142</v>
      </c>
    </row>
    <row r="31" spans="1:15" s="110" customFormat="1" ht="24.95" customHeight="1" x14ac:dyDescent="0.2">
      <c r="A31" s="193" t="s">
        <v>167</v>
      </c>
      <c r="B31" s="199" t="s">
        <v>168</v>
      </c>
      <c r="C31" s="113">
        <v>3.1963470319634704</v>
      </c>
      <c r="D31" s="115">
        <v>63</v>
      </c>
      <c r="E31" s="114">
        <v>70</v>
      </c>
      <c r="F31" s="114">
        <v>91</v>
      </c>
      <c r="G31" s="114">
        <v>67</v>
      </c>
      <c r="H31" s="140">
        <v>52</v>
      </c>
      <c r="I31" s="115">
        <v>11</v>
      </c>
      <c r="J31" s="116">
        <v>21.153846153846153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0.45662100456621002</v>
      </c>
      <c r="D34" s="115">
        <v>9</v>
      </c>
      <c r="E34" s="114">
        <v>5</v>
      </c>
      <c r="F34" s="114">
        <v>12</v>
      </c>
      <c r="G34" s="114">
        <v>4</v>
      </c>
      <c r="H34" s="140">
        <v>10</v>
      </c>
      <c r="I34" s="115">
        <v>-1</v>
      </c>
      <c r="J34" s="116">
        <v>-10</v>
      </c>
    </row>
    <row r="35" spans="1:10" s="110" customFormat="1" ht="24.95" customHeight="1" x14ac:dyDescent="0.2">
      <c r="A35" s="292" t="s">
        <v>171</v>
      </c>
      <c r="B35" s="293" t="s">
        <v>172</v>
      </c>
      <c r="C35" s="113">
        <v>26.484018264840184</v>
      </c>
      <c r="D35" s="115">
        <v>522</v>
      </c>
      <c r="E35" s="114">
        <v>365</v>
      </c>
      <c r="F35" s="114">
        <v>875</v>
      </c>
      <c r="G35" s="114">
        <v>525</v>
      </c>
      <c r="H35" s="140">
        <v>585</v>
      </c>
      <c r="I35" s="115">
        <v>-63</v>
      </c>
      <c r="J35" s="116">
        <v>-10.76923076923077</v>
      </c>
    </row>
    <row r="36" spans="1:10" s="110" customFormat="1" ht="24.95" customHeight="1" x14ac:dyDescent="0.2">
      <c r="A36" s="294" t="s">
        <v>173</v>
      </c>
      <c r="B36" s="295" t="s">
        <v>174</v>
      </c>
      <c r="C36" s="125">
        <v>73.05936073059361</v>
      </c>
      <c r="D36" s="143">
        <v>1440</v>
      </c>
      <c r="E36" s="144">
        <v>1311</v>
      </c>
      <c r="F36" s="144">
        <v>2057</v>
      </c>
      <c r="G36" s="144">
        <v>1321</v>
      </c>
      <c r="H36" s="145">
        <v>1664</v>
      </c>
      <c r="I36" s="143">
        <v>-224</v>
      </c>
      <c r="J36" s="146">
        <v>-13.461538461538462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1971</v>
      </c>
      <c r="F11" s="264">
        <v>1681</v>
      </c>
      <c r="G11" s="264">
        <v>2944</v>
      </c>
      <c r="H11" s="264">
        <v>1850</v>
      </c>
      <c r="I11" s="265">
        <v>2259</v>
      </c>
      <c r="J11" s="263">
        <v>-288</v>
      </c>
      <c r="K11" s="266">
        <v>-12.749003984063744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27.752409944190767</v>
      </c>
      <c r="E13" s="115">
        <v>547</v>
      </c>
      <c r="F13" s="114">
        <v>454</v>
      </c>
      <c r="G13" s="114">
        <v>670</v>
      </c>
      <c r="H13" s="114">
        <v>597</v>
      </c>
      <c r="I13" s="140">
        <v>644</v>
      </c>
      <c r="J13" s="115">
        <v>-97</v>
      </c>
      <c r="K13" s="116">
        <v>-15.062111801242237</v>
      </c>
    </row>
    <row r="14" spans="1:15" ht="15.95" customHeight="1" x14ac:dyDescent="0.2">
      <c r="A14" s="306" t="s">
        <v>230</v>
      </c>
      <c r="B14" s="307"/>
      <c r="C14" s="308"/>
      <c r="D14" s="113">
        <v>55.454084221207509</v>
      </c>
      <c r="E14" s="115">
        <v>1093</v>
      </c>
      <c r="F14" s="114">
        <v>934</v>
      </c>
      <c r="G14" s="114">
        <v>1905</v>
      </c>
      <c r="H14" s="114">
        <v>936</v>
      </c>
      <c r="I14" s="140">
        <v>1235</v>
      </c>
      <c r="J14" s="115">
        <v>-142</v>
      </c>
      <c r="K14" s="116">
        <v>-11.497975708502024</v>
      </c>
    </row>
    <row r="15" spans="1:15" ht="15.95" customHeight="1" x14ac:dyDescent="0.2">
      <c r="A15" s="306" t="s">
        <v>231</v>
      </c>
      <c r="B15" s="307"/>
      <c r="C15" s="308"/>
      <c r="D15" s="113">
        <v>7.102993404363267</v>
      </c>
      <c r="E15" s="115">
        <v>140</v>
      </c>
      <c r="F15" s="114">
        <v>169</v>
      </c>
      <c r="G15" s="114">
        <v>190</v>
      </c>
      <c r="H15" s="114">
        <v>168</v>
      </c>
      <c r="I15" s="140">
        <v>182</v>
      </c>
      <c r="J15" s="115">
        <v>-42</v>
      </c>
      <c r="K15" s="116">
        <v>-23.076923076923077</v>
      </c>
    </row>
    <row r="16" spans="1:15" ht="15.95" customHeight="1" x14ac:dyDescent="0.2">
      <c r="A16" s="306" t="s">
        <v>232</v>
      </c>
      <c r="B16" s="307"/>
      <c r="C16" s="308"/>
      <c r="D16" s="113">
        <v>9.1324200913242013</v>
      </c>
      <c r="E16" s="115">
        <v>180</v>
      </c>
      <c r="F16" s="114">
        <v>119</v>
      </c>
      <c r="G16" s="114">
        <v>162</v>
      </c>
      <c r="H16" s="114">
        <v>137</v>
      </c>
      <c r="I16" s="140">
        <v>187</v>
      </c>
      <c r="J16" s="115">
        <v>-7</v>
      </c>
      <c r="K16" s="116">
        <v>-3.7433155080213902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v>
      </c>
      <c r="E18" s="115">
        <v>0</v>
      </c>
      <c r="F18" s="114">
        <v>4</v>
      </c>
      <c r="G18" s="114">
        <v>9</v>
      </c>
      <c r="H18" s="114" t="s">
        <v>513</v>
      </c>
      <c r="I18" s="140">
        <v>7</v>
      </c>
      <c r="J18" s="115">
        <v>-7</v>
      </c>
      <c r="K18" s="116">
        <v>-100</v>
      </c>
    </row>
    <row r="19" spans="1:11" ht="14.1" customHeight="1" x14ac:dyDescent="0.2">
      <c r="A19" s="306" t="s">
        <v>235</v>
      </c>
      <c r="B19" s="307" t="s">
        <v>236</v>
      </c>
      <c r="C19" s="308"/>
      <c r="D19" s="113">
        <v>0</v>
      </c>
      <c r="E19" s="115">
        <v>0</v>
      </c>
      <c r="F19" s="114">
        <v>0</v>
      </c>
      <c r="G19" s="114" t="s">
        <v>513</v>
      </c>
      <c r="H19" s="114">
        <v>0</v>
      </c>
      <c r="I19" s="140" t="s">
        <v>513</v>
      </c>
      <c r="J19" s="115" t="s">
        <v>513</v>
      </c>
      <c r="K19" s="116" t="s">
        <v>513</v>
      </c>
    </row>
    <row r="20" spans="1:11" ht="14.1" customHeight="1" x14ac:dyDescent="0.2">
      <c r="A20" s="306">
        <v>12</v>
      </c>
      <c r="B20" s="307" t="s">
        <v>237</v>
      </c>
      <c r="C20" s="308"/>
      <c r="D20" s="113">
        <v>2.7397260273972601</v>
      </c>
      <c r="E20" s="115">
        <v>54</v>
      </c>
      <c r="F20" s="114">
        <v>23</v>
      </c>
      <c r="G20" s="114">
        <v>55</v>
      </c>
      <c r="H20" s="114">
        <v>97</v>
      </c>
      <c r="I20" s="140">
        <v>33</v>
      </c>
      <c r="J20" s="115">
        <v>21</v>
      </c>
      <c r="K20" s="116">
        <v>63.636363636363633</v>
      </c>
    </row>
    <row r="21" spans="1:11" ht="14.1" customHeight="1" x14ac:dyDescent="0.2">
      <c r="A21" s="306">
        <v>21</v>
      </c>
      <c r="B21" s="307" t="s">
        <v>238</v>
      </c>
      <c r="C21" s="308"/>
      <c r="D21" s="113">
        <v>0.30441400304414001</v>
      </c>
      <c r="E21" s="115">
        <v>6</v>
      </c>
      <c r="F21" s="114">
        <v>4</v>
      </c>
      <c r="G21" s="114">
        <v>9</v>
      </c>
      <c r="H21" s="114">
        <v>10</v>
      </c>
      <c r="I21" s="140">
        <v>5</v>
      </c>
      <c r="J21" s="115">
        <v>1</v>
      </c>
      <c r="K21" s="116">
        <v>20</v>
      </c>
    </row>
    <row r="22" spans="1:11" ht="14.1" customHeight="1" x14ac:dyDescent="0.2">
      <c r="A22" s="306">
        <v>22</v>
      </c>
      <c r="B22" s="307" t="s">
        <v>239</v>
      </c>
      <c r="C22" s="308"/>
      <c r="D22" s="113">
        <v>1.5220700152207001</v>
      </c>
      <c r="E22" s="115">
        <v>30</v>
      </c>
      <c r="F22" s="114">
        <v>35</v>
      </c>
      <c r="G22" s="114">
        <v>40</v>
      </c>
      <c r="H22" s="114">
        <v>39</v>
      </c>
      <c r="I22" s="140">
        <v>53</v>
      </c>
      <c r="J22" s="115">
        <v>-23</v>
      </c>
      <c r="K22" s="116">
        <v>-43.39622641509434</v>
      </c>
    </row>
    <row r="23" spans="1:11" ht="14.1" customHeight="1" x14ac:dyDescent="0.2">
      <c r="A23" s="306">
        <v>23</v>
      </c>
      <c r="B23" s="307" t="s">
        <v>240</v>
      </c>
      <c r="C23" s="308"/>
      <c r="D23" s="113">
        <v>1.06544901065449</v>
      </c>
      <c r="E23" s="115">
        <v>21</v>
      </c>
      <c r="F23" s="114">
        <v>22</v>
      </c>
      <c r="G23" s="114">
        <v>70</v>
      </c>
      <c r="H23" s="114">
        <v>20</v>
      </c>
      <c r="I23" s="140">
        <v>27</v>
      </c>
      <c r="J23" s="115">
        <v>-6</v>
      </c>
      <c r="K23" s="116">
        <v>-22.222222222222221</v>
      </c>
    </row>
    <row r="24" spans="1:11" ht="14.1" customHeight="1" x14ac:dyDescent="0.2">
      <c r="A24" s="306">
        <v>24</v>
      </c>
      <c r="B24" s="307" t="s">
        <v>241</v>
      </c>
      <c r="C24" s="308"/>
      <c r="D24" s="113">
        <v>9.0309487569761551</v>
      </c>
      <c r="E24" s="115">
        <v>178</v>
      </c>
      <c r="F24" s="114">
        <v>104</v>
      </c>
      <c r="G24" s="114">
        <v>173</v>
      </c>
      <c r="H24" s="114">
        <v>110</v>
      </c>
      <c r="I24" s="140">
        <v>178</v>
      </c>
      <c r="J24" s="115">
        <v>0</v>
      </c>
      <c r="K24" s="116">
        <v>0</v>
      </c>
    </row>
    <row r="25" spans="1:11" ht="14.1" customHeight="1" x14ac:dyDescent="0.2">
      <c r="A25" s="306">
        <v>25</v>
      </c>
      <c r="B25" s="307" t="s">
        <v>242</v>
      </c>
      <c r="C25" s="308"/>
      <c r="D25" s="113">
        <v>7.0522577371892439</v>
      </c>
      <c r="E25" s="115">
        <v>139</v>
      </c>
      <c r="F25" s="114">
        <v>68</v>
      </c>
      <c r="G25" s="114">
        <v>177</v>
      </c>
      <c r="H25" s="114">
        <v>108</v>
      </c>
      <c r="I25" s="140">
        <v>172</v>
      </c>
      <c r="J25" s="115">
        <v>-33</v>
      </c>
      <c r="K25" s="116">
        <v>-19.186046511627907</v>
      </c>
    </row>
    <row r="26" spans="1:11" ht="14.1" customHeight="1" x14ac:dyDescent="0.2">
      <c r="A26" s="306">
        <v>26</v>
      </c>
      <c r="B26" s="307" t="s">
        <v>243</v>
      </c>
      <c r="C26" s="308"/>
      <c r="D26" s="113">
        <v>4.3125317097919842</v>
      </c>
      <c r="E26" s="115">
        <v>85</v>
      </c>
      <c r="F26" s="114">
        <v>83</v>
      </c>
      <c r="G26" s="114">
        <v>162</v>
      </c>
      <c r="H26" s="114">
        <v>28</v>
      </c>
      <c r="I26" s="140">
        <v>106</v>
      </c>
      <c r="J26" s="115">
        <v>-21</v>
      </c>
      <c r="K26" s="116">
        <v>-19.811320754716981</v>
      </c>
    </row>
    <row r="27" spans="1:11" ht="14.1" customHeight="1" x14ac:dyDescent="0.2">
      <c r="A27" s="306">
        <v>27</v>
      </c>
      <c r="B27" s="307" t="s">
        <v>244</v>
      </c>
      <c r="C27" s="308"/>
      <c r="D27" s="113">
        <v>2.5367833587011668</v>
      </c>
      <c r="E27" s="115">
        <v>50</v>
      </c>
      <c r="F27" s="114">
        <v>28</v>
      </c>
      <c r="G27" s="114">
        <v>50</v>
      </c>
      <c r="H27" s="114">
        <v>33</v>
      </c>
      <c r="I27" s="140">
        <v>51</v>
      </c>
      <c r="J27" s="115">
        <v>-1</v>
      </c>
      <c r="K27" s="116">
        <v>-1.9607843137254901</v>
      </c>
    </row>
    <row r="28" spans="1:11" ht="14.1" customHeight="1" x14ac:dyDescent="0.2">
      <c r="A28" s="306">
        <v>28</v>
      </c>
      <c r="B28" s="307" t="s">
        <v>245</v>
      </c>
      <c r="C28" s="308"/>
      <c r="D28" s="113">
        <v>0.15220700152207001</v>
      </c>
      <c r="E28" s="115">
        <v>3</v>
      </c>
      <c r="F28" s="114">
        <v>6</v>
      </c>
      <c r="G28" s="114">
        <v>7</v>
      </c>
      <c r="H28" s="114">
        <v>8</v>
      </c>
      <c r="I28" s="140">
        <v>8</v>
      </c>
      <c r="J28" s="115">
        <v>-5</v>
      </c>
      <c r="K28" s="116">
        <v>-62.5</v>
      </c>
    </row>
    <row r="29" spans="1:11" ht="14.1" customHeight="1" x14ac:dyDescent="0.2">
      <c r="A29" s="306">
        <v>29</v>
      </c>
      <c r="B29" s="307" t="s">
        <v>246</v>
      </c>
      <c r="C29" s="308"/>
      <c r="D29" s="113">
        <v>2.6382546930492135</v>
      </c>
      <c r="E29" s="115">
        <v>52</v>
      </c>
      <c r="F29" s="114">
        <v>68</v>
      </c>
      <c r="G29" s="114">
        <v>75</v>
      </c>
      <c r="H29" s="114">
        <v>51</v>
      </c>
      <c r="I29" s="140">
        <v>68</v>
      </c>
      <c r="J29" s="115">
        <v>-16</v>
      </c>
      <c r="K29" s="116">
        <v>-23.529411764705884</v>
      </c>
    </row>
    <row r="30" spans="1:11" ht="14.1" customHeight="1" x14ac:dyDescent="0.2">
      <c r="A30" s="306" t="s">
        <v>247</v>
      </c>
      <c r="B30" s="307" t="s">
        <v>248</v>
      </c>
      <c r="C30" s="308"/>
      <c r="D30" s="113" t="s">
        <v>513</v>
      </c>
      <c r="E30" s="115" t="s">
        <v>513</v>
      </c>
      <c r="F30" s="114">
        <v>38</v>
      </c>
      <c r="G30" s="114">
        <v>38</v>
      </c>
      <c r="H30" s="114">
        <v>17</v>
      </c>
      <c r="I30" s="140">
        <v>20</v>
      </c>
      <c r="J30" s="115" t="s">
        <v>513</v>
      </c>
      <c r="K30" s="116" t="s">
        <v>513</v>
      </c>
    </row>
    <row r="31" spans="1:11" ht="14.1" customHeight="1" x14ac:dyDescent="0.2">
      <c r="A31" s="306" t="s">
        <v>249</v>
      </c>
      <c r="B31" s="307" t="s">
        <v>250</v>
      </c>
      <c r="C31" s="308"/>
      <c r="D31" s="113">
        <v>1.5728056823947234</v>
      </c>
      <c r="E31" s="115">
        <v>31</v>
      </c>
      <c r="F31" s="114" t="s">
        <v>513</v>
      </c>
      <c r="G31" s="114">
        <v>34</v>
      </c>
      <c r="H31" s="114">
        <v>34</v>
      </c>
      <c r="I31" s="140">
        <v>43</v>
      </c>
      <c r="J31" s="115">
        <v>-12</v>
      </c>
      <c r="K31" s="116">
        <v>-27.906976744186046</v>
      </c>
    </row>
    <row r="32" spans="1:11" ht="14.1" customHeight="1" x14ac:dyDescent="0.2">
      <c r="A32" s="306">
        <v>31</v>
      </c>
      <c r="B32" s="307" t="s">
        <v>251</v>
      </c>
      <c r="C32" s="308"/>
      <c r="D32" s="113">
        <v>0.7102993404363267</v>
      </c>
      <c r="E32" s="115">
        <v>14</v>
      </c>
      <c r="F32" s="114">
        <v>10</v>
      </c>
      <c r="G32" s="114">
        <v>13</v>
      </c>
      <c r="H32" s="114">
        <v>11</v>
      </c>
      <c r="I32" s="140">
        <v>12</v>
      </c>
      <c r="J32" s="115">
        <v>2</v>
      </c>
      <c r="K32" s="116">
        <v>16.666666666666668</v>
      </c>
    </row>
    <row r="33" spans="1:11" ht="14.1" customHeight="1" x14ac:dyDescent="0.2">
      <c r="A33" s="306">
        <v>32</v>
      </c>
      <c r="B33" s="307" t="s">
        <v>252</v>
      </c>
      <c r="C33" s="308"/>
      <c r="D33" s="113">
        <v>3.5514967021816335</v>
      </c>
      <c r="E33" s="115">
        <v>70</v>
      </c>
      <c r="F33" s="114">
        <v>68</v>
      </c>
      <c r="G33" s="114">
        <v>118</v>
      </c>
      <c r="H33" s="114">
        <v>124</v>
      </c>
      <c r="I33" s="140">
        <v>56</v>
      </c>
      <c r="J33" s="115">
        <v>14</v>
      </c>
      <c r="K33" s="116">
        <v>25</v>
      </c>
    </row>
    <row r="34" spans="1:11" ht="14.1" customHeight="1" x14ac:dyDescent="0.2">
      <c r="A34" s="306">
        <v>33</v>
      </c>
      <c r="B34" s="307" t="s">
        <v>253</v>
      </c>
      <c r="C34" s="308"/>
      <c r="D34" s="113">
        <v>1.5220700152207001</v>
      </c>
      <c r="E34" s="115">
        <v>30</v>
      </c>
      <c r="F34" s="114">
        <v>5</v>
      </c>
      <c r="G34" s="114">
        <v>20</v>
      </c>
      <c r="H34" s="114">
        <v>15</v>
      </c>
      <c r="I34" s="140">
        <v>12</v>
      </c>
      <c r="J34" s="115">
        <v>18</v>
      </c>
      <c r="K34" s="116">
        <v>150</v>
      </c>
    </row>
    <row r="35" spans="1:11" ht="14.1" customHeight="1" x14ac:dyDescent="0.2">
      <c r="A35" s="306">
        <v>34</v>
      </c>
      <c r="B35" s="307" t="s">
        <v>254</v>
      </c>
      <c r="C35" s="308"/>
      <c r="D35" s="113">
        <v>1.8772196854388634</v>
      </c>
      <c r="E35" s="115">
        <v>37</v>
      </c>
      <c r="F35" s="114">
        <v>17</v>
      </c>
      <c r="G35" s="114">
        <v>61</v>
      </c>
      <c r="H35" s="114">
        <v>16</v>
      </c>
      <c r="I35" s="140">
        <v>41</v>
      </c>
      <c r="J35" s="115">
        <v>-4</v>
      </c>
      <c r="K35" s="116">
        <v>-9.7560975609756095</v>
      </c>
    </row>
    <row r="36" spans="1:11" ht="14.1" customHeight="1" x14ac:dyDescent="0.2">
      <c r="A36" s="306">
        <v>41</v>
      </c>
      <c r="B36" s="307" t="s">
        <v>255</v>
      </c>
      <c r="C36" s="308"/>
      <c r="D36" s="113">
        <v>1.3698630136986301</v>
      </c>
      <c r="E36" s="115">
        <v>27</v>
      </c>
      <c r="F36" s="114">
        <v>16</v>
      </c>
      <c r="G36" s="114">
        <v>17</v>
      </c>
      <c r="H36" s="114">
        <v>7</v>
      </c>
      <c r="I36" s="140">
        <v>31</v>
      </c>
      <c r="J36" s="115">
        <v>-4</v>
      </c>
      <c r="K36" s="116">
        <v>-12.903225806451612</v>
      </c>
    </row>
    <row r="37" spans="1:11" ht="14.1" customHeight="1" x14ac:dyDescent="0.2">
      <c r="A37" s="306">
        <v>42</v>
      </c>
      <c r="B37" s="307" t="s">
        <v>256</v>
      </c>
      <c r="C37" s="308"/>
      <c r="D37" s="113">
        <v>0</v>
      </c>
      <c r="E37" s="115">
        <v>0</v>
      </c>
      <c r="F37" s="114">
        <v>0</v>
      </c>
      <c r="G37" s="114" t="s">
        <v>513</v>
      </c>
      <c r="H37" s="114" t="s">
        <v>513</v>
      </c>
      <c r="I37" s="140" t="s">
        <v>513</v>
      </c>
      <c r="J37" s="115" t="s">
        <v>513</v>
      </c>
      <c r="K37" s="116" t="s">
        <v>513</v>
      </c>
    </row>
    <row r="38" spans="1:11" ht="14.1" customHeight="1" x14ac:dyDescent="0.2">
      <c r="A38" s="306">
        <v>43</v>
      </c>
      <c r="B38" s="307" t="s">
        <v>257</v>
      </c>
      <c r="C38" s="308"/>
      <c r="D38" s="113">
        <v>0.86250634195839671</v>
      </c>
      <c r="E38" s="115">
        <v>17</v>
      </c>
      <c r="F38" s="114">
        <v>14</v>
      </c>
      <c r="G38" s="114">
        <v>35</v>
      </c>
      <c r="H38" s="114">
        <v>17</v>
      </c>
      <c r="I38" s="140">
        <v>16</v>
      </c>
      <c r="J38" s="115">
        <v>1</v>
      </c>
      <c r="K38" s="116">
        <v>6.25</v>
      </c>
    </row>
    <row r="39" spans="1:11" ht="14.1" customHeight="1" x14ac:dyDescent="0.2">
      <c r="A39" s="306">
        <v>51</v>
      </c>
      <c r="B39" s="307" t="s">
        <v>258</v>
      </c>
      <c r="C39" s="308"/>
      <c r="D39" s="113">
        <v>7.5596144089294777</v>
      </c>
      <c r="E39" s="115">
        <v>149</v>
      </c>
      <c r="F39" s="114">
        <v>140</v>
      </c>
      <c r="G39" s="114">
        <v>262</v>
      </c>
      <c r="H39" s="114">
        <v>174</v>
      </c>
      <c r="I39" s="140">
        <v>241</v>
      </c>
      <c r="J39" s="115">
        <v>-92</v>
      </c>
      <c r="K39" s="116">
        <v>-38.174273858921161</v>
      </c>
    </row>
    <row r="40" spans="1:11" ht="14.1" customHeight="1" x14ac:dyDescent="0.2">
      <c r="A40" s="306" t="s">
        <v>259</v>
      </c>
      <c r="B40" s="307" t="s">
        <v>260</v>
      </c>
      <c r="C40" s="308"/>
      <c r="D40" s="113">
        <v>6.7478437341451043</v>
      </c>
      <c r="E40" s="115">
        <v>133</v>
      </c>
      <c r="F40" s="114">
        <v>125</v>
      </c>
      <c r="G40" s="114">
        <v>227</v>
      </c>
      <c r="H40" s="114">
        <v>158</v>
      </c>
      <c r="I40" s="140">
        <v>218</v>
      </c>
      <c r="J40" s="115">
        <v>-85</v>
      </c>
      <c r="K40" s="116">
        <v>-38.990825688073393</v>
      </c>
    </row>
    <row r="41" spans="1:11" ht="14.1" customHeight="1" x14ac:dyDescent="0.2">
      <c r="A41" s="306"/>
      <c r="B41" s="307" t="s">
        <v>261</v>
      </c>
      <c r="C41" s="308"/>
      <c r="D41" s="113">
        <v>6.3926940639269407</v>
      </c>
      <c r="E41" s="115">
        <v>126</v>
      </c>
      <c r="F41" s="114">
        <v>119</v>
      </c>
      <c r="G41" s="114">
        <v>206</v>
      </c>
      <c r="H41" s="114">
        <v>153</v>
      </c>
      <c r="I41" s="140">
        <v>209</v>
      </c>
      <c r="J41" s="115">
        <v>-83</v>
      </c>
      <c r="K41" s="116">
        <v>-39.71291866028708</v>
      </c>
    </row>
    <row r="42" spans="1:11" ht="14.1" customHeight="1" x14ac:dyDescent="0.2">
      <c r="A42" s="306">
        <v>52</v>
      </c>
      <c r="B42" s="307" t="s">
        <v>262</v>
      </c>
      <c r="C42" s="308"/>
      <c r="D42" s="113">
        <v>2.8919330289193304</v>
      </c>
      <c r="E42" s="115">
        <v>57</v>
      </c>
      <c r="F42" s="114">
        <v>48</v>
      </c>
      <c r="G42" s="114">
        <v>88</v>
      </c>
      <c r="H42" s="114">
        <v>95</v>
      </c>
      <c r="I42" s="140">
        <v>57</v>
      </c>
      <c r="J42" s="115">
        <v>0</v>
      </c>
      <c r="K42" s="116">
        <v>0</v>
      </c>
    </row>
    <row r="43" spans="1:11" ht="14.1" customHeight="1" x14ac:dyDescent="0.2">
      <c r="A43" s="306" t="s">
        <v>263</v>
      </c>
      <c r="B43" s="307" t="s">
        <v>264</v>
      </c>
      <c r="C43" s="308"/>
      <c r="D43" s="113">
        <v>1.9786910197869101</v>
      </c>
      <c r="E43" s="115">
        <v>39</v>
      </c>
      <c r="F43" s="114">
        <v>39</v>
      </c>
      <c r="G43" s="114">
        <v>44</v>
      </c>
      <c r="H43" s="114">
        <v>52</v>
      </c>
      <c r="I43" s="140">
        <v>45</v>
      </c>
      <c r="J43" s="115">
        <v>-6</v>
      </c>
      <c r="K43" s="116">
        <v>-13.333333333333334</v>
      </c>
    </row>
    <row r="44" spans="1:11" ht="14.1" customHeight="1" x14ac:dyDescent="0.2">
      <c r="A44" s="306">
        <v>53</v>
      </c>
      <c r="B44" s="307" t="s">
        <v>265</v>
      </c>
      <c r="C44" s="308"/>
      <c r="D44" s="113">
        <v>0.86250634195839671</v>
      </c>
      <c r="E44" s="115">
        <v>17</v>
      </c>
      <c r="F44" s="114">
        <v>14</v>
      </c>
      <c r="G44" s="114">
        <v>13</v>
      </c>
      <c r="H44" s="114">
        <v>10</v>
      </c>
      <c r="I44" s="140">
        <v>17</v>
      </c>
      <c r="J44" s="115">
        <v>0</v>
      </c>
      <c r="K44" s="116">
        <v>0</v>
      </c>
    </row>
    <row r="45" spans="1:11" ht="14.1" customHeight="1" x14ac:dyDescent="0.2">
      <c r="A45" s="306" t="s">
        <v>266</v>
      </c>
      <c r="B45" s="307" t="s">
        <v>267</v>
      </c>
      <c r="C45" s="308"/>
      <c r="D45" s="113">
        <v>0.65956367326230336</v>
      </c>
      <c r="E45" s="115">
        <v>13</v>
      </c>
      <c r="F45" s="114">
        <v>12</v>
      </c>
      <c r="G45" s="114">
        <v>12</v>
      </c>
      <c r="H45" s="114">
        <v>10</v>
      </c>
      <c r="I45" s="140">
        <v>16</v>
      </c>
      <c r="J45" s="115">
        <v>-3</v>
      </c>
      <c r="K45" s="116">
        <v>-18.75</v>
      </c>
    </row>
    <row r="46" spans="1:11" ht="14.1" customHeight="1" x14ac:dyDescent="0.2">
      <c r="A46" s="306">
        <v>54</v>
      </c>
      <c r="B46" s="307" t="s">
        <v>268</v>
      </c>
      <c r="C46" s="308"/>
      <c r="D46" s="113">
        <v>3.7544393708777268</v>
      </c>
      <c r="E46" s="115">
        <v>74</v>
      </c>
      <c r="F46" s="114">
        <v>75</v>
      </c>
      <c r="G46" s="114">
        <v>63</v>
      </c>
      <c r="H46" s="114">
        <v>128</v>
      </c>
      <c r="I46" s="140">
        <v>126</v>
      </c>
      <c r="J46" s="115">
        <v>-52</v>
      </c>
      <c r="K46" s="116">
        <v>-41.269841269841272</v>
      </c>
    </row>
    <row r="47" spans="1:11" ht="14.1" customHeight="1" x14ac:dyDescent="0.2">
      <c r="A47" s="306">
        <v>61</v>
      </c>
      <c r="B47" s="307" t="s">
        <v>269</v>
      </c>
      <c r="C47" s="308"/>
      <c r="D47" s="113">
        <v>2.0294266869609334</v>
      </c>
      <c r="E47" s="115">
        <v>40</v>
      </c>
      <c r="F47" s="114">
        <v>35</v>
      </c>
      <c r="G47" s="114">
        <v>76</v>
      </c>
      <c r="H47" s="114">
        <v>52</v>
      </c>
      <c r="I47" s="140">
        <v>74</v>
      </c>
      <c r="J47" s="115">
        <v>-34</v>
      </c>
      <c r="K47" s="116">
        <v>-45.945945945945944</v>
      </c>
    </row>
    <row r="48" spans="1:11" ht="14.1" customHeight="1" x14ac:dyDescent="0.2">
      <c r="A48" s="306">
        <v>62</v>
      </c>
      <c r="B48" s="307" t="s">
        <v>270</v>
      </c>
      <c r="C48" s="308"/>
      <c r="D48" s="113">
        <v>11.466260781329275</v>
      </c>
      <c r="E48" s="115">
        <v>226</v>
      </c>
      <c r="F48" s="114">
        <v>239</v>
      </c>
      <c r="G48" s="114">
        <v>333</v>
      </c>
      <c r="H48" s="114">
        <v>184</v>
      </c>
      <c r="I48" s="140">
        <v>187</v>
      </c>
      <c r="J48" s="115">
        <v>39</v>
      </c>
      <c r="K48" s="116">
        <v>20.855614973262032</v>
      </c>
    </row>
    <row r="49" spans="1:11" ht="14.1" customHeight="1" x14ac:dyDescent="0.2">
      <c r="A49" s="306">
        <v>63</v>
      </c>
      <c r="B49" s="307" t="s">
        <v>271</v>
      </c>
      <c r="C49" s="308"/>
      <c r="D49" s="113">
        <v>2.7904616945712837</v>
      </c>
      <c r="E49" s="115">
        <v>55</v>
      </c>
      <c r="F49" s="114">
        <v>71</v>
      </c>
      <c r="G49" s="114">
        <v>99</v>
      </c>
      <c r="H49" s="114">
        <v>85</v>
      </c>
      <c r="I49" s="140">
        <v>91</v>
      </c>
      <c r="J49" s="115">
        <v>-36</v>
      </c>
      <c r="K49" s="116">
        <v>-39.560439560439562</v>
      </c>
    </row>
    <row r="50" spans="1:11" ht="14.1" customHeight="1" x14ac:dyDescent="0.2">
      <c r="A50" s="306" t="s">
        <v>272</v>
      </c>
      <c r="B50" s="307" t="s">
        <v>273</v>
      </c>
      <c r="C50" s="308"/>
      <c r="D50" s="113">
        <v>0.7102993404363267</v>
      </c>
      <c r="E50" s="115">
        <v>14</v>
      </c>
      <c r="F50" s="114">
        <v>12</v>
      </c>
      <c r="G50" s="114">
        <v>28</v>
      </c>
      <c r="H50" s="114">
        <v>11</v>
      </c>
      <c r="I50" s="140">
        <v>31</v>
      </c>
      <c r="J50" s="115">
        <v>-17</v>
      </c>
      <c r="K50" s="116">
        <v>-54.838709677419352</v>
      </c>
    </row>
    <row r="51" spans="1:11" ht="14.1" customHeight="1" x14ac:dyDescent="0.2">
      <c r="A51" s="306" t="s">
        <v>274</v>
      </c>
      <c r="B51" s="307" t="s">
        <v>275</v>
      </c>
      <c r="C51" s="308"/>
      <c r="D51" s="113">
        <v>1.9279553526128868</v>
      </c>
      <c r="E51" s="115">
        <v>38</v>
      </c>
      <c r="F51" s="114">
        <v>53</v>
      </c>
      <c r="G51" s="114">
        <v>56</v>
      </c>
      <c r="H51" s="114">
        <v>66</v>
      </c>
      <c r="I51" s="140">
        <v>53</v>
      </c>
      <c r="J51" s="115">
        <v>-15</v>
      </c>
      <c r="K51" s="116">
        <v>-28.30188679245283</v>
      </c>
    </row>
    <row r="52" spans="1:11" ht="14.1" customHeight="1" x14ac:dyDescent="0.2">
      <c r="A52" s="306">
        <v>71</v>
      </c>
      <c r="B52" s="307" t="s">
        <v>276</v>
      </c>
      <c r="C52" s="308"/>
      <c r="D52" s="113">
        <v>6.7985794013191274</v>
      </c>
      <c r="E52" s="115">
        <v>134</v>
      </c>
      <c r="F52" s="114">
        <v>122</v>
      </c>
      <c r="G52" s="114">
        <v>228</v>
      </c>
      <c r="H52" s="114">
        <v>109</v>
      </c>
      <c r="I52" s="140">
        <v>172</v>
      </c>
      <c r="J52" s="115">
        <v>-38</v>
      </c>
      <c r="K52" s="116">
        <v>-22.093023255813954</v>
      </c>
    </row>
    <row r="53" spans="1:11" ht="14.1" customHeight="1" x14ac:dyDescent="0.2">
      <c r="A53" s="306" t="s">
        <v>277</v>
      </c>
      <c r="B53" s="307" t="s">
        <v>278</v>
      </c>
      <c r="C53" s="308"/>
      <c r="D53" s="113">
        <v>2.3338406900050734</v>
      </c>
      <c r="E53" s="115">
        <v>46</v>
      </c>
      <c r="F53" s="114">
        <v>39</v>
      </c>
      <c r="G53" s="114">
        <v>119</v>
      </c>
      <c r="H53" s="114">
        <v>33</v>
      </c>
      <c r="I53" s="140">
        <v>67</v>
      </c>
      <c r="J53" s="115">
        <v>-21</v>
      </c>
      <c r="K53" s="116">
        <v>-31.343283582089551</v>
      </c>
    </row>
    <row r="54" spans="1:11" ht="14.1" customHeight="1" x14ac:dyDescent="0.2">
      <c r="A54" s="306" t="s">
        <v>279</v>
      </c>
      <c r="B54" s="307" t="s">
        <v>280</v>
      </c>
      <c r="C54" s="308"/>
      <c r="D54" s="113">
        <v>3.602232369355657</v>
      </c>
      <c r="E54" s="115">
        <v>71</v>
      </c>
      <c r="F54" s="114">
        <v>72</v>
      </c>
      <c r="G54" s="114">
        <v>101</v>
      </c>
      <c r="H54" s="114">
        <v>57</v>
      </c>
      <c r="I54" s="140">
        <v>78</v>
      </c>
      <c r="J54" s="115">
        <v>-7</v>
      </c>
      <c r="K54" s="116">
        <v>-8.9743589743589745</v>
      </c>
    </row>
    <row r="55" spans="1:11" ht="14.1" customHeight="1" x14ac:dyDescent="0.2">
      <c r="A55" s="306">
        <v>72</v>
      </c>
      <c r="B55" s="307" t="s">
        <v>281</v>
      </c>
      <c r="C55" s="308"/>
      <c r="D55" s="113">
        <v>2.1308980213089801</v>
      </c>
      <c r="E55" s="115">
        <v>42</v>
      </c>
      <c r="F55" s="114">
        <v>29</v>
      </c>
      <c r="G55" s="114">
        <v>75</v>
      </c>
      <c r="H55" s="114">
        <v>31</v>
      </c>
      <c r="I55" s="140">
        <v>48</v>
      </c>
      <c r="J55" s="115">
        <v>-6</v>
      </c>
      <c r="K55" s="116">
        <v>-12.5</v>
      </c>
    </row>
    <row r="56" spans="1:11" ht="14.1" customHeight="1" x14ac:dyDescent="0.2">
      <c r="A56" s="306" t="s">
        <v>282</v>
      </c>
      <c r="B56" s="307" t="s">
        <v>283</v>
      </c>
      <c r="C56" s="308"/>
      <c r="D56" s="113">
        <v>0.60882800608828003</v>
      </c>
      <c r="E56" s="115">
        <v>12</v>
      </c>
      <c r="F56" s="114" t="s">
        <v>513</v>
      </c>
      <c r="G56" s="114">
        <v>44</v>
      </c>
      <c r="H56" s="114" t="s">
        <v>513</v>
      </c>
      <c r="I56" s="140">
        <v>18</v>
      </c>
      <c r="J56" s="115">
        <v>-6</v>
      </c>
      <c r="K56" s="116">
        <v>-33.333333333333336</v>
      </c>
    </row>
    <row r="57" spans="1:11" ht="14.1" customHeight="1" x14ac:dyDescent="0.2">
      <c r="A57" s="306" t="s">
        <v>284</v>
      </c>
      <c r="B57" s="307" t="s">
        <v>285</v>
      </c>
      <c r="C57" s="308"/>
      <c r="D57" s="113">
        <v>0.96397767630644338</v>
      </c>
      <c r="E57" s="115">
        <v>19</v>
      </c>
      <c r="F57" s="114">
        <v>15</v>
      </c>
      <c r="G57" s="114">
        <v>20</v>
      </c>
      <c r="H57" s="114">
        <v>17</v>
      </c>
      <c r="I57" s="140">
        <v>19</v>
      </c>
      <c r="J57" s="115">
        <v>0</v>
      </c>
      <c r="K57" s="116">
        <v>0</v>
      </c>
    </row>
    <row r="58" spans="1:11" ht="14.1" customHeight="1" x14ac:dyDescent="0.2">
      <c r="A58" s="306">
        <v>73</v>
      </c>
      <c r="B58" s="307" t="s">
        <v>286</v>
      </c>
      <c r="C58" s="308"/>
      <c r="D58" s="113">
        <v>0.65956367326230336</v>
      </c>
      <c r="E58" s="115">
        <v>13</v>
      </c>
      <c r="F58" s="114">
        <v>13</v>
      </c>
      <c r="G58" s="114">
        <v>44</v>
      </c>
      <c r="H58" s="114">
        <v>22</v>
      </c>
      <c r="I58" s="140">
        <v>30</v>
      </c>
      <c r="J58" s="115">
        <v>-17</v>
      </c>
      <c r="K58" s="116">
        <v>-56.666666666666664</v>
      </c>
    </row>
    <row r="59" spans="1:11" ht="14.1" customHeight="1" x14ac:dyDescent="0.2">
      <c r="A59" s="306" t="s">
        <v>287</v>
      </c>
      <c r="B59" s="307" t="s">
        <v>288</v>
      </c>
      <c r="C59" s="308"/>
      <c r="D59" s="113">
        <v>0.40588533739218668</v>
      </c>
      <c r="E59" s="115">
        <v>8</v>
      </c>
      <c r="F59" s="114">
        <v>7</v>
      </c>
      <c r="G59" s="114">
        <v>13</v>
      </c>
      <c r="H59" s="114">
        <v>17</v>
      </c>
      <c r="I59" s="140">
        <v>15</v>
      </c>
      <c r="J59" s="115">
        <v>-7</v>
      </c>
      <c r="K59" s="116">
        <v>-46.666666666666664</v>
      </c>
    </row>
    <row r="60" spans="1:11" ht="14.1" customHeight="1" x14ac:dyDescent="0.2">
      <c r="A60" s="306">
        <v>81</v>
      </c>
      <c r="B60" s="307" t="s">
        <v>289</v>
      </c>
      <c r="C60" s="308"/>
      <c r="D60" s="113">
        <v>7.6103500761035008</v>
      </c>
      <c r="E60" s="115">
        <v>150</v>
      </c>
      <c r="F60" s="114">
        <v>189</v>
      </c>
      <c r="G60" s="114">
        <v>214</v>
      </c>
      <c r="H60" s="114">
        <v>100</v>
      </c>
      <c r="I60" s="140">
        <v>148</v>
      </c>
      <c r="J60" s="115">
        <v>2</v>
      </c>
      <c r="K60" s="116">
        <v>1.3513513513513513</v>
      </c>
    </row>
    <row r="61" spans="1:11" ht="14.1" customHeight="1" x14ac:dyDescent="0.2">
      <c r="A61" s="306" t="s">
        <v>290</v>
      </c>
      <c r="B61" s="307" t="s">
        <v>291</v>
      </c>
      <c r="C61" s="308"/>
      <c r="D61" s="113">
        <v>2.5367833587011668</v>
      </c>
      <c r="E61" s="115">
        <v>50</v>
      </c>
      <c r="F61" s="114">
        <v>31</v>
      </c>
      <c r="G61" s="114">
        <v>103</v>
      </c>
      <c r="H61" s="114">
        <v>29</v>
      </c>
      <c r="I61" s="140">
        <v>64</v>
      </c>
      <c r="J61" s="115">
        <v>-14</v>
      </c>
      <c r="K61" s="116">
        <v>-21.875</v>
      </c>
    </row>
    <row r="62" spans="1:11" ht="14.1" customHeight="1" x14ac:dyDescent="0.2">
      <c r="A62" s="306" t="s">
        <v>292</v>
      </c>
      <c r="B62" s="307" t="s">
        <v>293</v>
      </c>
      <c r="C62" s="308"/>
      <c r="D62" s="113">
        <v>2.5367833587011668</v>
      </c>
      <c r="E62" s="115">
        <v>50</v>
      </c>
      <c r="F62" s="114">
        <v>115</v>
      </c>
      <c r="G62" s="114">
        <v>67</v>
      </c>
      <c r="H62" s="114">
        <v>38</v>
      </c>
      <c r="I62" s="140">
        <v>46</v>
      </c>
      <c r="J62" s="115">
        <v>4</v>
      </c>
      <c r="K62" s="116">
        <v>8.695652173913043</v>
      </c>
    </row>
    <row r="63" spans="1:11" ht="14.1" customHeight="1" x14ac:dyDescent="0.2">
      <c r="A63" s="306"/>
      <c r="B63" s="307" t="s">
        <v>294</v>
      </c>
      <c r="C63" s="308"/>
      <c r="D63" s="113">
        <v>2.3338406900050734</v>
      </c>
      <c r="E63" s="115">
        <v>46</v>
      </c>
      <c r="F63" s="114">
        <v>103</v>
      </c>
      <c r="G63" s="114">
        <v>54</v>
      </c>
      <c r="H63" s="114">
        <v>30</v>
      </c>
      <c r="I63" s="140">
        <v>38</v>
      </c>
      <c r="J63" s="115">
        <v>8</v>
      </c>
      <c r="K63" s="116">
        <v>21.05263157894737</v>
      </c>
    </row>
    <row r="64" spans="1:11" ht="14.1" customHeight="1" x14ac:dyDescent="0.2">
      <c r="A64" s="306" t="s">
        <v>295</v>
      </c>
      <c r="B64" s="307" t="s">
        <v>296</v>
      </c>
      <c r="C64" s="308"/>
      <c r="D64" s="113">
        <v>1.2683916793505834</v>
      </c>
      <c r="E64" s="115">
        <v>25</v>
      </c>
      <c r="F64" s="114">
        <v>19</v>
      </c>
      <c r="G64" s="114">
        <v>16</v>
      </c>
      <c r="H64" s="114">
        <v>16</v>
      </c>
      <c r="I64" s="140">
        <v>20</v>
      </c>
      <c r="J64" s="115">
        <v>5</v>
      </c>
      <c r="K64" s="116">
        <v>25</v>
      </c>
    </row>
    <row r="65" spans="1:11" ht="14.1" customHeight="1" x14ac:dyDescent="0.2">
      <c r="A65" s="306" t="s">
        <v>297</v>
      </c>
      <c r="B65" s="307" t="s">
        <v>298</v>
      </c>
      <c r="C65" s="308"/>
      <c r="D65" s="113">
        <v>0.40588533739218668</v>
      </c>
      <c r="E65" s="115">
        <v>8</v>
      </c>
      <c r="F65" s="114">
        <v>12</v>
      </c>
      <c r="G65" s="114">
        <v>9</v>
      </c>
      <c r="H65" s="114">
        <v>10</v>
      </c>
      <c r="I65" s="140">
        <v>10</v>
      </c>
      <c r="J65" s="115">
        <v>-2</v>
      </c>
      <c r="K65" s="116">
        <v>-20</v>
      </c>
    </row>
    <row r="66" spans="1:11" ht="14.1" customHeight="1" x14ac:dyDescent="0.2">
      <c r="A66" s="306">
        <v>82</v>
      </c>
      <c r="B66" s="307" t="s">
        <v>299</v>
      </c>
      <c r="C66" s="308"/>
      <c r="D66" s="113">
        <v>3.3485540334855401</v>
      </c>
      <c r="E66" s="115">
        <v>66</v>
      </c>
      <c r="F66" s="114">
        <v>40</v>
      </c>
      <c r="G66" s="114">
        <v>103</v>
      </c>
      <c r="H66" s="114">
        <v>54</v>
      </c>
      <c r="I66" s="140">
        <v>61</v>
      </c>
      <c r="J66" s="115">
        <v>5</v>
      </c>
      <c r="K66" s="116">
        <v>8.1967213114754092</v>
      </c>
    </row>
    <row r="67" spans="1:11" ht="14.1" customHeight="1" x14ac:dyDescent="0.2">
      <c r="A67" s="306" t="s">
        <v>300</v>
      </c>
      <c r="B67" s="307" t="s">
        <v>301</v>
      </c>
      <c r="C67" s="308"/>
      <c r="D67" s="113">
        <v>2.080162354134957</v>
      </c>
      <c r="E67" s="115">
        <v>41</v>
      </c>
      <c r="F67" s="114">
        <v>15</v>
      </c>
      <c r="G67" s="114">
        <v>58</v>
      </c>
      <c r="H67" s="114">
        <v>28</v>
      </c>
      <c r="I67" s="140">
        <v>35</v>
      </c>
      <c r="J67" s="115">
        <v>6</v>
      </c>
      <c r="K67" s="116">
        <v>17.142857142857142</v>
      </c>
    </row>
    <row r="68" spans="1:11" ht="14.1" customHeight="1" x14ac:dyDescent="0.2">
      <c r="A68" s="306" t="s">
        <v>302</v>
      </c>
      <c r="B68" s="307" t="s">
        <v>303</v>
      </c>
      <c r="C68" s="308"/>
      <c r="D68" s="113">
        <v>0.86250634195839671</v>
      </c>
      <c r="E68" s="115">
        <v>17</v>
      </c>
      <c r="F68" s="114">
        <v>15</v>
      </c>
      <c r="G68" s="114">
        <v>22</v>
      </c>
      <c r="H68" s="114">
        <v>17</v>
      </c>
      <c r="I68" s="140">
        <v>16</v>
      </c>
      <c r="J68" s="115">
        <v>1</v>
      </c>
      <c r="K68" s="116">
        <v>6.25</v>
      </c>
    </row>
    <row r="69" spans="1:11" ht="14.1" customHeight="1" x14ac:dyDescent="0.2">
      <c r="A69" s="306">
        <v>83</v>
      </c>
      <c r="B69" s="307" t="s">
        <v>304</v>
      </c>
      <c r="C69" s="308"/>
      <c r="D69" s="113">
        <v>3.7544393708777268</v>
      </c>
      <c r="E69" s="115">
        <v>74</v>
      </c>
      <c r="F69" s="114">
        <v>46</v>
      </c>
      <c r="G69" s="114">
        <v>157</v>
      </c>
      <c r="H69" s="114">
        <v>56</v>
      </c>
      <c r="I69" s="140">
        <v>73</v>
      </c>
      <c r="J69" s="115">
        <v>1</v>
      </c>
      <c r="K69" s="116">
        <v>1.3698630136986301</v>
      </c>
    </row>
    <row r="70" spans="1:11" ht="14.1" customHeight="1" x14ac:dyDescent="0.2">
      <c r="A70" s="306" t="s">
        <v>305</v>
      </c>
      <c r="B70" s="307" t="s">
        <v>306</v>
      </c>
      <c r="C70" s="308"/>
      <c r="D70" s="113">
        <v>3.1456113647894468</v>
      </c>
      <c r="E70" s="115">
        <v>62</v>
      </c>
      <c r="F70" s="114">
        <v>38</v>
      </c>
      <c r="G70" s="114">
        <v>147</v>
      </c>
      <c r="H70" s="114">
        <v>49</v>
      </c>
      <c r="I70" s="140">
        <v>60</v>
      </c>
      <c r="J70" s="115">
        <v>2</v>
      </c>
      <c r="K70" s="116">
        <v>3.3333333333333335</v>
      </c>
    </row>
    <row r="71" spans="1:11" ht="14.1" customHeight="1" x14ac:dyDescent="0.2">
      <c r="A71" s="306"/>
      <c r="B71" s="307" t="s">
        <v>307</v>
      </c>
      <c r="C71" s="308"/>
      <c r="D71" s="113">
        <v>0.7102993404363267</v>
      </c>
      <c r="E71" s="115">
        <v>14</v>
      </c>
      <c r="F71" s="114">
        <v>20</v>
      </c>
      <c r="G71" s="114">
        <v>81</v>
      </c>
      <c r="H71" s="114">
        <v>9</v>
      </c>
      <c r="I71" s="140">
        <v>22</v>
      </c>
      <c r="J71" s="115">
        <v>-8</v>
      </c>
      <c r="K71" s="116">
        <v>-36.363636363636367</v>
      </c>
    </row>
    <row r="72" spans="1:11" ht="14.1" customHeight="1" x14ac:dyDescent="0.2">
      <c r="A72" s="306">
        <v>84</v>
      </c>
      <c r="B72" s="307" t="s">
        <v>308</v>
      </c>
      <c r="C72" s="308"/>
      <c r="D72" s="113">
        <v>0.86250634195839671</v>
      </c>
      <c r="E72" s="115">
        <v>17</v>
      </c>
      <c r="F72" s="114">
        <v>15</v>
      </c>
      <c r="G72" s="114">
        <v>36</v>
      </c>
      <c r="H72" s="114">
        <v>19</v>
      </c>
      <c r="I72" s="140">
        <v>23</v>
      </c>
      <c r="J72" s="115">
        <v>-6</v>
      </c>
      <c r="K72" s="116">
        <v>-26.086956521739129</v>
      </c>
    </row>
    <row r="73" spans="1:11" ht="14.1" customHeight="1" x14ac:dyDescent="0.2">
      <c r="A73" s="306" t="s">
        <v>309</v>
      </c>
      <c r="B73" s="307" t="s">
        <v>310</v>
      </c>
      <c r="C73" s="308"/>
      <c r="D73" s="113">
        <v>0.25367833587011668</v>
      </c>
      <c r="E73" s="115">
        <v>5</v>
      </c>
      <c r="F73" s="114">
        <v>4</v>
      </c>
      <c r="G73" s="114">
        <v>19</v>
      </c>
      <c r="H73" s="114">
        <v>4</v>
      </c>
      <c r="I73" s="140">
        <v>5</v>
      </c>
      <c r="J73" s="115">
        <v>0</v>
      </c>
      <c r="K73" s="116">
        <v>0</v>
      </c>
    </row>
    <row r="74" spans="1:11" ht="14.1" customHeight="1" x14ac:dyDescent="0.2">
      <c r="A74" s="306" t="s">
        <v>311</v>
      </c>
      <c r="B74" s="307" t="s">
        <v>312</v>
      </c>
      <c r="C74" s="308"/>
      <c r="D74" s="113">
        <v>0.15220700152207001</v>
      </c>
      <c r="E74" s="115">
        <v>3</v>
      </c>
      <c r="F74" s="114">
        <v>4</v>
      </c>
      <c r="G74" s="114">
        <v>3</v>
      </c>
      <c r="H74" s="114" t="s">
        <v>513</v>
      </c>
      <c r="I74" s="140">
        <v>7</v>
      </c>
      <c r="J74" s="115">
        <v>-4</v>
      </c>
      <c r="K74" s="116">
        <v>-57.142857142857146</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v>0.30441400304414001</v>
      </c>
      <c r="E76" s="115">
        <v>6</v>
      </c>
      <c r="F76" s="114">
        <v>4</v>
      </c>
      <c r="G76" s="114" t="s">
        <v>513</v>
      </c>
      <c r="H76" s="114">
        <v>3</v>
      </c>
      <c r="I76" s="140">
        <v>6</v>
      </c>
      <c r="J76" s="115">
        <v>0</v>
      </c>
      <c r="K76" s="116">
        <v>0</v>
      </c>
    </row>
    <row r="77" spans="1:11" ht="14.1" customHeight="1" x14ac:dyDescent="0.2">
      <c r="A77" s="306">
        <v>92</v>
      </c>
      <c r="B77" s="307" t="s">
        <v>316</v>
      </c>
      <c r="C77" s="308"/>
      <c r="D77" s="113">
        <v>0.50735667174023336</v>
      </c>
      <c r="E77" s="115">
        <v>10</v>
      </c>
      <c r="F77" s="114">
        <v>9</v>
      </c>
      <c r="G77" s="114">
        <v>10</v>
      </c>
      <c r="H77" s="114">
        <v>6</v>
      </c>
      <c r="I77" s="140">
        <v>11</v>
      </c>
      <c r="J77" s="115">
        <v>-1</v>
      </c>
      <c r="K77" s="116">
        <v>-9.0909090909090917</v>
      </c>
    </row>
    <row r="78" spans="1:11" ht="14.1" customHeight="1" x14ac:dyDescent="0.2">
      <c r="A78" s="306">
        <v>93</v>
      </c>
      <c r="B78" s="307" t="s">
        <v>317</v>
      </c>
      <c r="C78" s="308"/>
      <c r="D78" s="113">
        <v>0.30441400304414001</v>
      </c>
      <c r="E78" s="115">
        <v>6</v>
      </c>
      <c r="F78" s="114">
        <v>4</v>
      </c>
      <c r="G78" s="114">
        <v>7</v>
      </c>
      <c r="H78" s="114">
        <v>4</v>
      </c>
      <c r="I78" s="140" t="s">
        <v>513</v>
      </c>
      <c r="J78" s="115" t="s">
        <v>513</v>
      </c>
      <c r="K78" s="116" t="s">
        <v>513</v>
      </c>
    </row>
    <row r="79" spans="1:11" ht="14.1" customHeight="1" x14ac:dyDescent="0.2">
      <c r="A79" s="306">
        <v>94</v>
      </c>
      <c r="B79" s="307" t="s">
        <v>318</v>
      </c>
      <c r="C79" s="308"/>
      <c r="D79" s="113">
        <v>0.55809233891425669</v>
      </c>
      <c r="E79" s="115">
        <v>11</v>
      </c>
      <c r="F79" s="114">
        <v>8</v>
      </c>
      <c r="G79" s="114">
        <v>21</v>
      </c>
      <c r="H79" s="114">
        <v>9</v>
      </c>
      <c r="I79" s="140">
        <v>3</v>
      </c>
      <c r="J79" s="115">
        <v>8</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0.55809233891425669</v>
      </c>
      <c r="E81" s="143">
        <v>11</v>
      </c>
      <c r="F81" s="144">
        <v>5</v>
      </c>
      <c r="G81" s="144">
        <v>17</v>
      </c>
      <c r="H81" s="144">
        <v>12</v>
      </c>
      <c r="I81" s="145">
        <v>11</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2071</v>
      </c>
      <c r="E11" s="114">
        <v>1970</v>
      </c>
      <c r="F11" s="114">
        <v>2722</v>
      </c>
      <c r="G11" s="114">
        <v>1931</v>
      </c>
      <c r="H11" s="140">
        <v>2440</v>
      </c>
      <c r="I11" s="115">
        <v>-369</v>
      </c>
      <c r="J11" s="116">
        <v>-15.122950819672131</v>
      </c>
    </row>
    <row r="12" spans="1:15" s="110" customFormat="1" ht="24.95" customHeight="1" x14ac:dyDescent="0.2">
      <c r="A12" s="193" t="s">
        <v>132</v>
      </c>
      <c r="B12" s="194" t="s">
        <v>133</v>
      </c>
      <c r="C12" s="113">
        <v>0.19314340898116852</v>
      </c>
      <c r="D12" s="115">
        <v>4</v>
      </c>
      <c r="E12" s="114">
        <v>7</v>
      </c>
      <c r="F12" s="114">
        <v>9</v>
      </c>
      <c r="G12" s="114">
        <v>7</v>
      </c>
      <c r="H12" s="140">
        <v>5</v>
      </c>
      <c r="I12" s="115">
        <v>-1</v>
      </c>
      <c r="J12" s="116">
        <v>-20</v>
      </c>
    </row>
    <row r="13" spans="1:15" s="110" customFormat="1" ht="24.95" customHeight="1" x14ac:dyDescent="0.2">
      <c r="A13" s="193" t="s">
        <v>134</v>
      </c>
      <c r="B13" s="199" t="s">
        <v>214</v>
      </c>
      <c r="C13" s="113">
        <v>0.67600193143408982</v>
      </c>
      <c r="D13" s="115">
        <v>14</v>
      </c>
      <c r="E13" s="114">
        <v>11</v>
      </c>
      <c r="F13" s="114">
        <v>9</v>
      </c>
      <c r="G13" s="114">
        <v>13</v>
      </c>
      <c r="H13" s="140">
        <v>9</v>
      </c>
      <c r="I13" s="115">
        <v>5</v>
      </c>
      <c r="J13" s="116">
        <v>55.555555555555557</v>
      </c>
    </row>
    <row r="14" spans="1:15" s="287" customFormat="1" ht="24.95" customHeight="1" x14ac:dyDescent="0.2">
      <c r="A14" s="193" t="s">
        <v>215</v>
      </c>
      <c r="B14" s="199" t="s">
        <v>137</v>
      </c>
      <c r="C14" s="113">
        <v>17.431192660550458</v>
      </c>
      <c r="D14" s="115">
        <v>361</v>
      </c>
      <c r="E14" s="114">
        <v>294</v>
      </c>
      <c r="F14" s="114">
        <v>476</v>
      </c>
      <c r="G14" s="114">
        <v>266</v>
      </c>
      <c r="H14" s="140">
        <v>429</v>
      </c>
      <c r="I14" s="115">
        <v>-68</v>
      </c>
      <c r="J14" s="116">
        <v>-15.850815850815851</v>
      </c>
      <c r="K14" s="110"/>
      <c r="L14" s="110"/>
      <c r="M14" s="110"/>
      <c r="N14" s="110"/>
      <c r="O14" s="110"/>
    </row>
    <row r="15" spans="1:15" s="110" customFormat="1" ht="24.95" customHeight="1" x14ac:dyDescent="0.2">
      <c r="A15" s="193" t="s">
        <v>216</v>
      </c>
      <c r="B15" s="199" t="s">
        <v>217</v>
      </c>
      <c r="C15" s="113">
        <v>2.3660067600193142</v>
      </c>
      <c r="D15" s="115">
        <v>49</v>
      </c>
      <c r="E15" s="114">
        <v>51</v>
      </c>
      <c r="F15" s="114">
        <v>75</v>
      </c>
      <c r="G15" s="114">
        <v>32</v>
      </c>
      <c r="H15" s="140">
        <v>46</v>
      </c>
      <c r="I15" s="115">
        <v>3</v>
      </c>
      <c r="J15" s="116">
        <v>6.5217391304347823</v>
      </c>
    </row>
    <row r="16" spans="1:15" s="287" customFormat="1" ht="24.95" customHeight="1" x14ac:dyDescent="0.2">
      <c r="A16" s="193" t="s">
        <v>218</v>
      </c>
      <c r="B16" s="199" t="s">
        <v>141</v>
      </c>
      <c r="C16" s="113">
        <v>11.974891356832448</v>
      </c>
      <c r="D16" s="115">
        <v>248</v>
      </c>
      <c r="E16" s="114">
        <v>189</v>
      </c>
      <c r="F16" s="114">
        <v>310</v>
      </c>
      <c r="G16" s="114">
        <v>181</v>
      </c>
      <c r="H16" s="140">
        <v>312</v>
      </c>
      <c r="I16" s="115">
        <v>-64</v>
      </c>
      <c r="J16" s="116">
        <v>-20.512820512820515</v>
      </c>
      <c r="K16" s="110"/>
      <c r="L16" s="110"/>
      <c r="M16" s="110"/>
      <c r="N16" s="110"/>
      <c r="O16" s="110"/>
    </row>
    <row r="17" spans="1:15" s="110" customFormat="1" ht="24.95" customHeight="1" x14ac:dyDescent="0.2">
      <c r="A17" s="193" t="s">
        <v>142</v>
      </c>
      <c r="B17" s="199" t="s">
        <v>220</v>
      </c>
      <c r="C17" s="113">
        <v>3.0902945436986964</v>
      </c>
      <c r="D17" s="115">
        <v>64</v>
      </c>
      <c r="E17" s="114">
        <v>54</v>
      </c>
      <c r="F17" s="114">
        <v>91</v>
      </c>
      <c r="G17" s="114">
        <v>53</v>
      </c>
      <c r="H17" s="140">
        <v>71</v>
      </c>
      <c r="I17" s="115">
        <v>-7</v>
      </c>
      <c r="J17" s="116">
        <v>-9.8591549295774641</v>
      </c>
    </row>
    <row r="18" spans="1:15" s="287" customFormat="1" ht="24.95" customHeight="1" x14ac:dyDescent="0.2">
      <c r="A18" s="201" t="s">
        <v>144</v>
      </c>
      <c r="B18" s="202" t="s">
        <v>145</v>
      </c>
      <c r="C18" s="113">
        <v>6.2288749396426848</v>
      </c>
      <c r="D18" s="115">
        <v>129</v>
      </c>
      <c r="E18" s="114">
        <v>144</v>
      </c>
      <c r="F18" s="114">
        <v>173</v>
      </c>
      <c r="G18" s="114">
        <v>128</v>
      </c>
      <c r="H18" s="140">
        <v>153</v>
      </c>
      <c r="I18" s="115">
        <v>-24</v>
      </c>
      <c r="J18" s="116">
        <v>-15.686274509803921</v>
      </c>
      <c r="K18" s="110"/>
      <c r="L18" s="110"/>
      <c r="M18" s="110"/>
      <c r="N18" s="110"/>
      <c r="O18" s="110"/>
    </row>
    <row r="19" spans="1:15" s="110" customFormat="1" ht="24.95" customHeight="1" x14ac:dyDescent="0.2">
      <c r="A19" s="193" t="s">
        <v>146</v>
      </c>
      <c r="B19" s="199" t="s">
        <v>147</v>
      </c>
      <c r="C19" s="113">
        <v>18.252052148720423</v>
      </c>
      <c r="D19" s="115">
        <v>378</v>
      </c>
      <c r="E19" s="114">
        <v>390</v>
      </c>
      <c r="F19" s="114">
        <v>462</v>
      </c>
      <c r="G19" s="114">
        <v>275</v>
      </c>
      <c r="H19" s="140">
        <v>426</v>
      </c>
      <c r="I19" s="115">
        <v>-48</v>
      </c>
      <c r="J19" s="116">
        <v>-11.267605633802816</v>
      </c>
    </row>
    <row r="20" spans="1:15" s="287" customFormat="1" ht="24.95" customHeight="1" x14ac:dyDescent="0.2">
      <c r="A20" s="193" t="s">
        <v>148</v>
      </c>
      <c r="B20" s="199" t="s">
        <v>149</v>
      </c>
      <c r="C20" s="113">
        <v>4.2974408498309993</v>
      </c>
      <c r="D20" s="115">
        <v>89</v>
      </c>
      <c r="E20" s="114">
        <v>72</v>
      </c>
      <c r="F20" s="114">
        <v>100</v>
      </c>
      <c r="G20" s="114">
        <v>87</v>
      </c>
      <c r="H20" s="140">
        <v>117</v>
      </c>
      <c r="I20" s="115">
        <v>-28</v>
      </c>
      <c r="J20" s="116">
        <v>-23.931623931623932</v>
      </c>
      <c r="K20" s="110"/>
      <c r="L20" s="110"/>
      <c r="M20" s="110"/>
      <c r="N20" s="110"/>
      <c r="O20" s="110"/>
    </row>
    <row r="21" spans="1:15" s="110" customFormat="1" ht="24.95" customHeight="1" x14ac:dyDescent="0.2">
      <c r="A21" s="201" t="s">
        <v>150</v>
      </c>
      <c r="B21" s="202" t="s">
        <v>151</v>
      </c>
      <c r="C21" s="113">
        <v>6.2288749396426848</v>
      </c>
      <c r="D21" s="115">
        <v>129</v>
      </c>
      <c r="E21" s="114">
        <v>85</v>
      </c>
      <c r="F21" s="114">
        <v>145</v>
      </c>
      <c r="G21" s="114">
        <v>86</v>
      </c>
      <c r="H21" s="140">
        <v>102</v>
      </c>
      <c r="I21" s="115">
        <v>27</v>
      </c>
      <c r="J21" s="116">
        <v>26.470588235294116</v>
      </c>
    </row>
    <row r="22" spans="1:15" s="110" customFormat="1" ht="24.95" customHeight="1" x14ac:dyDescent="0.2">
      <c r="A22" s="201" t="s">
        <v>152</v>
      </c>
      <c r="B22" s="199" t="s">
        <v>153</v>
      </c>
      <c r="C22" s="113">
        <v>0.28971511347175277</v>
      </c>
      <c r="D22" s="115">
        <v>6</v>
      </c>
      <c r="E22" s="114">
        <v>8</v>
      </c>
      <c r="F22" s="114">
        <v>16</v>
      </c>
      <c r="G22" s="114">
        <v>7</v>
      </c>
      <c r="H22" s="140">
        <v>6</v>
      </c>
      <c r="I22" s="115">
        <v>0</v>
      </c>
      <c r="J22" s="116">
        <v>0</v>
      </c>
    </row>
    <row r="23" spans="1:15" s="110" customFormat="1" ht="24.95" customHeight="1" x14ac:dyDescent="0.2">
      <c r="A23" s="193" t="s">
        <v>154</v>
      </c>
      <c r="B23" s="199" t="s">
        <v>155</v>
      </c>
      <c r="C23" s="113">
        <v>1.3037180106228874</v>
      </c>
      <c r="D23" s="115">
        <v>27</v>
      </c>
      <c r="E23" s="114">
        <v>17</v>
      </c>
      <c r="F23" s="114">
        <v>29</v>
      </c>
      <c r="G23" s="114">
        <v>19</v>
      </c>
      <c r="H23" s="140">
        <v>31</v>
      </c>
      <c r="I23" s="115">
        <v>-4</v>
      </c>
      <c r="J23" s="116">
        <v>-12.903225806451612</v>
      </c>
    </row>
    <row r="24" spans="1:15" s="110" customFormat="1" ht="24.95" customHeight="1" x14ac:dyDescent="0.2">
      <c r="A24" s="193" t="s">
        <v>156</v>
      </c>
      <c r="B24" s="199" t="s">
        <v>221</v>
      </c>
      <c r="C24" s="113">
        <v>4.0560115886045391</v>
      </c>
      <c r="D24" s="115">
        <v>84</v>
      </c>
      <c r="E24" s="114">
        <v>53</v>
      </c>
      <c r="F24" s="114">
        <v>108</v>
      </c>
      <c r="G24" s="114">
        <v>74</v>
      </c>
      <c r="H24" s="140">
        <v>87</v>
      </c>
      <c r="I24" s="115">
        <v>-3</v>
      </c>
      <c r="J24" s="116">
        <v>-3.4482758620689653</v>
      </c>
    </row>
    <row r="25" spans="1:15" s="110" customFormat="1" ht="24.95" customHeight="1" x14ac:dyDescent="0.2">
      <c r="A25" s="193" t="s">
        <v>222</v>
      </c>
      <c r="B25" s="204" t="s">
        <v>159</v>
      </c>
      <c r="C25" s="113">
        <v>3.7180106228874941</v>
      </c>
      <c r="D25" s="115">
        <v>77</v>
      </c>
      <c r="E25" s="114">
        <v>151</v>
      </c>
      <c r="F25" s="114">
        <v>124</v>
      </c>
      <c r="G25" s="114">
        <v>162</v>
      </c>
      <c r="H25" s="140">
        <v>124</v>
      </c>
      <c r="I25" s="115">
        <v>-47</v>
      </c>
      <c r="J25" s="116">
        <v>-37.903225806451616</v>
      </c>
    </row>
    <row r="26" spans="1:15" s="110" customFormat="1" ht="24.95" customHeight="1" x14ac:dyDescent="0.2">
      <c r="A26" s="201">
        <v>782.78300000000002</v>
      </c>
      <c r="B26" s="203" t="s">
        <v>160</v>
      </c>
      <c r="C26" s="113">
        <v>19.072911636890392</v>
      </c>
      <c r="D26" s="115">
        <v>395</v>
      </c>
      <c r="E26" s="114">
        <v>391</v>
      </c>
      <c r="F26" s="114">
        <v>451</v>
      </c>
      <c r="G26" s="114">
        <v>501</v>
      </c>
      <c r="H26" s="140">
        <v>514</v>
      </c>
      <c r="I26" s="115">
        <v>-119</v>
      </c>
      <c r="J26" s="116">
        <v>-23.151750972762645</v>
      </c>
    </row>
    <row r="27" spans="1:15" s="110" customFormat="1" ht="24.95" customHeight="1" x14ac:dyDescent="0.2">
      <c r="A27" s="193" t="s">
        <v>161</v>
      </c>
      <c r="B27" s="199" t="s">
        <v>162</v>
      </c>
      <c r="C27" s="113">
        <v>2.3177209077740222</v>
      </c>
      <c r="D27" s="115">
        <v>48</v>
      </c>
      <c r="E27" s="114">
        <v>21</v>
      </c>
      <c r="F27" s="114">
        <v>29</v>
      </c>
      <c r="G27" s="114">
        <v>24</v>
      </c>
      <c r="H27" s="140">
        <v>50</v>
      </c>
      <c r="I27" s="115">
        <v>-2</v>
      </c>
      <c r="J27" s="116">
        <v>-4</v>
      </c>
    </row>
    <row r="28" spans="1:15" s="110" customFormat="1" ht="24.95" customHeight="1" x14ac:dyDescent="0.2">
      <c r="A28" s="193" t="s">
        <v>163</v>
      </c>
      <c r="B28" s="199" t="s">
        <v>164</v>
      </c>
      <c r="C28" s="113">
        <v>2.2694350555287301</v>
      </c>
      <c r="D28" s="115">
        <v>47</v>
      </c>
      <c r="E28" s="114">
        <v>36</v>
      </c>
      <c r="F28" s="114">
        <v>102</v>
      </c>
      <c r="G28" s="114">
        <v>29</v>
      </c>
      <c r="H28" s="140">
        <v>35</v>
      </c>
      <c r="I28" s="115">
        <v>12</v>
      </c>
      <c r="J28" s="116">
        <v>34.285714285714285</v>
      </c>
    </row>
    <row r="29" spans="1:15" s="110" customFormat="1" ht="24.95" customHeight="1" x14ac:dyDescent="0.2">
      <c r="A29" s="193">
        <v>86</v>
      </c>
      <c r="B29" s="199" t="s">
        <v>165</v>
      </c>
      <c r="C29" s="113">
        <v>6.6634476098503139</v>
      </c>
      <c r="D29" s="115">
        <v>138</v>
      </c>
      <c r="E29" s="114">
        <v>165</v>
      </c>
      <c r="F29" s="114">
        <v>178</v>
      </c>
      <c r="G29" s="114">
        <v>115</v>
      </c>
      <c r="H29" s="140">
        <v>152</v>
      </c>
      <c r="I29" s="115">
        <v>-14</v>
      </c>
      <c r="J29" s="116">
        <v>-9.2105263157894743</v>
      </c>
    </row>
    <row r="30" spans="1:15" s="110" customFormat="1" ht="24.95" customHeight="1" x14ac:dyDescent="0.2">
      <c r="A30" s="193">
        <v>87.88</v>
      </c>
      <c r="B30" s="204" t="s">
        <v>166</v>
      </c>
      <c r="C30" s="113">
        <v>3.1868662481892804</v>
      </c>
      <c r="D30" s="115">
        <v>66</v>
      </c>
      <c r="E30" s="114">
        <v>71</v>
      </c>
      <c r="F30" s="114">
        <v>159</v>
      </c>
      <c r="G30" s="114">
        <v>73</v>
      </c>
      <c r="H30" s="140">
        <v>142</v>
      </c>
      <c r="I30" s="115">
        <v>-76</v>
      </c>
      <c r="J30" s="116">
        <v>-53.521126760563384</v>
      </c>
    </row>
    <row r="31" spans="1:15" s="110" customFormat="1" ht="24.95" customHeight="1" x14ac:dyDescent="0.2">
      <c r="A31" s="193" t="s">
        <v>167</v>
      </c>
      <c r="B31" s="199" t="s">
        <v>168</v>
      </c>
      <c r="C31" s="113">
        <v>3.8145823273780781</v>
      </c>
      <c r="D31" s="115">
        <v>79</v>
      </c>
      <c r="E31" s="114">
        <v>54</v>
      </c>
      <c r="F31" s="114">
        <v>152</v>
      </c>
      <c r="G31" s="114">
        <v>65</v>
      </c>
      <c r="H31" s="140">
        <v>58</v>
      </c>
      <c r="I31" s="115">
        <v>21</v>
      </c>
      <c r="J31" s="116">
        <v>36.206896551724135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0.19314340898116852</v>
      </c>
      <c r="D34" s="115">
        <v>4</v>
      </c>
      <c r="E34" s="114">
        <v>7</v>
      </c>
      <c r="F34" s="114">
        <v>9</v>
      </c>
      <c r="G34" s="114">
        <v>7</v>
      </c>
      <c r="H34" s="140">
        <v>5</v>
      </c>
      <c r="I34" s="115">
        <v>-1</v>
      </c>
      <c r="J34" s="116">
        <v>-20</v>
      </c>
    </row>
    <row r="35" spans="1:10" s="110" customFormat="1" ht="24.95" customHeight="1" x14ac:dyDescent="0.2">
      <c r="A35" s="292" t="s">
        <v>171</v>
      </c>
      <c r="B35" s="293" t="s">
        <v>172</v>
      </c>
      <c r="C35" s="113">
        <v>24.336069531627235</v>
      </c>
      <c r="D35" s="115">
        <v>504</v>
      </c>
      <c r="E35" s="114">
        <v>449</v>
      </c>
      <c r="F35" s="114">
        <v>658</v>
      </c>
      <c r="G35" s="114">
        <v>407</v>
      </c>
      <c r="H35" s="140">
        <v>591</v>
      </c>
      <c r="I35" s="115">
        <v>-87</v>
      </c>
      <c r="J35" s="116">
        <v>-14.720812182741117</v>
      </c>
    </row>
    <row r="36" spans="1:10" s="110" customFormat="1" ht="24.95" customHeight="1" x14ac:dyDescent="0.2">
      <c r="A36" s="294" t="s">
        <v>173</v>
      </c>
      <c r="B36" s="295" t="s">
        <v>174</v>
      </c>
      <c r="C36" s="125">
        <v>75.470787059391597</v>
      </c>
      <c r="D36" s="143">
        <v>1563</v>
      </c>
      <c r="E36" s="144">
        <v>1514</v>
      </c>
      <c r="F36" s="144">
        <v>2055</v>
      </c>
      <c r="G36" s="144">
        <v>1517</v>
      </c>
      <c r="H36" s="145">
        <v>1844</v>
      </c>
      <c r="I36" s="143">
        <v>-281</v>
      </c>
      <c r="J36" s="146">
        <v>-15.238611713665943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2071</v>
      </c>
      <c r="F11" s="264">
        <v>1970</v>
      </c>
      <c r="G11" s="264">
        <v>2722</v>
      </c>
      <c r="H11" s="264">
        <v>1931</v>
      </c>
      <c r="I11" s="265">
        <v>2440</v>
      </c>
      <c r="J11" s="263">
        <v>-369</v>
      </c>
      <c r="K11" s="266">
        <v>-15.122950819672131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26.074360212457751</v>
      </c>
      <c r="E13" s="115">
        <v>540</v>
      </c>
      <c r="F13" s="114">
        <v>567</v>
      </c>
      <c r="G13" s="114">
        <v>693</v>
      </c>
      <c r="H13" s="114">
        <v>640</v>
      </c>
      <c r="I13" s="140">
        <v>696</v>
      </c>
      <c r="J13" s="115">
        <v>-156</v>
      </c>
      <c r="K13" s="116">
        <v>-22.413793103448278</v>
      </c>
    </row>
    <row r="14" spans="1:17" ht="15.95" customHeight="1" x14ac:dyDescent="0.2">
      <c r="A14" s="306" t="s">
        <v>230</v>
      </c>
      <c r="B14" s="307"/>
      <c r="C14" s="308"/>
      <c r="D14" s="113">
        <v>56.88073394495413</v>
      </c>
      <c r="E14" s="115">
        <v>1178</v>
      </c>
      <c r="F14" s="114">
        <v>1098</v>
      </c>
      <c r="G14" s="114">
        <v>1677</v>
      </c>
      <c r="H14" s="114">
        <v>1006</v>
      </c>
      <c r="I14" s="140">
        <v>1322</v>
      </c>
      <c r="J14" s="115">
        <v>-144</v>
      </c>
      <c r="K14" s="116">
        <v>-10.892586989409985</v>
      </c>
    </row>
    <row r="15" spans="1:17" ht="15.95" customHeight="1" x14ac:dyDescent="0.2">
      <c r="A15" s="306" t="s">
        <v>231</v>
      </c>
      <c r="B15" s="307"/>
      <c r="C15" s="308"/>
      <c r="D15" s="113">
        <v>9.2708836310960887</v>
      </c>
      <c r="E15" s="115">
        <v>192</v>
      </c>
      <c r="F15" s="114">
        <v>181</v>
      </c>
      <c r="G15" s="114">
        <v>173</v>
      </c>
      <c r="H15" s="114">
        <v>128</v>
      </c>
      <c r="I15" s="140">
        <v>224</v>
      </c>
      <c r="J15" s="115">
        <v>-32</v>
      </c>
      <c r="K15" s="116">
        <v>-14.285714285714286</v>
      </c>
    </row>
    <row r="16" spans="1:17" ht="15.95" customHeight="1" x14ac:dyDescent="0.2">
      <c r="A16" s="306" t="s">
        <v>232</v>
      </c>
      <c r="B16" s="307"/>
      <c r="C16" s="308"/>
      <c r="D16" s="113">
        <v>7.1945919845485271</v>
      </c>
      <c r="E16" s="115">
        <v>149</v>
      </c>
      <c r="F16" s="114">
        <v>120</v>
      </c>
      <c r="G16" s="114">
        <v>166</v>
      </c>
      <c r="H16" s="114">
        <v>148</v>
      </c>
      <c r="I16" s="140">
        <v>191</v>
      </c>
      <c r="J16" s="115">
        <v>-42</v>
      </c>
      <c r="K16" s="116">
        <v>-21.98952879581152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t="s">
        <v>513</v>
      </c>
      <c r="G18" s="114">
        <v>7</v>
      </c>
      <c r="H18" s="114">
        <v>3</v>
      </c>
      <c r="I18" s="140">
        <v>9</v>
      </c>
      <c r="J18" s="115" t="s">
        <v>513</v>
      </c>
      <c r="K18" s="116" t="s">
        <v>513</v>
      </c>
    </row>
    <row r="19" spans="1:11" ht="14.1" customHeight="1" x14ac:dyDescent="0.2">
      <c r="A19" s="306" t="s">
        <v>235</v>
      </c>
      <c r="B19" s="307" t="s">
        <v>236</v>
      </c>
      <c r="C19" s="308"/>
      <c r="D19" s="113">
        <v>0</v>
      </c>
      <c r="E19" s="115">
        <v>0</v>
      </c>
      <c r="F19" s="114">
        <v>0</v>
      </c>
      <c r="G19" s="114" t="s">
        <v>513</v>
      </c>
      <c r="H19" s="114">
        <v>0</v>
      </c>
      <c r="I19" s="140" t="s">
        <v>513</v>
      </c>
      <c r="J19" s="115" t="s">
        <v>513</v>
      </c>
      <c r="K19" s="116" t="s">
        <v>513</v>
      </c>
    </row>
    <row r="20" spans="1:11" ht="14.1" customHeight="1" x14ac:dyDescent="0.2">
      <c r="A20" s="306">
        <v>12</v>
      </c>
      <c r="B20" s="307" t="s">
        <v>237</v>
      </c>
      <c r="C20" s="308"/>
      <c r="D20" s="113">
        <v>1.1105746016417191</v>
      </c>
      <c r="E20" s="115">
        <v>23</v>
      </c>
      <c r="F20" s="114">
        <v>89</v>
      </c>
      <c r="G20" s="114">
        <v>55</v>
      </c>
      <c r="H20" s="114">
        <v>41</v>
      </c>
      <c r="I20" s="140">
        <v>22</v>
      </c>
      <c r="J20" s="115">
        <v>1</v>
      </c>
      <c r="K20" s="116">
        <v>4.5454545454545459</v>
      </c>
    </row>
    <row r="21" spans="1:11" ht="14.1" customHeight="1" x14ac:dyDescent="0.2">
      <c r="A21" s="306">
        <v>21</v>
      </c>
      <c r="B21" s="307" t="s">
        <v>238</v>
      </c>
      <c r="C21" s="308"/>
      <c r="D21" s="113">
        <v>0.24142926122646063</v>
      </c>
      <c r="E21" s="115">
        <v>5</v>
      </c>
      <c r="F21" s="114">
        <v>7</v>
      </c>
      <c r="G21" s="114">
        <v>12</v>
      </c>
      <c r="H21" s="114">
        <v>13</v>
      </c>
      <c r="I21" s="140">
        <v>11</v>
      </c>
      <c r="J21" s="115">
        <v>-6</v>
      </c>
      <c r="K21" s="116">
        <v>-54.545454545454547</v>
      </c>
    </row>
    <row r="22" spans="1:11" ht="14.1" customHeight="1" x14ac:dyDescent="0.2">
      <c r="A22" s="306">
        <v>22</v>
      </c>
      <c r="B22" s="307" t="s">
        <v>239</v>
      </c>
      <c r="C22" s="308"/>
      <c r="D22" s="113">
        <v>1.883148237566393</v>
      </c>
      <c r="E22" s="115">
        <v>39</v>
      </c>
      <c r="F22" s="114">
        <v>36</v>
      </c>
      <c r="G22" s="114">
        <v>40</v>
      </c>
      <c r="H22" s="114">
        <v>47</v>
      </c>
      <c r="I22" s="140">
        <v>52</v>
      </c>
      <c r="J22" s="115">
        <v>-13</v>
      </c>
      <c r="K22" s="116">
        <v>-25</v>
      </c>
    </row>
    <row r="23" spans="1:11" ht="14.1" customHeight="1" x14ac:dyDescent="0.2">
      <c r="A23" s="306">
        <v>23</v>
      </c>
      <c r="B23" s="307" t="s">
        <v>240</v>
      </c>
      <c r="C23" s="308"/>
      <c r="D23" s="113">
        <v>0.82085948816996623</v>
      </c>
      <c r="E23" s="115">
        <v>17</v>
      </c>
      <c r="F23" s="114">
        <v>24</v>
      </c>
      <c r="G23" s="114">
        <v>44</v>
      </c>
      <c r="H23" s="114">
        <v>21</v>
      </c>
      <c r="I23" s="140">
        <v>24</v>
      </c>
      <c r="J23" s="115">
        <v>-7</v>
      </c>
      <c r="K23" s="116">
        <v>-29.166666666666668</v>
      </c>
    </row>
    <row r="24" spans="1:11" ht="14.1" customHeight="1" x14ac:dyDescent="0.2">
      <c r="A24" s="306">
        <v>24</v>
      </c>
      <c r="B24" s="307" t="s">
        <v>241</v>
      </c>
      <c r="C24" s="308"/>
      <c r="D24" s="113">
        <v>8.4983099951714145</v>
      </c>
      <c r="E24" s="115">
        <v>176</v>
      </c>
      <c r="F24" s="114">
        <v>151</v>
      </c>
      <c r="G24" s="114">
        <v>208</v>
      </c>
      <c r="H24" s="114">
        <v>172</v>
      </c>
      <c r="I24" s="140">
        <v>206</v>
      </c>
      <c r="J24" s="115">
        <v>-30</v>
      </c>
      <c r="K24" s="116">
        <v>-14.563106796116505</v>
      </c>
    </row>
    <row r="25" spans="1:11" ht="14.1" customHeight="1" x14ac:dyDescent="0.2">
      <c r="A25" s="306">
        <v>25</v>
      </c>
      <c r="B25" s="307" t="s">
        <v>242</v>
      </c>
      <c r="C25" s="308"/>
      <c r="D25" s="113">
        <v>7.1463061323032351</v>
      </c>
      <c r="E25" s="115">
        <v>148</v>
      </c>
      <c r="F25" s="114">
        <v>135</v>
      </c>
      <c r="G25" s="114">
        <v>167</v>
      </c>
      <c r="H25" s="114">
        <v>173</v>
      </c>
      <c r="I25" s="140">
        <v>211</v>
      </c>
      <c r="J25" s="115">
        <v>-63</v>
      </c>
      <c r="K25" s="116">
        <v>-29.857819905213269</v>
      </c>
    </row>
    <row r="26" spans="1:11" ht="14.1" customHeight="1" x14ac:dyDescent="0.2">
      <c r="A26" s="306">
        <v>26</v>
      </c>
      <c r="B26" s="307" t="s">
        <v>243</v>
      </c>
      <c r="C26" s="308"/>
      <c r="D26" s="113">
        <v>4.7320135200386284</v>
      </c>
      <c r="E26" s="115">
        <v>98</v>
      </c>
      <c r="F26" s="114">
        <v>117</v>
      </c>
      <c r="G26" s="114">
        <v>93</v>
      </c>
      <c r="H26" s="114">
        <v>86</v>
      </c>
      <c r="I26" s="140">
        <v>124</v>
      </c>
      <c r="J26" s="115">
        <v>-26</v>
      </c>
      <c r="K26" s="116">
        <v>-20.967741935483872</v>
      </c>
    </row>
    <row r="27" spans="1:11" ht="14.1" customHeight="1" x14ac:dyDescent="0.2">
      <c r="A27" s="306">
        <v>27</v>
      </c>
      <c r="B27" s="307" t="s">
        <v>244</v>
      </c>
      <c r="C27" s="308"/>
      <c r="D27" s="113">
        <v>1.834862385321101</v>
      </c>
      <c r="E27" s="115">
        <v>38</v>
      </c>
      <c r="F27" s="114">
        <v>33</v>
      </c>
      <c r="G27" s="114">
        <v>39</v>
      </c>
      <c r="H27" s="114">
        <v>26</v>
      </c>
      <c r="I27" s="140">
        <v>50</v>
      </c>
      <c r="J27" s="115">
        <v>-12</v>
      </c>
      <c r="K27" s="116">
        <v>-24</v>
      </c>
    </row>
    <row r="28" spans="1:11" ht="14.1" customHeight="1" x14ac:dyDescent="0.2">
      <c r="A28" s="306">
        <v>28</v>
      </c>
      <c r="B28" s="307" t="s">
        <v>245</v>
      </c>
      <c r="C28" s="308"/>
      <c r="D28" s="113">
        <v>0.24142926122646063</v>
      </c>
      <c r="E28" s="115">
        <v>5</v>
      </c>
      <c r="F28" s="114">
        <v>4</v>
      </c>
      <c r="G28" s="114">
        <v>8</v>
      </c>
      <c r="H28" s="114" t="s">
        <v>513</v>
      </c>
      <c r="I28" s="140">
        <v>4</v>
      </c>
      <c r="J28" s="115">
        <v>1</v>
      </c>
      <c r="K28" s="116">
        <v>25</v>
      </c>
    </row>
    <row r="29" spans="1:11" ht="14.1" customHeight="1" x14ac:dyDescent="0.2">
      <c r="A29" s="306">
        <v>29</v>
      </c>
      <c r="B29" s="307" t="s">
        <v>246</v>
      </c>
      <c r="C29" s="308"/>
      <c r="D29" s="113">
        <v>3.0902945436986964</v>
      </c>
      <c r="E29" s="115">
        <v>64</v>
      </c>
      <c r="F29" s="114">
        <v>48</v>
      </c>
      <c r="G29" s="114">
        <v>80</v>
      </c>
      <c r="H29" s="114">
        <v>58</v>
      </c>
      <c r="I29" s="140">
        <v>59</v>
      </c>
      <c r="J29" s="115">
        <v>5</v>
      </c>
      <c r="K29" s="116">
        <v>8.4745762711864412</v>
      </c>
    </row>
    <row r="30" spans="1:11" ht="14.1" customHeight="1" x14ac:dyDescent="0.2">
      <c r="A30" s="306" t="s">
        <v>247</v>
      </c>
      <c r="B30" s="307" t="s">
        <v>248</v>
      </c>
      <c r="C30" s="308"/>
      <c r="D30" s="113" t="s">
        <v>513</v>
      </c>
      <c r="E30" s="115" t="s">
        <v>513</v>
      </c>
      <c r="F30" s="114">
        <v>24</v>
      </c>
      <c r="G30" s="114">
        <v>35</v>
      </c>
      <c r="H30" s="114" t="s">
        <v>513</v>
      </c>
      <c r="I30" s="140" t="s">
        <v>513</v>
      </c>
      <c r="J30" s="115" t="s">
        <v>513</v>
      </c>
      <c r="K30" s="116" t="s">
        <v>513</v>
      </c>
    </row>
    <row r="31" spans="1:11" ht="14.1" customHeight="1" x14ac:dyDescent="0.2">
      <c r="A31" s="306" t="s">
        <v>249</v>
      </c>
      <c r="B31" s="307" t="s">
        <v>250</v>
      </c>
      <c r="C31" s="308"/>
      <c r="D31" s="113">
        <v>1.5934331240946402</v>
      </c>
      <c r="E31" s="115">
        <v>33</v>
      </c>
      <c r="F31" s="114" t="s">
        <v>513</v>
      </c>
      <c r="G31" s="114">
        <v>42</v>
      </c>
      <c r="H31" s="114">
        <v>38</v>
      </c>
      <c r="I31" s="140">
        <v>40</v>
      </c>
      <c r="J31" s="115">
        <v>-7</v>
      </c>
      <c r="K31" s="116">
        <v>-17.5</v>
      </c>
    </row>
    <row r="32" spans="1:11" ht="14.1" customHeight="1" x14ac:dyDescent="0.2">
      <c r="A32" s="306">
        <v>31</v>
      </c>
      <c r="B32" s="307" t="s">
        <v>251</v>
      </c>
      <c r="C32" s="308"/>
      <c r="D32" s="113">
        <v>0.38628681796233705</v>
      </c>
      <c r="E32" s="115">
        <v>8</v>
      </c>
      <c r="F32" s="114">
        <v>5</v>
      </c>
      <c r="G32" s="114">
        <v>8</v>
      </c>
      <c r="H32" s="114">
        <v>7</v>
      </c>
      <c r="I32" s="140">
        <v>10</v>
      </c>
      <c r="J32" s="115">
        <v>-2</v>
      </c>
      <c r="K32" s="116">
        <v>-20</v>
      </c>
    </row>
    <row r="33" spans="1:11" ht="14.1" customHeight="1" x14ac:dyDescent="0.2">
      <c r="A33" s="306">
        <v>32</v>
      </c>
      <c r="B33" s="307" t="s">
        <v>252</v>
      </c>
      <c r="C33" s="308"/>
      <c r="D33" s="113">
        <v>2.2211492032834381</v>
      </c>
      <c r="E33" s="115">
        <v>46</v>
      </c>
      <c r="F33" s="114">
        <v>91</v>
      </c>
      <c r="G33" s="114">
        <v>99</v>
      </c>
      <c r="H33" s="114">
        <v>73</v>
      </c>
      <c r="I33" s="140">
        <v>42</v>
      </c>
      <c r="J33" s="115">
        <v>4</v>
      </c>
      <c r="K33" s="116">
        <v>9.5238095238095237</v>
      </c>
    </row>
    <row r="34" spans="1:11" ht="14.1" customHeight="1" x14ac:dyDescent="0.2">
      <c r="A34" s="306">
        <v>33</v>
      </c>
      <c r="B34" s="307" t="s">
        <v>253</v>
      </c>
      <c r="C34" s="308"/>
      <c r="D34" s="113">
        <v>1.4002897151134717</v>
      </c>
      <c r="E34" s="115">
        <v>29</v>
      </c>
      <c r="F34" s="114">
        <v>14</v>
      </c>
      <c r="G34" s="114">
        <v>17</v>
      </c>
      <c r="H34" s="114">
        <v>17</v>
      </c>
      <c r="I34" s="140">
        <v>16</v>
      </c>
      <c r="J34" s="115">
        <v>13</v>
      </c>
      <c r="K34" s="116">
        <v>81.25</v>
      </c>
    </row>
    <row r="35" spans="1:11" ht="14.1" customHeight="1" x14ac:dyDescent="0.2">
      <c r="A35" s="306">
        <v>34</v>
      </c>
      <c r="B35" s="307" t="s">
        <v>254</v>
      </c>
      <c r="C35" s="308"/>
      <c r="D35" s="113">
        <v>1.7865765330758088</v>
      </c>
      <c r="E35" s="115">
        <v>37</v>
      </c>
      <c r="F35" s="114">
        <v>26</v>
      </c>
      <c r="G35" s="114">
        <v>35</v>
      </c>
      <c r="H35" s="114">
        <v>33</v>
      </c>
      <c r="I35" s="140">
        <v>39</v>
      </c>
      <c r="J35" s="115">
        <v>-2</v>
      </c>
      <c r="K35" s="116">
        <v>-5.1282051282051286</v>
      </c>
    </row>
    <row r="36" spans="1:11" ht="14.1" customHeight="1" x14ac:dyDescent="0.2">
      <c r="A36" s="306">
        <v>41</v>
      </c>
      <c r="B36" s="307" t="s">
        <v>255</v>
      </c>
      <c r="C36" s="308"/>
      <c r="D36" s="113">
        <v>0.7725736359246741</v>
      </c>
      <c r="E36" s="115">
        <v>16</v>
      </c>
      <c r="F36" s="114">
        <v>3</v>
      </c>
      <c r="G36" s="114">
        <v>6</v>
      </c>
      <c r="H36" s="114">
        <v>6</v>
      </c>
      <c r="I36" s="140">
        <v>31</v>
      </c>
      <c r="J36" s="115">
        <v>-15</v>
      </c>
      <c r="K36" s="116">
        <v>-48.387096774193552</v>
      </c>
    </row>
    <row r="37" spans="1:11" ht="14.1" customHeight="1" x14ac:dyDescent="0.2">
      <c r="A37" s="306">
        <v>42</v>
      </c>
      <c r="B37" s="307" t="s">
        <v>256</v>
      </c>
      <c r="C37" s="308"/>
      <c r="D37" s="113">
        <v>0</v>
      </c>
      <c r="E37" s="115">
        <v>0</v>
      </c>
      <c r="F37" s="114" t="s">
        <v>513</v>
      </c>
      <c r="G37" s="114" t="s">
        <v>513</v>
      </c>
      <c r="H37" s="114" t="s">
        <v>513</v>
      </c>
      <c r="I37" s="140">
        <v>0</v>
      </c>
      <c r="J37" s="115">
        <v>0</v>
      </c>
      <c r="K37" s="116">
        <v>0</v>
      </c>
    </row>
    <row r="38" spans="1:11" ht="14.1" customHeight="1" x14ac:dyDescent="0.2">
      <c r="A38" s="306">
        <v>43</v>
      </c>
      <c r="B38" s="307" t="s">
        <v>257</v>
      </c>
      <c r="C38" s="308"/>
      <c r="D38" s="113">
        <v>0.62771607918879768</v>
      </c>
      <c r="E38" s="115">
        <v>13</v>
      </c>
      <c r="F38" s="114">
        <v>14</v>
      </c>
      <c r="G38" s="114">
        <v>31</v>
      </c>
      <c r="H38" s="114">
        <v>15</v>
      </c>
      <c r="I38" s="140">
        <v>18</v>
      </c>
      <c r="J38" s="115">
        <v>-5</v>
      </c>
      <c r="K38" s="116">
        <v>-27.777777777777779</v>
      </c>
    </row>
    <row r="39" spans="1:11" ht="14.1" customHeight="1" x14ac:dyDescent="0.2">
      <c r="A39" s="306">
        <v>51</v>
      </c>
      <c r="B39" s="307" t="s">
        <v>258</v>
      </c>
      <c r="C39" s="308"/>
      <c r="D39" s="113">
        <v>11.154031868662482</v>
      </c>
      <c r="E39" s="115">
        <v>231</v>
      </c>
      <c r="F39" s="114">
        <v>178</v>
      </c>
      <c r="G39" s="114">
        <v>249</v>
      </c>
      <c r="H39" s="114">
        <v>220</v>
      </c>
      <c r="I39" s="140">
        <v>288</v>
      </c>
      <c r="J39" s="115">
        <v>-57</v>
      </c>
      <c r="K39" s="116">
        <v>-19.791666666666668</v>
      </c>
    </row>
    <row r="40" spans="1:11" ht="14.1" customHeight="1" x14ac:dyDescent="0.2">
      <c r="A40" s="306" t="s">
        <v>259</v>
      </c>
      <c r="B40" s="307" t="s">
        <v>260</v>
      </c>
      <c r="C40" s="308"/>
      <c r="D40" s="113">
        <v>10.236600676001931</v>
      </c>
      <c r="E40" s="115">
        <v>212</v>
      </c>
      <c r="F40" s="114">
        <v>157</v>
      </c>
      <c r="G40" s="114">
        <v>226</v>
      </c>
      <c r="H40" s="114">
        <v>206</v>
      </c>
      <c r="I40" s="140">
        <v>266</v>
      </c>
      <c r="J40" s="115">
        <v>-54</v>
      </c>
      <c r="K40" s="116">
        <v>-20.300751879699249</v>
      </c>
    </row>
    <row r="41" spans="1:11" ht="14.1" customHeight="1" x14ac:dyDescent="0.2">
      <c r="A41" s="306"/>
      <c r="B41" s="307" t="s">
        <v>261</v>
      </c>
      <c r="C41" s="308"/>
      <c r="D41" s="113">
        <v>9.5123128923225497</v>
      </c>
      <c r="E41" s="115">
        <v>197</v>
      </c>
      <c r="F41" s="114">
        <v>150</v>
      </c>
      <c r="G41" s="114">
        <v>214</v>
      </c>
      <c r="H41" s="114">
        <v>196</v>
      </c>
      <c r="I41" s="140">
        <v>245</v>
      </c>
      <c r="J41" s="115">
        <v>-48</v>
      </c>
      <c r="K41" s="116">
        <v>-19.591836734693878</v>
      </c>
    </row>
    <row r="42" spans="1:11" ht="14.1" customHeight="1" x14ac:dyDescent="0.2">
      <c r="A42" s="306">
        <v>52</v>
      </c>
      <c r="B42" s="307" t="s">
        <v>262</v>
      </c>
      <c r="C42" s="308"/>
      <c r="D42" s="113">
        <v>2.8488652824722358</v>
      </c>
      <c r="E42" s="115">
        <v>59</v>
      </c>
      <c r="F42" s="114">
        <v>63</v>
      </c>
      <c r="G42" s="114">
        <v>75</v>
      </c>
      <c r="H42" s="114">
        <v>56</v>
      </c>
      <c r="I42" s="140">
        <v>65</v>
      </c>
      <c r="J42" s="115">
        <v>-6</v>
      </c>
      <c r="K42" s="116">
        <v>-9.2307692307692299</v>
      </c>
    </row>
    <row r="43" spans="1:11" ht="14.1" customHeight="1" x14ac:dyDescent="0.2">
      <c r="A43" s="306" t="s">
        <v>263</v>
      </c>
      <c r="B43" s="307" t="s">
        <v>264</v>
      </c>
      <c r="C43" s="308"/>
      <c r="D43" s="113">
        <v>1.834862385321101</v>
      </c>
      <c r="E43" s="115">
        <v>38</v>
      </c>
      <c r="F43" s="114">
        <v>50</v>
      </c>
      <c r="G43" s="114">
        <v>42</v>
      </c>
      <c r="H43" s="114">
        <v>31</v>
      </c>
      <c r="I43" s="140">
        <v>45</v>
      </c>
      <c r="J43" s="115">
        <v>-7</v>
      </c>
      <c r="K43" s="116">
        <v>-15.555555555555555</v>
      </c>
    </row>
    <row r="44" spans="1:11" ht="14.1" customHeight="1" x14ac:dyDescent="0.2">
      <c r="A44" s="306">
        <v>53</v>
      </c>
      <c r="B44" s="307" t="s">
        <v>265</v>
      </c>
      <c r="C44" s="308"/>
      <c r="D44" s="113">
        <v>0.82085948816996623</v>
      </c>
      <c r="E44" s="115">
        <v>17</v>
      </c>
      <c r="F44" s="114">
        <v>14</v>
      </c>
      <c r="G44" s="114">
        <v>18</v>
      </c>
      <c r="H44" s="114">
        <v>9</v>
      </c>
      <c r="I44" s="140">
        <v>17</v>
      </c>
      <c r="J44" s="115">
        <v>0</v>
      </c>
      <c r="K44" s="116">
        <v>0</v>
      </c>
    </row>
    <row r="45" spans="1:11" ht="14.1" customHeight="1" x14ac:dyDescent="0.2">
      <c r="A45" s="306" t="s">
        <v>266</v>
      </c>
      <c r="B45" s="307" t="s">
        <v>267</v>
      </c>
      <c r="C45" s="308"/>
      <c r="D45" s="113">
        <v>0.67600193143408982</v>
      </c>
      <c r="E45" s="115">
        <v>14</v>
      </c>
      <c r="F45" s="114">
        <v>14</v>
      </c>
      <c r="G45" s="114">
        <v>17</v>
      </c>
      <c r="H45" s="114">
        <v>8</v>
      </c>
      <c r="I45" s="140">
        <v>14</v>
      </c>
      <c r="J45" s="115">
        <v>0</v>
      </c>
      <c r="K45" s="116">
        <v>0</v>
      </c>
    </row>
    <row r="46" spans="1:11" ht="14.1" customHeight="1" x14ac:dyDescent="0.2">
      <c r="A46" s="306">
        <v>54</v>
      </c>
      <c r="B46" s="307" t="s">
        <v>268</v>
      </c>
      <c r="C46" s="308"/>
      <c r="D46" s="113">
        <v>3.2351521004345725</v>
      </c>
      <c r="E46" s="115">
        <v>67</v>
      </c>
      <c r="F46" s="114">
        <v>68</v>
      </c>
      <c r="G46" s="114">
        <v>88</v>
      </c>
      <c r="H46" s="114">
        <v>130</v>
      </c>
      <c r="I46" s="140">
        <v>115</v>
      </c>
      <c r="J46" s="115">
        <v>-48</v>
      </c>
      <c r="K46" s="116">
        <v>-41.739130434782609</v>
      </c>
    </row>
    <row r="47" spans="1:11" ht="14.1" customHeight="1" x14ac:dyDescent="0.2">
      <c r="A47" s="306">
        <v>61</v>
      </c>
      <c r="B47" s="307" t="s">
        <v>269</v>
      </c>
      <c r="C47" s="308"/>
      <c r="D47" s="113">
        <v>2.2694350555287301</v>
      </c>
      <c r="E47" s="115">
        <v>47</v>
      </c>
      <c r="F47" s="114">
        <v>46</v>
      </c>
      <c r="G47" s="114">
        <v>71</v>
      </c>
      <c r="H47" s="114">
        <v>32</v>
      </c>
      <c r="I47" s="140">
        <v>75</v>
      </c>
      <c r="J47" s="115">
        <v>-28</v>
      </c>
      <c r="K47" s="116">
        <v>-37.333333333333336</v>
      </c>
    </row>
    <row r="48" spans="1:11" ht="14.1" customHeight="1" x14ac:dyDescent="0.2">
      <c r="A48" s="306">
        <v>62</v>
      </c>
      <c r="B48" s="307" t="s">
        <v>270</v>
      </c>
      <c r="C48" s="308"/>
      <c r="D48" s="113">
        <v>11.202317720907773</v>
      </c>
      <c r="E48" s="115">
        <v>232</v>
      </c>
      <c r="F48" s="114">
        <v>214</v>
      </c>
      <c r="G48" s="114">
        <v>315</v>
      </c>
      <c r="H48" s="114">
        <v>152</v>
      </c>
      <c r="I48" s="140">
        <v>207</v>
      </c>
      <c r="J48" s="115">
        <v>25</v>
      </c>
      <c r="K48" s="116">
        <v>12.077294685990339</v>
      </c>
    </row>
    <row r="49" spans="1:11" ht="14.1" customHeight="1" x14ac:dyDescent="0.2">
      <c r="A49" s="306">
        <v>63</v>
      </c>
      <c r="B49" s="307" t="s">
        <v>271</v>
      </c>
      <c r="C49" s="308"/>
      <c r="D49" s="113">
        <v>4.7320135200386284</v>
      </c>
      <c r="E49" s="115">
        <v>98</v>
      </c>
      <c r="F49" s="114">
        <v>64</v>
      </c>
      <c r="G49" s="114">
        <v>119</v>
      </c>
      <c r="H49" s="114">
        <v>68</v>
      </c>
      <c r="I49" s="140">
        <v>80</v>
      </c>
      <c r="J49" s="115">
        <v>18</v>
      </c>
      <c r="K49" s="116">
        <v>22.5</v>
      </c>
    </row>
    <row r="50" spans="1:11" ht="14.1" customHeight="1" x14ac:dyDescent="0.2">
      <c r="A50" s="306" t="s">
        <v>272</v>
      </c>
      <c r="B50" s="307" t="s">
        <v>273</v>
      </c>
      <c r="C50" s="308"/>
      <c r="D50" s="113">
        <v>1.0622887493964268</v>
      </c>
      <c r="E50" s="115">
        <v>22</v>
      </c>
      <c r="F50" s="114">
        <v>11</v>
      </c>
      <c r="G50" s="114">
        <v>26</v>
      </c>
      <c r="H50" s="114">
        <v>16</v>
      </c>
      <c r="I50" s="140">
        <v>18</v>
      </c>
      <c r="J50" s="115">
        <v>4</v>
      </c>
      <c r="K50" s="116">
        <v>22.222222222222221</v>
      </c>
    </row>
    <row r="51" spans="1:11" ht="14.1" customHeight="1" x14ac:dyDescent="0.2">
      <c r="A51" s="306" t="s">
        <v>274</v>
      </c>
      <c r="B51" s="307" t="s">
        <v>275</v>
      </c>
      <c r="C51" s="308"/>
      <c r="D51" s="113">
        <v>3.1385803959439884</v>
      </c>
      <c r="E51" s="115">
        <v>65</v>
      </c>
      <c r="F51" s="114">
        <v>46</v>
      </c>
      <c r="G51" s="114">
        <v>86</v>
      </c>
      <c r="H51" s="114">
        <v>44</v>
      </c>
      <c r="I51" s="140">
        <v>53</v>
      </c>
      <c r="J51" s="115">
        <v>12</v>
      </c>
      <c r="K51" s="116">
        <v>22.641509433962263</v>
      </c>
    </row>
    <row r="52" spans="1:11" ht="14.1" customHeight="1" x14ac:dyDescent="0.2">
      <c r="A52" s="306">
        <v>71</v>
      </c>
      <c r="B52" s="307" t="s">
        <v>276</v>
      </c>
      <c r="C52" s="308"/>
      <c r="D52" s="113">
        <v>7.2911636890391112</v>
      </c>
      <c r="E52" s="115">
        <v>151</v>
      </c>
      <c r="F52" s="114">
        <v>143</v>
      </c>
      <c r="G52" s="114">
        <v>200</v>
      </c>
      <c r="H52" s="114">
        <v>120</v>
      </c>
      <c r="I52" s="140">
        <v>190</v>
      </c>
      <c r="J52" s="115">
        <v>-39</v>
      </c>
      <c r="K52" s="116">
        <v>-20.526315789473685</v>
      </c>
    </row>
    <row r="53" spans="1:11" ht="14.1" customHeight="1" x14ac:dyDescent="0.2">
      <c r="A53" s="306" t="s">
        <v>277</v>
      </c>
      <c r="B53" s="307" t="s">
        <v>278</v>
      </c>
      <c r="C53" s="308"/>
      <c r="D53" s="113">
        <v>3.0902945436986964</v>
      </c>
      <c r="E53" s="115">
        <v>64</v>
      </c>
      <c r="F53" s="114">
        <v>57</v>
      </c>
      <c r="G53" s="114">
        <v>84</v>
      </c>
      <c r="H53" s="114">
        <v>42</v>
      </c>
      <c r="I53" s="140">
        <v>64</v>
      </c>
      <c r="J53" s="115">
        <v>0</v>
      </c>
      <c r="K53" s="116">
        <v>0</v>
      </c>
    </row>
    <row r="54" spans="1:11" ht="14.1" customHeight="1" x14ac:dyDescent="0.2">
      <c r="A54" s="306" t="s">
        <v>279</v>
      </c>
      <c r="B54" s="307" t="s">
        <v>280</v>
      </c>
      <c r="C54" s="308"/>
      <c r="D54" s="113">
        <v>3.669724770642202</v>
      </c>
      <c r="E54" s="115">
        <v>76</v>
      </c>
      <c r="F54" s="114">
        <v>71</v>
      </c>
      <c r="G54" s="114">
        <v>105</v>
      </c>
      <c r="H54" s="114">
        <v>63</v>
      </c>
      <c r="I54" s="140">
        <v>95</v>
      </c>
      <c r="J54" s="115">
        <v>-19</v>
      </c>
      <c r="K54" s="116">
        <v>-20</v>
      </c>
    </row>
    <row r="55" spans="1:11" ht="14.1" customHeight="1" x14ac:dyDescent="0.2">
      <c r="A55" s="306">
        <v>72</v>
      </c>
      <c r="B55" s="307" t="s">
        <v>281</v>
      </c>
      <c r="C55" s="308"/>
      <c r="D55" s="113">
        <v>2.8005794302269433</v>
      </c>
      <c r="E55" s="115">
        <v>58</v>
      </c>
      <c r="F55" s="114">
        <v>36</v>
      </c>
      <c r="G55" s="114">
        <v>45</v>
      </c>
      <c r="H55" s="114">
        <v>37</v>
      </c>
      <c r="I55" s="140">
        <v>55</v>
      </c>
      <c r="J55" s="115">
        <v>3</v>
      </c>
      <c r="K55" s="116">
        <v>5.4545454545454541</v>
      </c>
    </row>
    <row r="56" spans="1:11" ht="14.1" customHeight="1" x14ac:dyDescent="0.2">
      <c r="A56" s="306" t="s">
        <v>282</v>
      </c>
      <c r="B56" s="307" t="s">
        <v>283</v>
      </c>
      <c r="C56" s="308"/>
      <c r="D56" s="113">
        <v>1.2071463061323033</v>
      </c>
      <c r="E56" s="115">
        <v>25</v>
      </c>
      <c r="F56" s="114">
        <v>14</v>
      </c>
      <c r="G56" s="114">
        <v>26</v>
      </c>
      <c r="H56" s="114">
        <v>15</v>
      </c>
      <c r="I56" s="140">
        <v>30</v>
      </c>
      <c r="J56" s="115">
        <v>-5</v>
      </c>
      <c r="K56" s="116">
        <v>-16.666666666666668</v>
      </c>
    </row>
    <row r="57" spans="1:11" ht="14.1" customHeight="1" x14ac:dyDescent="0.2">
      <c r="A57" s="306" t="s">
        <v>284</v>
      </c>
      <c r="B57" s="307" t="s">
        <v>285</v>
      </c>
      <c r="C57" s="308"/>
      <c r="D57" s="113">
        <v>0.91743119266055051</v>
      </c>
      <c r="E57" s="115">
        <v>19</v>
      </c>
      <c r="F57" s="114">
        <v>16</v>
      </c>
      <c r="G57" s="114">
        <v>12</v>
      </c>
      <c r="H57" s="114">
        <v>19</v>
      </c>
      <c r="I57" s="140">
        <v>17</v>
      </c>
      <c r="J57" s="115">
        <v>2</v>
      </c>
      <c r="K57" s="116">
        <v>11.764705882352942</v>
      </c>
    </row>
    <row r="58" spans="1:11" ht="14.1" customHeight="1" x14ac:dyDescent="0.2">
      <c r="A58" s="306">
        <v>73</v>
      </c>
      <c r="B58" s="307" t="s">
        <v>286</v>
      </c>
      <c r="C58" s="308"/>
      <c r="D58" s="113">
        <v>0.33800096571704491</v>
      </c>
      <c r="E58" s="115">
        <v>7</v>
      </c>
      <c r="F58" s="114">
        <v>14</v>
      </c>
      <c r="G58" s="114">
        <v>39</v>
      </c>
      <c r="H58" s="114">
        <v>15</v>
      </c>
      <c r="I58" s="140">
        <v>28</v>
      </c>
      <c r="J58" s="115">
        <v>-21</v>
      </c>
      <c r="K58" s="116">
        <v>-75</v>
      </c>
    </row>
    <row r="59" spans="1:11" ht="14.1" customHeight="1" x14ac:dyDescent="0.2">
      <c r="A59" s="306" t="s">
        <v>287</v>
      </c>
      <c r="B59" s="307" t="s">
        <v>288</v>
      </c>
      <c r="C59" s="308"/>
      <c r="D59" s="113">
        <v>0.19314340898116852</v>
      </c>
      <c r="E59" s="115">
        <v>4</v>
      </c>
      <c r="F59" s="114">
        <v>8</v>
      </c>
      <c r="G59" s="114">
        <v>12</v>
      </c>
      <c r="H59" s="114">
        <v>10</v>
      </c>
      <c r="I59" s="140">
        <v>14</v>
      </c>
      <c r="J59" s="115">
        <v>-10</v>
      </c>
      <c r="K59" s="116">
        <v>-71.428571428571431</v>
      </c>
    </row>
    <row r="60" spans="1:11" ht="14.1" customHeight="1" x14ac:dyDescent="0.2">
      <c r="A60" s="306">
        <v>81</v>
      </c>
      <c r="B60" s="307" t="s">
        <v>289</v>
      </c>
      <c r="C60" s="308"/>
      <c r="D60" s="113">
        <v>6.80830516658619</v>
      </c>
      <c r="E60" s="115">
        <v>141</v>
      </c>
      <c r="F60" s="114">
        <v>175</v>
      </c>
      <c r="G60" s="114">
        <v>186</v>
      </c>
      <c r="H60" s="114">
        <v>122</v>
      </c>
      <c r="I60" s="140">
        <v>171</v>
      </c>
      <c r="J60" s="115">
        <v>-30</v>
      </c>
      <c r="K60" s="116">
        <v>-17.543859649122808</v>
      </c>
    </row>
    <row r="61" spans="1:11" ht="14.1" customHeight="1" x14ac:dyDescent="0.2">
      <c r="A61" s="306" t="s">
        <v>290</v>
      </c>
      <c r="B61" s="307" t="s">
        <v>291</v>
      </c>
      <c r="C61" s="308"/>
      <c r="D61" s="113">
        <v>2.1728633510381457</v>
      </c>
      <c r="E61" s="115">
        <v>45</v>
      </c>
      <c r="F61" s="114">
        <v>46</v>
      </c>
      <c r="G61" s="114">
        <v>80</v>
      </c>
      <c r="H61" s="114">
        <v>33</v>
      </c>
      <c r="I61" s="140">
        <v>62</v>
      </c>
      <c r="J61" s="115">
        <v>-17</v>
      </c>
      <c r="K61" s="116">
        <v>-27.419354838709676</v>
      </c>
    </row>
    <row r="62" spans="1:11" ht="14.1" customHeight="1" x14ac:dyDescent="0.2">
      <c r="A62" s="306" t="s">
        <v>292</v>
      </c>
      <c r="B62" s="307" t="s">
        <v>293</v>
      </c>
      <c r="C62" s="308"/>
      <c r="D62" s="113">
        <v>2.6074360212457748</v>
      </c>
      <c r="E62" s="115">
        <v>54</v>
      </c>
      <c r="F62" s="114">
        <v>101</v>
      </c>
      <c r="G62" s="114">
        <v>65</v>
      </c>
      <c r="H62" s="114">
        <v>42</v>
      </c>
      <c r="I62" s="140">
        <v>72</v>
      </c>
      <c r="J62" s="115">
        <v>-18</v>
      </c>
      <c r="K62" s="116">
        <v>-25</v>
      </c>
    </row>
    <row r="63" spans="1:11" ht="14.1" customHeight="1" x14ac:dyDescent="0.2">
      <c r="A63" s="306"/>
      <c r="B63" s="307" t="s">
        <v>294</v>
      </c>
      <c r="C63" s="308"/>
      <c r="D63" s="113">
        <v>2.2211492032834381</v>
      </c>
      <c r="E63" s="115">
        <v>46</v>
      </c>
      <c r="F63" s="114">
        <v>86</v>
      </c>
      <c r="G63" s="114">
        <v>54</v>
      </c>
      <c r="H63" s="114">
        <v>32</v>
      </c>
      <c r="I63" s="140">
        <v>68</v>
      </c>
      <c r="J63" s="115">
        <v>-22</v>
      </c>
      <c r="K63" s="116">
        <v>-32.352941176470587</v>
      </c>
    </row>
    <row r="64" spans="1:11" ht="14.1" customHeight="1" x14ac:dyDescent="0.2">
      <c r="A64" s="306" t="s">
        <v>295</v>
      </c>
      <c r="B64" s="307" t="s">
        <v>296</v>
      </c>
      <c r="C64" s="308"/>
      <c r="D64" s="113">
        <v>0.96571704490584254</v>
      </c>
      <c r="E64" s="115">
        <v>20</v>
      </c>
      <c r="F64" s="114">
        <v>12</v>
      </c>
      <c r="G64" s="114">
        <v>15</v>
      </c>
      <c r="H64" s="114">
        <v>24</v>
      </c>
      <c r="I64" s="140">
        <v>17</v>
      </c>
      <c r="J64" s="115">
        <v>3</v>
      </c>
      <c r="K64" s="116">
        <v>17.647058823529413</v>
      </c>
    </row>
    <row r="65" spans="1:11" ht="14.1" customHeight="1" x14ac:dyDescent="0.2">
      <c r="A65" s="306" t="s">
        <v>297</v>
      </c>
      <c r="B65" s="307" t="s">
        <v>298</v>
      </c>
      <c r="C65" s="308"/>
      <c r="D65" s="113">
        <v>0.28971511347175277</v>
      </c>
      <c r="E65" s="115">
        <v>6</v>
      </c>
      <c r="F65" s="114">
        <v>7</v>
      </c>
      <c r="G65" s="114">
        <v>10</v>
      </c>
      <c r="H65" s="114">
        <v>10</v>
      </c>
      <c r="I65" s="140">
        <v>9</v>
      </c>
      <c r="J65" s="115">
        <v>-3</v>
      </c>
      <c r="K65" s="116">
        <v>-33.333333333333336</v>
      </c>
    </row>
    <row r="66" spans="1:11" ht="14.1" customHeight="1" x14ac:dyDescent="0.2">
      <c r="A66" s="306">
        <v>82</v>
      </c>
      <c r="B66" s="307" t="s">
        <v>299</v>
      </c>
      <c r="C66" s="308"/>
      <c r="D66" s="113">
        <v>2.6074360212457748</v>
      </c>
      <c r="E66" s="115">
        <v>54</v>
      </c>
      <c r="F66" s="114">
        <v>54</v>
      </c>
      <c r="G66" s="114">
        <v>102</v>
      </c>
      <c r="H66" s="114">
        <v>57</v>
      </c>
      <c r="I66" s="140">
        <v>77</v>
      </c>
      <c r="J66" s="115">
        <v>-23</v>
      </c>
      <c r="K66" s="116">
        <v>-29.870129870129869</v>
      </c>
    </row>
    <row r="67" spans="1:11" ht="14.1" customHeight="1" x14ac:dyDescent="0.2">
      <c r="A67" s="306" t="s">
        <v>300</v>
      </c>
      <c r="B67" s="307" t="s">
        <v>301</v>
      </c>
      <c r="C67" s="308"/>
      <c r="D67" s="113">
        <v>1.2071463061323033</v>
      </c>
      <c r="E67" s="115">
        <v>25</v>
      </c>
      <c r="F67" s="114">
        <v>33</v>
      </c>
      <c r="G67" s="114">
        <v>51</v>
      </c>
      <c r="H67" s="114">
        <v>30</v>
      </c>
      <c r="I67" s="140">
        <v>50</v>
      </c>
      <c r="J67" s="115">
        <v>-25</v>
      </c>
      <c r="K67" s="116">
        <v>-50</v>
      </c>
    </row>
    <row r="68" spans="1:11" ht="14.1" customHeight="1" x14ac:dyDescent="0.2">
      <c r="A68" s="306" t="s">
        <v>302</v>
      </c>
      <c r="B68" s="307" t="s">
        <v>303</v>
      </c>
      <c r="C68" s="308"/>
      <c r="D68" s="113">
        <v>0.82085948816996623</v>
      </c>
      <c r="E68" s="115">
        <v>17</v>
      </c>
      <c r="F68" s="114">
        <v>11</v>
      </c>
      <c r="G68" s="114">
        <v>22</v>
      </c>
      <c r="H68" s="114">
        <v>16</v>
      </c>
      <c r="I68" s="140">
        <v>13</v>
      </c>
      <c r="J68" s="115">
        <v>4</v>
      </c>
      <c r="K68" s="116">
        <v>30.76923076923077</v>
      </c>
    </row>
    <row r="69" spans="1:11" ht="14.1" customHeight="1" x14ac:dyDescent="0.2">
      <c r="A69" s="306">
        <v>83</v>
      </c>
      <c r="B69" s="307" t="s">
        <v>304</v>
      </c>
      <c r="C69" s="308"/>
      <c r="D69" s="113">
        <v>3.7180106228874941</v>
      </c>
      <c r="E69" s="115">
        <v>77</v>
      </c>
      <c r="F69" s="114">
        <v>60</v>
      </c>
      <c r="G69" s="114">
        <v>165</v>
      </c>
      <c r="H69" s="114">
        <v>66</v>
      </c>
      <c r="I69" s="140">
        <v>95</v>
      </c>
      <c r="J69" s="115">
        <v>-18</v>
      </c>
      <c r="K69" s="116">
        <v>-18.94736842105263</v>
      </c>
    </row>
    <row r="70" spans="1:11" ht="14.1" customHeight="1" x14ac:dyDescent="0.2">
      <c r="A70" s="306" t="s">
        <v>305</v>
      </c>
      <c r="B70" s="307" t="s">
        <v>306</v>
      </c>
      <c r="C70" s="308"/>
      <c r="D70" s="113">
        <v>3.1868662481892804</v>
      </c>
      <c r="E70" s="115">
        <v>66</v>
      </c>
      <c r="F70" s="114">
        <v>47</v>
      </c>
      <c r="G70" s="114">
        <v>155</v>
      </c>
      <c r="H70" s="114">
        <v>56</v>
      </c>
      <c r="I70" s="140">
        <v>78</v>
      </c>
      <c r="J70" s="115">
        <v>-12</v>
      </c>
      <c r="K70" s="116">
        <v>-15.384615384615385</v>
      </c>
    </row>
    <row r="71" spans="1:11" ht="14.1" customHeight="1" x14ac:dyDescent="0.2">
      <c r="A71" s="306"/>
      <c r="B71" s="307" t="s">
        <v>307</v>
      </c>
      <c r="C71" s="308"/>
      <c r="D71" s="113">
        <v>0.7725736359246741</v>
      </c>
      <c r="E71" s="115">
        <v>16</v>
      </c>
      <c r="F71" s="114">
        <v>14</v>
      </c>
      <c r="G71" s="114">
        <v>77</v>
      </c>
      <c r="H71" s="114">
        <v>13</v>
      </c>
      <c r="I71" s="140">
        <v>22</v>
      </c>
      <c r="J71" s="115">
        <v>-6</v>
      </c>
      <c r="K71" s="116">
        <v>-27.272727272727273</v>
      </c>
    </row>
    <row r="72" spans="1:11" ht="14.1" customHeight="1" x14ac:dyDescent="0.2">
      <c r="A72" s="306">
        <v>84</v>
      </c>
      <c r="B72" s="307" t="s">
        <v>308</v>
      </c>
      <c r="C72" s="308"/>
      <c r="D72" s="113">
        <v>0.82085948816996623</v>
      </c>
      <c r="E72" s="115">
        <v>17</v>
      </c>
      <c r="F72" s="114">
        <v>13</v>
      </c>
      <c r="G72" s="114">
        <v>53</v>
      </c>
      <c r="H72" s="114">
        <v>18</v>
      </c>
      <c r="I72" s="140">
        <v>11</v>
      </c>
      <c r="J72" s="115">
        <v>6</v>
      </c>
      <c r="K72" s="116">
        <v>54.545454545454547</v>
      </c>
    </row>
    <row r="73" spans="1:11" ht="14.1" customHeight="1" x14ac:dyDescent="0.2">
      <c r="A73" s="306" t="s">
        <v>309</v>
      </c>
      <c r="B73" s="307" t="s">
        <v>310</v>
      </c>
      <c r="C73" s="308"/>
      <c r="D73" s="113">
        <v>0.14485755673587639</v>
      </c>
      <c r="E73" s="115">
        <v>3</v>
      </c>
      <c r="F73" s="114">
        <v>4</v>
      </c>
      <c r="G73" s="114">
        <v>21</v>
      </c>
      <c r="H73" s="114">
        <v>3</v>
      </c>
      <c r="I73" s="140" t="s">
        <v>513</v>
      </c>
      <c r="J73" s="115" t="s">
        <v>513</v>
      </c>
      <c r="K73" s="116" t="s">
        <v>513</v>
      </c>
    </row>
    <row r="74" spans="1:11" ht="14.1" customHeight="1" x14ac:dyDescent="0.2">
      <c r="A74" s="306" t="s">
        <v>311</v>
      </c>
      <c r="B74" s="307" t="s">
        <v>312</v>
      </c>
      <c r="C74" s="308"/>
      <c r="D74" s="113">
        <v>0.19314340898116852</v>
      </c>
      <c r="E74" s="115">
        <v>4</v>
      </c>
      <c r="F74" s="114">
        <v>3</v>
      </c>
      <c r="G74" s="114">
        <v>11</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0.24142926122646063</v>
      </c>
      <c r="E76" s="115">
        <v>5</v>
      </c>
      <c r="F76" s="114">
        <v>6</v>
      </c>
      <c r="G76" s="114" t="s">
        <v>513</v>
      </c>
      <c r="H76" s="114">
        <v>5</v>
      </c>
      <c r="I76" s="140">
        <v>5</v>
      </c>
      <c r="J76" s="115">
        <v>0</v>
      </c>
      <c r="K76" s="116">
        <v>0</v>
      </c>
    </row>
    <row r="77" spans="1:11" ht="14.1" customHeight="1" x14ac:dyDescent="0.2">
      <c r="A77" s="306">
        <v>92</v>
      </c>
      <c r="B77" s="307" t="s">
        <v>316</v>
      </c>
      <c r="C77" s="308"/>
      <c r="D77" s="113">
        <v>0.53114437469821341</v>
      </c>
      <c r="E77" s="115">
        <v>11</v>
      </c>
      <c r="F77" s="114">
        <v>8</v>
      </c>
      <c r="G77" s="114">
        <v>12</v>
      </c>
      <c r="H77" s="114">
        <v>9</v>
      </c>
      <c r="I77" s="140">
        <v>12</v>
      </c>
      <c r="J77" s="115">
        <v>-1</v>
      </c>
      <c r="K77" s="116">
        <v>-8.3333333333333339</v>
      </c>
    </row>
    <row r="78" spans="1:11" ht="14.1" customHeight="1" x14ac:dyDescent="0.2">
      <c r="A78" s="306">
        <v>93</v>
      </c>
      <c r="B78" s="307" t="s">
        <v>317</v>
      </c>
      <c r="C78" s="308"/>
      <c r="D78" s="113" t="s">
        <v>513</v>
      </c>
      <c r="E78" s="115" t="s">
        <v>513</v>
      </c>
      <c r="F78" s="114">
        <v>6</v>
      </c>
      <c r="G78" s="114">
        <v>4</v>
      </c>
      <c r="H78" s="114">
        <v>4</v>
      </c>
      <c r="I78" s="140">
        <v>3</v>
      </c>
      <c r="J78" s="115" t="s">
        <v>513</v>
      </c>
      <c r="K78" s="116" t="s">
        <v>513</v>
      </c>
    </row>
    <row r="79" spans="1:11" ht="14.1" customHeight="1" x14ac:dyDescent="0.2">
      <c r="A79" s="306">
        <v>94</v>
      </c>
      <c r="B79" s="307" t="s">
        <v>318</v>
      </c>
      <c r="C79" s="308"/>
      <c r="D79" s="113">
        <v>0.96571704490584254</v>
      </c>
      <c r="E79" s="115">
        <v>20</v>
      </c>
      <c r="F79" s="114">
        <v>3</v>
      </c>
      <c r="G79" s="114">
        <v>14</v>
      </c>
      <c r="H79" s="114">
        <v>8</v>
      </c>
      <c r="I79" s="140">
        <v>11</v>
      </c>
      <c r="J79" s="115">
        <v>9</v>
      </c>
      <c r="K79" s="116">
        <v>81.818181818181813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0.57943022694350554</v>
      </c>
      <c r="E81" s="143">
        <v>12</v>
      </c>
      <c r="F81" s="144">
        <v>4</v>
      </c>
      <c r="G81" s="144">
        <v>13</v>
      </c>
      <c r="H81" s="144">
        <v>9</v>
      </c>
      <c r="I81" s="145">
        <v>7</v>
      </c>
      <c r="J81" s="143">
        <v>5</v>
      </c>
      <c r="K81" s="146">
        <v>71.428571428571431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25948</v>
      </c>
      <c r="C10" s="114">
        <v>13960</v>
      </c>
      <c r="D10" s="114">
        <v>11988</v>
      </c>
      <c r="E10" s="114">
        <v>20487</v>
      </c>
      <c r="F10" s="114">
        <v>5125</v>
      </c>
      <c r="G10" s="114">
        <v>4317</v>
      </c>
      <c r="H10" s="114">
        <v>6138</v>
      </c>
      <c r="I10" s="115">
        <v>6157</v>
      </c>
      <c r="J10" s="114">
        <v>3946</v>
      </c>
      <c r="K10" s="114">
        <v>2211</v>
      </c>
      <c r="L10" s="423">
        <v>1596</v>
      </c>
      <c r="M10" s="424">
        <v>1716</v>
      </c>
    </row>
    <row r="11" spans="1:13" ht="11.1" customHeight="1" x14ac:dyDescent="0.2">
      <c r="A11" s="422" t="s">
        <v>387</v>
      </c>
      <c r="B11" s="115">
        <v>26452</v>
      </c>
      <c r="C11" s="114">
        <v>14319</v>
      </c>
      <c r="D11" s="114">
        <v>12133</v>
      </c>
      <c r="E11" s="114">
        <v>20925</v>
      </c>
      <c r="F11" s="114">
        <v>5186</v>
      </c>
      <c r="G11" s="114">
        <v>4315</v>
      </c>
      <c r="H11" s="114">
        <v>6354</v>
      </c>
      <c r="I11" s="115">
        <v>6178</v>
      </c>
      <c r="J11" s="114">
        <v>3917</v>
      </c>
      <c r="K11" s="114">
        <v>2261</v>
      </c>
      <c r="L11" s="423">
        <v>1804</v>
      </c>
      <c r="M11" s="424">
        <v>1353</v>
      </c>
    </row>
    <row r="12" spans="1:13" ht="11.1" customHeight="1" x14ac:dyDescent="0.2">
      <c r="A12" s="422" t="s">
        <v>388</v>
      </c>
      <c r="B12" s="115">
        <v>27231</v>
      </c>
      <c r="C12" s="114">
        <v>14787</v>
      </c>
      <c r="D12" s="114">
        <v>12444</v>
      </c>
      <c r="E12" s="114">
        <v>21635</v>
      </c>
      <c r="F12" s="114">
        <v>5246</v>
      </c>
      <c r="G12" s="114">
        <v>4781</v>
      </c>
      <c r="H12" s="114">
        <v>6476</v>
      </c>
      <c r="I12" s="115">
        <v>6249</v>
      </c>
      <c r="J12" s="114">
        <v>3880</v>
      </c>
      <c r="K12" s="114">
        <v>2369</v>
      </c>
      <c r="L12" s="423">
        <v>3077</v>
      </c>
      <c r="M12" s="424">
        <v>2379</v>
      </c>
    </row>
    <row r="13" spans="1:13" s="110" customFormat="1" ht="11.1" customHeight="1" x14ac:dyDescent="0.2">
      <c r="A13" s="422" t="s">
        <v>389</v>
      </c>
      <c r="B13" s="115">
        <v>27283</v>
      </c>
      <c r="C13" s="114">
        <v>14765</v>
      </c>
      <c r="D13" s="114">
        <v>12518</v>
      </c>
      <c r="E13" s="114">
        <v>21583</v>
      </c>
      <c r="F13" s="114">
        <v>5352</v>
      </c>
      <c r="G13" s="114">
        <v>4722</v>
      </c>
      <c r="H13" s="114">
        <v>6622</v>
      </c>
      <c r="I13" s="115">
        <v>6398</v>
      </c>
      <c r="J13" s="114">
        <v>3959</v>
      </c>
      <c r="K13" s="114">
        <v>2439</v>
      </c>
      <c r="L13" s="423">
        <v>1741</v>
      </c>
      <c r="M13" s="424">
        <v>1766</v>
      </c>
    </row>
    <row r="14" spans="1:13" ht="15" customHeight="1" x14ac:dyDescent="0.2">
      <c r="A14" s="422" t="s">
        <v>390</v>
      </c>
      <c r="B14" s="115">
        <v>27452</v>
      </c>
      <c r="C14" s="114">
        <v>14887</v>
      </c>
      <c r="D14" s="114">
        <v>12565</v>
      </c>
      <c r="E14" s="114">
        <v>21062</v>
      </c>
      <c r="F14" s="114">
        <v>6102</v>
      </c>
      <c r="G14" s="114">
        <v>4621</v>
      </c>
      <c r="H14" s="114">
        <v>6737</v>
      </c>
      <c r="I14" s="115">
        <v>6398</v>
      </c>
      <c r="J14" s="114">
        <v>3878</v>
      </c>
      <c r="K14" s="114">
        <v>2520</v>
      </c>
      <c r="L14" s="423">
        <v>2272</v>
      </c>
      <c r="M14" s="424">
        <v>2164</v>
      </c>
    </row>
    <row r="15" spans="1:13" ht="11.1" customHeight="1" x14ac:dyDescent="0.2">
      <c r="A15" s="422" t="s">
        <v>387</v>
      </c>
      <c r="B15" s="115">
        <v>27685</v>
      </c>
      <c r="C15" s="114">
        <v>15050</v>
      </c>
      <c r="D15" s="114">
        <v>12635</v>
      </c>
      <c r="E15" s="114">
        <v>21101</v>
      </c>
      <c r="F15" s="114">
        <v>6305</v>
      </c>
      <c r="G15" s="114">
        <v>4587</v>
      </c>
      <c r="H15" s="114">
        <v>6877</v>
      </c>
      <c r="I15" s="115">
        <v>6389</v>
      </c>
      <c r="J15" s="114">
        <v>3871</v>
      </c>
      <c r="K15" s="114">
        <v>2518</v>
      </c>
      <c r="L15" s="423">
        <v>1913</v>
      </c>
      <c r="M15" s="424">
        <v>1710</v>
      </c>
    </row>
    <row r="16" spans="1:13" ht="11.1" customHeight="1" x14ac:dyDescent="0.2">
      <c r="A16" s="422" t="s">
        <v>388</v>
      </c>
      <c r="B16" s="115">
        <v>28237</v>
      </c>
      <c r="C16" s="114">
        <v>15346</v>
      </c>
      <c r="D16" s="114">
        <v>12891</v>
      </c>
      <c r="E16" s="114">
        <v>21813</v>
      </c>
      <c r="F16" s="114">
        <v>6373</v>
      </c>
      <c r="G16" s="114">
        <v>4969</v>
      </c>
      <c r="H16" s="114">
        <v>7056</v>
      </c>
      <c r="I16" s="115">
        <v>6440</v>
      </c>
      <c r="J16" s="114">
        <v>3820</v>
      </c>
      <c r="K16" s="114">
        <v>2620</v>
      </c>
      <c r="L16" s="423">
        <v>3115</v>
      </c>
      <c r="M16" s="424">
        <v>2674</v>
      </c>
    </row>
    <row r="17" spans="1:13" s="110" customFormat="1" ht="11.1" customHeight="1" x14ac:dyDescent="0.2">
      <c r="A17" s="422" t="s">
        <v>389</v>
      </c>
      <c r="B17" s="115">
        <v>28149</v>
      </c>
      <c r="C17" s="114">
        <v>15239</v>
      </c>
      <c r="D17" s="114">
        <v>12910</v>
      </c>
      <c r="E17" s="114">
        <v>21739</v>
      </c>
      <c r="F17" s="114">
        <v>6391</v>
      </c>
      <c r="G17" s="114">
        <v>4804</v>
      </c>
      <c r="H17" s="114">
        <v>7136</v>
      </c>
      <c r="I17" s="115">
        <v>6438</v>
      </c>
      <c r="J17" s="114">
        <v>3902</v>
      </c>
      <c r="K17" s="114">
        <v>2536</v>
      </c>
      <c r="L17" s="423">
        <v>1594</v>
      </c>
      <c r="M17" s="424">
        <v>1833</v>
      </c>
    </row>
    <row r="18" spans="1:13" ht="15" customHeight="1" x14ac:dyDescent="0.2">
      <c r="A18" s="422" t="s">
        <v>391</v>
      </c>
      <c r="B18" s="115">
        <v>28259</v>
      </c>
      <c r="C18" s="114">
        <v>15378</v>
      </c>
      <c r="D18" s="114">
        <v>12881</v>
      </c>
      <c r="E18" s="114">
        <v>21679</v>
      </c>
      <c r="F18" s="114">
        <v>6543</v>
      </c>
      <c r="G18" s="114">
        <v>4731</v>
      </c>
      <c r="H18" s="114">
        <v>7219</v>
      </c>
      <c r="I18" s="115">
        <v>6342</v>
      </c>
      <c r="J18" s="114">
        <v>3864</v>
      </c>
      <c r="K18" s="114">
        <v>2478</v>
      </c>
      <c r="L18" s="423">
        <v>2545</v>
      </c>
      <c r="M18" s="424">
        <v>2499</v>
      </c>
    </row>
    <row r="19" spans="1:13" ht="11.1" customHeight="1" x14ac:dyDescent="0.2">
      <c r="A19" s="422" t="s">
        <v>387</v>
      </c>
      <c r="B19" s="115">
        <v>28708</v>
      </c>
      <c r="C19" s="114">
        <v>15768</v>
      </c>
      <c r="D19" s="114">
        <v>12940</v>
      </c>
      <c r="E19" s="114">
        <v>22076</v>
      </c>
      <c r="F19" s="114">
        <v>6592</v>
      </c>
      <c r="G19" s="114">
        <v>4743</v>
      </c>
      <c r="H19" s="114">
        <v>7440</v>
      </c>
      <c r="I19" s="115">
        <v>6457</v>
      </c>
      <c r="J19" s="114">
        <v>3950</v>
      </c>
      <c r="K19" s="114">
        <v>2507</v>
      </c>
      <c r="L19" s="423">
        <v>2772</v>
      </c>
      <c r="M19" s="424">
        <v>2390</v>
      </c>
    </row>
    <row r="20" spans="1:13" ht="11.1" customHeight="1" x14ac:dyDescent="0.2">
      <c r="A20" s="422" t="s">
        <v>388</v>
      </c>
      <c r="B20" s="115">
        <v>29219</v>
      </c>
      <c r="C20" s="114">
        <v>16030</v>
      </c>
      <c r="D20" s="114">
        <v>13189</v>
      </c>
      <c r="E20" s="114">
        <v>22546</v>
      </c>
      <c r="F20" s="114">
        <v>6648</v>
      </c>
      <c r="G20" s="114">
        <v>5054</v>
      </c>
      <c r="H20" s="114">
        <v>7593</v>
      </c>
      <c r="I20" s="115">
        <v>6252</v>
      </c>
      <c r="J20" s="114">
        <v>3708</v>
      </c>
      <c r="K20" s="114">
        <v>2544</v>
      </c>
      <c r="L20" s="423">
        <v>2942</v>
      </c>
      <c r="M20" s="424">
        <v>2469</v>
      </c>
    </row>
    <row r="21" spans="1:13" s="110" customFormat="1" ht="11.1" customHeight="1" x14ac:dyDescent="0.2">
      <c r="A21" s="422" t="s">
        <v>389</v>
      </c>
      <c r="B21" s="115">
        <v>28822</v>
      </c>
      <c r="C21" s="114">
        <v>15678</v>
      </c>
      <c r="D21" s="114">
        <v>13144</v>
      </c>
      <c r="E21" s="114">
        <v>22275</v>
      </c>
      <c r="F21" s="114">
        <v>6540</v>
      </c>
      <c r="G21" s="114">
        <v>4872</v>
      </c>
      <c r="H21" s="114">
        <v>7651</v>
      </c>
      <c r="I21" s="115">
        <v>6327</v>
      </c>
      <c r="J21" s="114">
        <v>3746</v>
      </c>
      <c r="K21" s="114">
        <v>2581</v>
      </c>
      <c r="L21" s="423">
        <v>1633</v>
      </c>
      <c r="M21" s="424">
        <v>1985</v>
      </c>
    </row>
    <row r="22" spans="1:13" ht="15" customHeight="1" x14ac:dyDescent="0.2">
      <c r="A22" s="422" t="s">
        <v>392</v>
      </c>
      <c r="B22" s="115">
        <v>28696</v>
      </c>
      <c r="C22" s="114">
        <v>15567</v>
      </c>
      <c r="D22" s="114">
        <v>13129</v>
      </c>
      <c r="E22" s="114">
        <v>22088</v>
      </c>
      <c r="F22" s="114">
        <v>6566</v>
      </c>
      <c r="G22" s="114">
        <v>4677</v>
      </c>
      <c r="H22" s="114">
        <v>7725</v>
      </c>
      <c r="I22" s="115">
        <v>6251</v>
      </c>
      <c r="J22" s="114">
        <v>3675</v>
      </c>
      <c r="K22" s="114">
        <v>2576</v>
      </c>
      <c r="L22" s="423">
        <v>1890</v>
      </c>
      <c r="M22" s="424">
        <v>1968</v>
      </c>
    </row>
    <row r="23" spans="1:13" ht="11.1" customHeight="1" x14ac:dyDescent="0.2">
      <c r="A23" s="422" t="s">
        <v>387</v>
      </c>
      <c r="B23" s="115">
        <v>28911</v>
      </c>
      <c r="C23" s="114">
        <v>15713</v>
      </c>
      <c r="D23" s="114">
        <v>13198</v>
      </c>
      <c r="E23" s="114">
        <v>22265</v>
      </c>
      <c r="F23" s="114">
        <v>6595</v>
      </c>
      <c r="G23" s="114">
        <v>4580</v>
      </c>
      <c r="H23" s="114">
        <v>7889</v>
      </c>
      <c r="I23" s="115">
        <v>6296</v>
      </c>
      <c r="J23" s="114">
        <v>3701</v>
      </c>
      <c r="K23" s="114">
        <v>2595</v>
      </c>
      <c r="L23" s="423">
        <v>1734</v>
      </c>
      <c r="M23" s="424">
        <v>1553</v>
      </c>
    </row>
    <row r="24" spans="1:13" ht="11.1" customHeight="1" x14ac:dyDescent="0.2">
      <c r="A24" s="422" t="s">
        <v>388</v>
      </c>
      <c r="B24" s="115">
        <v>29513</v>
      </c>
      <c r="C24" s="114">
        <v>16107</v>
      </c>
      <c r="D24" s="114">
        <v>13406</v>
      </c>
      <c r="E24" s="114">
        <v>22496</v>
      </c>
      <c r="F24" s="114">
        <v>6690</v>
      </c>
      <c r="G24" s="114">
        <v>4885</v>
      </c>
      <c r="H24" s="114">
        <v>8073</v>
      </c>
      <c r="I24" s="115">
        <v>6369</v>
      </c>
      <c r="J24" s="114">
        <v>3677</v>
      </c>
      <c r="K24" s="114">
        <v>2692</v>
      </c>
      <c r="L24" s="423">
        <v>3076</v>
      </c>
      <c r="M24" s="424">
        <v>2614</v>
      </c>
    </row>
    <row r="25" spans="1:13" s="110" customFormat="1" ht="11.1" customHeight="1" x14ac:dyDescent="0.2">
      <c r="A25" s="422" t="s">
        <v>389</v>
      </c>
      <c r="B25" s="115">
        <v>29177</v>
      </c>
      <c r="C25" s="114">
        <v>15878</v>
      </c>
      <c r="D25" s="114">
        <v>13299</v>
      </c>
      <c r="E25" s="114">
        <v>22139</v>
      </c>
      <c r="F25" s="114">
        <v>6702</v>
      </c>
      <c r="G25" s="114">
        <v>4682</v>
      </c>
      <c r="H25" s="114">
        <v>8125</v>
      </c>
      <c r="I25" s="115">
        <v>6465</v>
      </c>
      <c r="J25" s="114">
        <v>3761</v>
      </c>
      <c r="K25" s="114">
        <v>2704</v>
      </c>
      <c r="L25" s="423">
        <v>1545</v>
      </c>
      <c r="M25" s="424">
        <v>1872</v>
      </c>
    </row>
    <row r="26" spans="1:13" ht="15" customHeight="1" x14ac:dyDescent="0.2">
      <c r="A26" s="422" t="s">
        <v>393</v>
      </c>
      <c r="B26" s="115">
        <v>29098</v>
      </c>
      <c r="C26" s="114">
        <v>15823</v>
      </c>
      <c r="D26" s="114">
        <v>13275</v>
      </c>
      <c r="E26" s="114">
        <v>21957</v>
      </c>
      <c r="F26" s="114">
        <v>6807</v>
      </c>
      <c r="G26" s="114">
        <v>4502</v>
      </c>
      <c r="H26" s="114">
        <v>8218</v>
      </c>
      <c r="I26" s="115">
        <v>6383</v>
      </c>
      <c r="J26" s="114">
        <v>3686</v>
      </c>
      <c r="K26" s="114">
        <v>2697</v>
      </c>
      <c r="L26" s="423">
        <v>1925</v>
      </c>
      <c r="M26" s="424">
        <v>1932</v>
      </c>
    </row>
    <row r="27" spans="1:13" ht="11.1" customHeight="1" x14ac:dyDescent="0.2">
      <c r="A27" s="422" t="s">
        <v>387</v>
      </c>
      <c r="B27" s="115">
        <v>29279</v>
      </c>
      <c r="C27" s="114">
        <v>15979</v>
      </c>
      <c r="D27" s="114">
        <v>13300</v>
      </c>
      <c r="E27" s="114">
        <v>22114</v>
      </c>
      <c r="F27" s="114">
        <v>6823</v>
      </c>
      <c r="G27" s="114">
        <v>4447</v>
      </c>
      <c r="H27" s="114">
        <v>8346</v>
      </c>
      <c r="I27" s="115">
        <v>6467</v>
      </c>
      <c r="J27" s="114">
        <v>3730</v>
      </c>
      <c r="K27" s="114">
        <v>2737</v>
      </c>
      <c r="L27" s="423">
        <v>1748</v>
      </c>
      <c r="M27" s="424">
        <v>1629</v>
      </c>
    </row>
    <row r="28" spans="1:13" ht="11.1" customHeight="1" x14ac:dyDescent="0.2">
      <c r="A28" s="422" t="s">
        <v>388</v>
      </c>
      <c r="B28" s="115">
        <v>29691</v>
      </c>
      <c r="C28" s="114">
        <v>16163</v>
      </c>
      <c r="D28" s="114">
        <v>13528</v>
      </c>
      <c r="E28" s="114">
        <v>22804</v>
      </c>
      <c r="F28" s="114">
        <v>6866</v>
      </c>
      <c r="G28" s="114">
        <v>4715</v>
      </c>
      <c r="H28" s="114">
        <v>8412</v>
      </c>
      <c r="I28" s="115">
        <v>6510</v>
      </c>
      <c r="J28" s="114">
        <v>3722</v>
      </c>
      <c r="K28" s="114">
        <v>2788</v>
      </c>
      <c r="L28" s="423">
        <v>3151</v>
      </c>
      <c r="M28" s="424">
        <v>2734</v>
      </c>
    </row>
    <row r="29" spans="1:13" s="110" customFormat="1" ht="11.1" customHeight="1" x14ac:dyDescent="0.2">
      <c r="A29" s="422" t="s">
        <v>389</v>
      </c>
      <c r="B29" s="115">
        <v>29270</v>
      </c>
      <c r="C29" s="114">
        <v>15882</v>
      </c>
      <c r="D29" s="114">
        <v>13388</v>
      </c>
      <c r="E29" s="114">
        <v>22440</v>
      </c>
      <c r="F29" s="114">
        <v>6827</v>
      </c>
      <c r="G29" s="114">
        <v>4523</v>
      </c>
      <c r="H29" s="114">
        <v>8454</v>
      </c>
      <c r="I29" s="115">
        <v>6561</v>
      </c>
      <c r="J29" s="114">
        <v>3785</v>
      </c>
      <c r="K29" s="114">
        <v>2776</v>
      </c>
      <c r="L29" s="423">
        <v>1525</v>
      </c>
      <c r="M29" s="424">
        <v>1895</v>
      </c>
    </row>
    <row r="30" spans="1:13" ht="15" customHeight="1" x14ac:dyDescent="0.2">
      <c r="A30" s="422" t="s">
        <v>394</v>
      </c>
      <c r="B30" s="115">
        <v>29249</v>
      </c>
      <c r="C30" s="114">
        <v>15859</v>
      </c>
      <c r="D30" s="114">
        <v>13390</v>
      </c>
      <c r="E30" s="114">
        <v>22408</v>
      </c>
      <c r="F30" s="114">
        <v>6838</v>
      </c>
      <c r="G30" s="114">
        <v>4454</v>
      </c>
      <c r="H30" s="114">
        <v>8494</v>
      </c>
      <c r="I30" s="115">
        <v>6385</v>
      </c>
      <c r="J30" s="114">
        <v>3704</v>
      </c>
      <c r="K30" s="114">
        <v>2681</v>
      </c>
      <c r="L30" s="423">
        <v>2680</v>
      </c>
      <c r="M30" s="424">
        <v>2690</v>
      </c>
    </row>
    <row r="31" spans="1:13" ht="11.1" customHeight="1" x14ac:dyDescent="0.2">
      <c r="A31" s="422" t="s">
        <v>387</v>
      </c>
      <c r="B31" s="115">
        <v>29408</v>
      </c>
      <c r="C31" s="114">
        <v>16027</v>
      </c>
      <c r="D31" s="114">
        <v>13381</v>
      </c>
      <c r="E31" s="114">
        <v>22483</v>
      </c>
      <c r="F31" s="114">
        <v>6923</v>
      </c>
      <c r="G31" s="114">
        <v>4362</v>
      </c>
      <c r="H31" s="114">
        <v>8622</v>
      </c>
      <c r="I31" s="115">
        <v>6489</v>
      </c>
      <c r="J31" s="114">
        <v>3732</v>
      </c>
      <c r="K31" s="114">
        <v>2757</v>
      </c>
      <c r="L31" s="423">
        <v>1783</v>
      </c>
      <c r="M31" s="424">
        <v>1653</v>
      </c>
    </row>
    <row r="32" spans="1:13" ht="11.1" customHeight="1" x14ac:dyDescent="0.2">
      <c r="A32" s="422" t="s">
        <v>388</v>
      </c>
      <c r="B32" s="115">
        <v>29921</v>
      </c>
      <c r="C32" s="114">
        <v>16302</v>
      </c>
      <c r="D32" s="114">
        <v>13619</v>
      </c>
      <c r="E32" s="114">
        <v>22824</v>
      </c>
      <c r="F32" s="114">
        <v>7097</v>
      </c>
      <c r="G32" s="114">
        <v>4737</v>
      </c>
      <c r="H32" s="114">
        <v>8760</v>
      </c>
      <c r="I32" s="115">
        <v>6450</v>
      </c>
      <c r="J32" s="114">
        <v>3635</v>
      </c>
      <c r="K32" s="114">
        <v>2815</v>
      </c>
      <c r="L32" s="423">
        <v>2870</v>
      </c>
      <c r="M32" s="424">
        <v>2434</v>
      </c>
    </row>
    <row r="33" spans="1:13" s="110" customFormat="1" ht="11.1" customHeight="1" x14ac:dyDescent="0.2">
      <c r="A33" s="422" t="s">
        <v>389</v>
      </c>
      <c r="B33" s="115">
        <v>29598</v>
      </c>
      <c r="C33" s="114">
        <v>16040</v>
      </c>
      <c r="D33" s="114">
        <v>13558</v>
      </c>
      <c r="E33" s="114">
        <v>22483</v>
      </c>
      <c r="F33" s="114">
        <v>7115</v>
      </c>
      <c r="G33" s="114">
        <v>4572</v>
      </c>
      <c r="H33" s="114">
        <v>8743</v>
      </c>
      <c r="I33" s="115">
        <v>6425</v>
      </c>
      <c r="J33" s="114">
        <v>3633</v>
      </c>
      <c r="K33" s="114">
        <v>2792</v>
      </c>
      <c r="L33" s="423">
        <v>1409</v>
      </c>
      <c r="M33" s="424">
        <v>1777</v>
      </c>
    </row>
    <row r="34" spans="1:13" ht="15" customHeight="1" x14ac:dyDescent="0.2">
      <c r="A34" s="422" t="s">
        <v>395</v>
      </c>
      <c r="B34" s="115">
        <v>29698</v>
      </c>
      <c r="C34" s="114">
        <v>16144</v>
      </c>
      <c r="D34" s="114">
        <v>13554</v>
      </c>
      <c r="E34" s="114">
        <v>22504</v>
      </c>
      <c r="F34" s="114">
        <v>7194</v>
      </c>
      <c r="G34" s="114">
        <v>4471</v>
      </c>
      <c r="H34" s="114">
        <v>8846</v>
      </c>
      <c r="I34" s="115">
        <v>6297</v>
      </c>
      <c r="J34" s="114">
        <v>3544</v>
      </c>
      <c r="K34" s="114">
        <v>2753</v>
      </c>
      <c r="L34" s="423">
        <v>1917</v>
      </c>
      <c r="M34" s="424">
        <v>1896</v>
      </c>
    </row>
    <row r="35" spans="1:13" ht="11.1" customHeight="1" x14ac:dyDescent="0.2">
      <c r="A35" s="422" t="s">
        <v>387</v>
      </c>
      <c r="B35" s="115">
        <v>29657</v>
      </c>
      <c r="C35" s="114">
        <v>16150</v>
      </c>
      <c r="D35" s="114">
        <v>13507</v>
      </c>
      <c r="E35" s="114">
        <v>22450</v>
      </c>
      <c r="F35" s="114">
        <v>7207</v>
      </c>
      <c r="G35" s="114">
        <v>4316</v>
      </c>
      <c r="H35" s="114">
        <v>8984</v>
      </c>
      <c r="I35" s="115">
        <v>6362</v>
      </c>
      <c r="J35" s="114">
        <v>3554</v>
      </c>
      <c r="K35" s="114">
        <v>2808</v>
      </c>
      <c r="L35" s="423">
        <v>1672</v>
      </c>
      <c r="M35" s="424">
        <v>1742</v>
      </c>
    </row>
    <row r="36" spans="1:13" ht="11.1" customHeight="1" x14ac:dyDescent="0.2">
      <c r="A36" s="422" t="s">
        <v>388</v>
      </c>
      <c r="B36" s="115">
        <v>30220</v>
      </c>
      <c r="C36" s="114">
        <v>16456</v>
      </c>
      <c r="D36" s="114">
        <v>13764</v>
      </c>
      <c r="E36" s="114">
        <v>22877</v>
      </c>
      <c r="F36" s="114">
        <v>7343</v>
      </c>
      <c r="G36" s="114">
        <v>4666</v>
      </c>
      <c r="H36" s="114">
        <v>9087</v>
      </c>
      <c r="I36" s="115">
        <v>6324</v>
      </c>
      <c r="J36" s="114">
        <v>3485</v>
      </c>
      <c r="K36" s="114">
        <v>2839</v>
      </c>
      <c r="L36" s="423">
        <v>2958</v>
      </c>
      <c r="M36" s="424">
        <v>2480</v>
      </c>
    </row>
    <row r="37" spans="1:13" s="110" customFormat="1" ht="11.1" customHeight="1" x14ac:dyDescent="0.2">
      <c r="A37" s="422" t="s">
        <v>389</v>
      </c>
      <c r="B37" s="115">
        <v>30102</v>
      </c>
      <c r="C37" s="114">
        <v>16312</v>
      </c>
      <c r="D37" s="114">
        <v>13790</v>
      </c>
      <c r="E37" s="114">
        <v>22675</v>
      </c>
      <c r="F37" s="114">
        <v>7427</v>
      </c>
      <c r="G37" s="114">
        <v>4603</v>
      </c>
      <c r="H37" s="114">
        <v>9127</v>
      </c>
      <c r="I37" s="115">
        <v>6449</v>
      </c>
      <c r="J37" s="114">
        <v>3535</v>
      </c>
      <c r="K37" s="114">
        <v>2914</v>
      </c>
      <c r="L37" s="423">
        <v>1784</v>
      </c>
      <c r="M37" s="424">
        <v>1763</v>
      </c>
    </row>
    <row r="38" spans="1:13" ht="15" customHeight="1" x14ac:dyDescent="0.2">
      <c r="A38" s="425" t="s">
        <v>396</v>
      </c>
      <c r="B38" s="115">
        <v>30162</v>
      </c>
      <c r="C38" s="114">
        <v>16418</v>
      </c>
      <c r="D38" s="114">
        <v>13744</v>
      </c>
      <c r="E38" s="114">
        <v>22732</v>
      </c>
      <c r="F38" s="114">
        <v>7430</v>
      </c>
      <c r="G38" s="114">
        <v>4513</v>
      </c>
      <c r="H38" s="114">
        <v>9222</v>
      </c>
      <c r="I38" s="115">
        <v>6486</v>
      </c>
      <c r="J38" s="114">
        <v>3537</v>
      </c>
      <c r="K38" s="114">
        <v>2949</v>
      </c>
      <c r="L38" s="423">
        <v>2313</v>
      </c>
      <c r="M38" s="424">
        <v>2288</v>
      </c>
    </row>
    <row r="39" spans="1:13" ht="11.1" customHeight="1" x14ac:dyDescent="0.2">
      <c r="A39" s="422" t="s">
        <v>387</v>
      </c>
      <c r="B39" s="115">
        <v>30215</v>
      </c>
      <c r="C39" s="114">
        <v>16444</v>
      </c>
      <c r="D39" s="114">
        <v>13771</v>
      </c>
      <c r="E39" s="114">
        <v>22735</v>
      </c>
      <c r="F39" s="114">
        <v>7480</v>
      </c>
      <c r="G39" s="114">
        <v>4390</v>
      </c>
      <c r="H39" s="114">
        <v>9353</v>
      </c>
      <c r="I39" s="115">
        <v>6548</v>
      </c>
      <c r="J39" s="114">
        <v>3525</v>
      </c>
      <c r="K39" s="114">
        <v>3023</v>
      </c>
      <c r="L39" s="423">
        <v>1778</v>
      </c>
      <c r="M39" s="424">
        <v>1798</v>
      </c>
    </row>
    <row r="40" spans="1:13" ht="11.1" customHeight="1" x14ac:dyDescent="0.2">
      <c r="A40" s="425" t="s">
        <v>388</v>
      </c>
      <c r="B40" s="115">
        <v>30776</v>
      </c>
      <c r="C40" s="114">
        <v>16743</v>
      </c>
      <c r="D40" s="114">
        <v>14033</v>
      </c>
      <c r="E40" s="114">
        <v>23175</v>
      </c>
      <c r="F40" s="114">
        <v>7601</v>
      </c>
      <c r="G40" s="114">
        <v>4799</v>
      </c>
      <c r="H40" s="114">
        <v>9427</v>
      </c>
      <c r="I40" s="115">
        <v>6623</v>
      </c>
      <c r="J40" s="114">
        <v>3518</v>
      </c>
      <c r="K40" s="114">
        <v>3105</v>
      </c>
      <c r="L40" s="423">
        <v>3264</v>
      </c>
      <c r="M40" s="424">
        <v>2789</v>
      </c>
    </row>
    <row r="41" spans="1:13" s="110" customFormat="1" ht="11.1" customHeight="1" x14ac:dyDescent="0.2">
      <c r="A41" s="422" t="s">
        <v>389</v>
      </c>
      <c r="B41" s="115">
        <v>30685</v>
      </c>
      <c r="C41" s="114">
        <v>16704</v>
      </c>
      <c r="D41" s="114">
        <v>13981</v>
      </c>
      <c r="E41" s="114">
        <v>23070</v>
      </c>
      <c r="F41" s="114">
        <v>7615</v>
      </c>
      <c r="G41" s="114">
        <v>4669</v>
      </c>
      <c r="H41" s="114">
        <v>9524</v>
      </c>
      <c r="I41" s="115">
        <v>6692</v>
      </c>
      <c r="J41" s="114">
        <v>3563</v>
      </c>
      <c r="K41" s="114">
        <v>3129</v>
      </c>
      <c r="L41" s="423">
        <v>1869</v>
      </c>
      <c r="M41" s="424">
        <v>2034</v>
      </c>
    </row>
    <row r="42" spans="1:13" ht="15" customHeight="1" x14ac:dyDescent="0.2">
      <c r="A42" s="422" t="s">
        <v>397</v>
      </c>
      <c r="B42" s="115">
        <v>30736</v>
      </c>
      <c r="C42" s="114">
        <v>16699</v>
      </c>
      <c r="D42" s="114">
        <v>14037</v>
      </c>
      <c r="E42" s="114">
        <v>23048</v>
      </c>
      <c r="F42" s="114">
        <v>7688</v>
      </c>
      <c r="G42" s="114">
        <v>4551</v>
      </c>
      <c r="H42" s="114">
        <v>9607</v>
      </c>
      <c r="I42" s="115">
        <v>6675</v>
      </c>
      <c r="J42" s="114">
        <v>3521</v>
      </c>
      <c r="K42" s="114">
        <v>3154</v>
      </c>
      <c r="L42" s="423">
        <v>2464</v>
      </c>
      <c r="M42" s="424">
        <v>2360</v>
      </c>
    </row>
    <row r="43" spans="1:13" ht="11.1" customHeight="1" x14ac:dyDescent="0.2">
      <c r="A43" s="422" t="s">
        <v>387</v>
      </c>
      <c r="B43" s="115">
        <v>30910</v>
      </c>
      <c r="C43" s="114">
        <v>16803</v>
      </c>
      <c r="D43" s="114">
        <v>14107</v>
      </c>
      <c r="E43" s="114">
        <v>23130</v>
      </c>
      <c r="F43" s="114">
        <v>7780</v>
      </c>
      <c r="G43" s="114">
        <v>4468</v>
      </c>
      <c r="H43" s="114">
        <v>9758</v>
      </c>
      <c r="I43" s="115">
        <v>6800</v>
      </c>
      <c r="J43" s="114">
        <v>3512</v>
      </c>
      <c r="K43" s="114">
        <v>3288</v>
      </c>
      <c r="L43" s="423">
        <v>2430</v>
      </c>
      <c r="M43" s="424">
        <v>2214</v>
      </c>
    </row>
    <row r="44" spans="1:13" ht="11.1" customHeight="1" x14ac:dyDescent="0.2">
      <c r="A44" s="422" t="s">
        <v>388</v>
      </c>
      <c r="B44" s="115">
        <v>31629</v>
      </c>
      <c r="C44" s="114">
        <v>17257</v>
      </c>
      <c r="D44" s="114">
        <v>14372</v>
      </c>
      <c r="E44" s="114">
        <v>23783</v>
      </c>
      <c r="F44" s="114">
        <v>7846</v>
      </c>
      <c r="G44" s="114">
        <v>4915</v>
      </c>
      <c r="H44" s="114">
        <v>9868</v>
      </c>
      <c r="I44" s="115">
        <v>6684</v>
      </c>
      <c r="J44" s="114">
        <v>3435</v>
      </c>
      <c r="K44" s="114">
        <v>3249</v>
      </c>
      <c r="L44" s="423">
        <v>3511</v>
      </c>
      <c r="M44" s="424">
        <v>2879</v>
      </c>
    </row>
    <row r="45" spans="1:13" s="110" customFormat="1" ht="11.1" customHeight="1" x14ac:dyDescent="0.2">
      <c r="A45" s="422" t="s">
        <v>389</v>
      </c>
      <c r="B45" s="115">
        <v>31712</v>
      </c>
      <c r="C45" s="114">
        <v>17295</v>
      </c>
      <c r="D45" s="114">
        <v>14417</v>
      </c>
      <c r="E45" s="114">
        <v>23816</v>
      </c>
      <c r="F45" s="114">
        <v>7896</v>
      </c>
      <c r="G45" s="114">
        <v>4862</v>
      </c>
      <c r="H45" s="114">
        <v>9939</v>
      </c>
      <c r="I45" s="115">
        <v>6654</v>
      </c>
      <c r="J45" s="114">
        <v>3425</v>
      </c>
      <c r="K45" s="114">
        <v>3229</v>
      </c>
      <c r="L45" s="423">
        <v>2202</v>
      </c>
      <c r="M45" s="424">
        <v>2048</v>
      </c>
    </row>
    <row r="46" spans="1:13" ht="15" customHeight="1" x14ac:dyDescent="0.2">
      <c r="A46" s="422" t="s">
        <v>398</v>
      </c>
      <c r="B46" s="115">
        <v>31520</v>
      </c>
      <c r="C46" s="114">
        <v>17164</v>
      </c>
      <c r="D46" s="114">
        <v>14356</v>
      </c>
      <c r="E46" s="114">
        <v>23621</v>
      </c>
      <c r="F46" s="114">
        <v>7899</v>
      </c>
      <c r="G46" s="114">
        <v>4636</v>
      </c>
      <c r="H46" s="114">
        <v>9991</v>
      </c>
      <c r="I46" s="115">
        <v>6619</v>
      </c>
      <c r="J46" s="114">
        <v>3388</v>
      </c>
      <c r="K46" s="114">
        <v>3231</v>
      </c>
      <c r="L46" s="423">
        <v>2259</v>
      </c>
      <c r="M46" s="424">
        <v>2440</v>
      </c>
    </row>
    <row r="47" spans="1:13" ht="11.1" customHeight="1" x14ac:dyDescent="0.2">
      <c r="A47" s="422" t="s">
        <v>387</v>
      </c>
      <c r="B47" s="115">
        <v>31171</v>
      </c>
      <c r="C47" s="114">
        <v>17065</v>
      </c>
      <c r="D47" s="114">
        <v>14106</v>
      </c>
      <c r="E47" s="114">
        <v>23467</v>
      </c>
      <c r="F47" s="114">
        <v>7704</v>
      </c>
      <c r="G47" s="114">
        <v>4471</v>
      </c>
      <c r="H47" s="114">
        <v>9994</v>
      </c>
      <c r="I47" s="115">
        <v>6199</v>
      </c>
      <c r="J47" s="114">
        <v>3238</v>
      </c>
      <c r="K47" s="114">
        <v>2961</v>
      </c>
      <c r="L47" s="423">
        <v>1850</v>
      </c>
      <c r="M47" s="424">
        <v>1931</v>
      </c>
    </row>
    <row r="48" spans="1:13" ht="11.1" customHeight="1" x14ac:dyDescent="0.2">
      <c r="A48" s="422" t="s">
        <v>388</v>
      </c>
      <c r="B48" s="115">
        <v>31500</v>
      </c>
      <c r="C48" s="114">
        <v>17254</v>
      </c>
      <c r="D48" s="114">
        <v>14246</v>
      </c>
      <c r="E48" s="114">
        <v>23720</v>
      </c>
      <c r="F48" s="114">
        <v>7780</v>
      </c>
      <c r="G48" s="114">
        <v>4756</v>
      </c>
      <c r="H48" s="114">
        <v>10036</v>
      </c>
      <c r="I48" s="115">
        <v>6192</v>
      </c>
      <c r="J48" s="114">
        <v>3207</v>
      </c>
      <c r="K48" s="114">
        <v>2985</v>
      </c>
      <c r="L48" s="423">
        <v>2944</v>
      </c>
      <c r="M48" s="424">
        <v>2722</v>
      </c>
    </row>
    <row r="49" spans="1:17" s="110" customFormat="1" ht="11.1" customHeight="1" x14ac:dyDescent="0.2">
      <c r="A49" s="422" t="s">
        <v>389</v>
      </c>
      <c r="B49" s="115">
        <v>31263</v>
      </c>
      <c r="C49" s="114">
        <v>16993</v>
      </c>
      <c r="D49" s="114">
        <v>14270</v>
      </c>
      <c r="E49" s="114">
        <v>23429</v>
      </c>
      <c r="F49" s="114">
        <v>7834</v>
      </c>
      <c r="G49" s="114">
        <v>4677</v>
      </c>
      <c r="H49" s="114">
        <v>10040</v>
      </c>
      <c r="I49" s="115">
        <v>6220</v>
      </c>
      <c r="J49" s="114">
        <v>3233</v>
      </c>
      <c r="K49" s="114">
        <v>2987</v>
      </c>
      <c r="L49" s="423">
        <v>1681</v>
      </c>
      <c r="M49" s="424">
        <v>1970</v>
      </c>
    </row>
    <row r="50" spans="1:17" ht="15" customHeight="1" x14ac:dyDescent="0.2">
      <c r="A50" s="422" t="s">
        <v>399</v>
      </c>
      <c r="B50" s="143">
        <v>31195</v>
      </c>
      <c r="C50" s="144">
        <v>16971</v>
      </c>
      <c r="D50" s="144">
        <v>14224</v>
      </c>
      <c r="E50" s="144">
        <v>23382</v>
      </c>
      <c r="F50" s="144">
        <v>7813</v>
      </c>
      <c r="G50" s="144">
        <v>4476</v>
      </c>
      <c r="H50" s="144">
        <v>10069</v>
      </c>
      <c r="I50" s="143">
        <v>6049</v>
      </c>
      <c r="J50" s="144">
        <v>3126</v>
      </c>
      <c r="K50" s="144">
        <v>2923</v>
      </c>
      <c r="L50" s="426">
        <v>1971</v>
      </c>
      <c r="M50" s="427">
        <v>2071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-1.0310913705583757</v>
      </c>
      <c r="C6" s="480">
        <f>'Tabelle 3.3'!J11</f>
        <v>-8.6115727451276634</v>
      </c>
      <c r="D6" s="481">
        <f t="shared" ref="D6:E9" si="0">IF(OR(AND(B6&gt;=-50,B6&lt;=50),ISNUMBER(B6)=FALSE),B6,"")</f>
        <v>-1.0310913705583757</v>
      </c>
      <c r="E6" s="481">
        <f t="shared" si="0"/>
        <v>-8.6115727451276634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-1.0310913705583757</v>
      </c>
      <c r="C14" s="480">
        <f>'Tabelle 3.3'!J11</f>
        <v>-8.6115727451276634</v>
      </c>
      <c r="D14" s="481">
        <f>IF(OR(AND(B14&gt;=-50,B14&lt;=50),ISNUMBER(B14)=FALSE),B14,"")</f>
        <v>-1.0310913705583757</v>
      </c>
      <c r="E14" s="481">
        <f>IF(OR(AND(C14&gt;=-50,C14&lt;=50),ISNUMBER(C14)=FALSE),C14,"")</f>
        <v>-8.6115727451276634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9.5890410958904102</v>
      </c>
      <c r="C15" s="480">
        <f>'Tabelle 3.3'!J12</f>
        <v>22.222222222222221</v>
      </c>
      <c r="D15" s="481">
        <f t="shared" ref="D15:E45" si="3">IF(OR(AND(B15&gt;=-50,B15&lt;=50),ISNUMBER(B15)=FALSE),B15,"")</f>
        <v>9.5890410958904102</v>
      </c>
      <c r="E15" s="481">
        <f t="shared" si="3"/>
        <v>22.222222222222221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-4.5685279187817258</v>
      </c>
      <c r="C16" s="480">
        <f>'Tabelle 3.3'!J13</f>
        <v>6.4516129032258061</v>
      </c>
      <c r="D16" s="481">
        <f t="shared" si="3"/>
        <v>-4.5685279187817258</v>
      </c>
      <c r="E16" s="481">
        <f t="shared" si="3"/>
        <v>6.4516129032258061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1.4087321410730342</v>
      </c>
      <c r="C17" s="480">
        <f>'Tabelle 3.3'!J14</f>
        <v>-4.6428571428571432</v>
      </c>
      <c r="D17" s="481">
        <f t="shared" si="3"/>
        <v>1.4087321410730342</v>
      </c>
      <c r="E17" s="481">
        <f t="shared" si="3"/>
        <v>-4.6428571428571432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15.649867374005305</v>
      </c>
      <c r="C18" s="480">
        <f>'Tabelle 3.3'!J15</f>
        <v>-3.8461538461538463</v>
      </c>
      <c r="D18" s="481">
        <f t="shared" si="3"/>
        <v>15.649867374005305</v>
      </c>
      <c r="E18" s="481">
        <f t="shared" si="3"/>
        <v>-3.8461538461538463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0.42929621438792764</v>
      </c>
      <c r="C19" s="480">
        <f>'Tabelle 3.3'!J16</f>
        <v>-5.957446808510638</v>
      </c>
      <c r="D19" s="481">
        <f t="shared" si="3"/>
        <v>0.42929621438792764</v>
      </c>
      <c r="E19" s="481">
        <f t="shared" si="3"/>
        <v>-5.957446808510638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-0.63775510204081631</v>
      </c>
      <c r="C20" s="480">
        <f>'Tabelle 3.3'!J17</f>
        <v>-3.4188034188034186</v>
      </c>
      <c r="D20" s="481">
        <f t="shared" si="3"/>
        <v>-0.63775510204081631</v>
      </c>
      <c r="E20" s="481">
        <f t="shared" si="3"/>
        <v>-3.4188034188034186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11.524334251606978</v>
      </c>
      <c r="C21" s="480">
        <f>'Tabelle 3.3'!J18</f>
        <v>-4.0462427745664744</v>
      </c>
      <c r="D21" s="481">
        <f t="shared" si="3"/>
        <v>11.524334251606978</v>
      </c>
      <c r="E21" s="481">
        <f t="shared" si="3"/>
        <v>-4.0462427745664744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0.23913909924272619</v>
      </c>
      <c r="C22" s="480">
        <f>'Tabelle 3.3'!J19</f>
        <v>-4.9438202247191008</v>
      </c>
      <c r="D22" s="481">
        <f t="shared" si="3"/>
        <v>0.23913909924272619</v>
      </c>
      <c r="E22" s="481">
        <f t="shared" si="3"/>
        <v>-4.9438202247191008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-7.3170731707317076</v>
      </c>
      <c r="C23" s="480">
        <f>'Tabelle 3.3'!J20</f>
        <v>-1.5325670498084292</v>
      </c>
      <c r="D23" s="481">
        <f t="shared" si="3"/>
        <v>-7.3170731707317076</v>
      </c>
      <c r="E23" s="481">
        <f t="shared" si="3"/>
        <v>-1.5325670498084292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-4.8939641109298533</v>
      </c>
      <c r="C24" s="480">
        <f>'Tabelle 3.3'!J21</f>
        <v>-3.7128712871287131</v>
      </c>
      <c r="D24" s="481">
        <f t="shared" si="3"/>
        <v>-4.8939641109298533</v>
      </c>
      <c r="E24" s="481">
        <f t="shared" si="3"/>
        <v>-3.7128712871287131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3.225806451612903</v>
      </c>
      <c r="C25" s="480">
        <f>'Tabelle 3.3'!J22</f>
        <v>-26.086956521739129</v>
      </c>
      <c r="D25" s="481">
        <f t="shared" si="3"/>
        <v>3.225806451612903</v>
      </c>
      <c r="E25" s="481">
        <f t="shared" si="3"/>
        <v>-26.086956521739129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0.49504950495049505</v>
      </c>
      <c r="C26" s="480">
        <f>'Tabelle 3.3'!J23</f>
        <v>-12.307692307692308</v>
      </c>
      <c r="D26" s="481">
        <f t="shared" si="3"/>
        <v>0.49504950495049505</v>
      </c>
      <c r="E26" s="481">
        <f t="shared" si="3"/>
        <v>-12.307692307692308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v>
      </c>
      <c r="C27" s="480">
        <f>'Tabelle 3.3'!J24</f>
        <v>0</v>
      </c>
      <c r="D27" s="481">
        <f t="shared" si="3"/>
        <v>-0.4</v>
      </c>
      <c r="E27" s="481">
        <f t="shared" si="3"/>
        <v>0</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-26.444662095984331</v>
      </c>
      <c r="C28" s="480">
        <f>'Tabelle 3.3'!J25</f>
        <v>-50.269687162891046</v>
      </c>
      <c r="D28" s="481">
        <f t="shared" si="3"/>
        <v>-26.444662095984331</v>
      </c>
      <c r="E28" s="481" t="str">
        <f t="shared" si="3"/>
        <v/>
      </c>
      <c r="F28" s="476" t="str">
        <f t="shared" si="4"/>
        <v/>
      </c>
      <c r="G28" s="476" t="str">
        <f t="shared" si="4"/>
        <v>&lt; -50</v>
      </c>
      <c r="H28" s="482" t="str">
        <f t="shared" si="5"/>
        <v/>
      </c>
      <c r="I28" s="482">
        <f t="shared" si="5"/>
        <v>0.75</v>
      </c>
      <c r="J28" s="476" t="e">
        <f t="shared" si="6"/>
        <v>#N/A</v>
      </c>
      <c r="K28" s="476" t="e">
        <f t="shared" si="7"/>
        <v>#N/A</v>
      </c>
      <c r="L28" s="476">
        <f t="shared" si="8"/>
        <v>149</v>
      </c>
      <c r="M28" s="476">
        <f t="shared" si="9"/>
        <v>-45</v>
      </c>
      <c r="N28" s="476">
        <v>149</v>
      </c>
    </row>
    <row r="29" spans="1:14" s="475" customFormat="1" ht="15" customHeight="1" x14ac:dyDescent="0.2">
      <c r="A29" s="475">
        <v>16</v>
      </c>
      <c r="B29" s="479">
        <f>'Tabelle 2.3'!J26</f>
        <v>-20.910534674430917</v>
      </c>
      <c r="C29" s="480">
        <f>'Tabelle 3.3'!J26</f>
        <v>-17.647058823529413</v>
      </c>
      <c r="D29" s="481">
        <f t="shared" si="3"/>
        <v>-20.910534674430917</v>
      </c>
      <c r="E29" s="481">
        <f t="shared" si="3"/>
        <v>-17.647058823529413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0.83594566353187039</v>
      </c>
      <c r="C30" s="480">
        <f>'Tabelle 3.3'!J27</f>
        <v>-5.7142857142857144</v>
      </c>
      <c r="D30" s="481">
        <f t="shared" si="3"/>
        <v>0.83594566353187039</v>
      </c>
      <c r="E30" s="481">
        <f t="shared" si="3"/>
        <v>-5.7142857142857144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1.256281407035176</v>
      </c>
      <c r="C31" s="480">
        <f>'Tabelle 3.3'!J28</f>
        <v>0.76335877862595425</v>
      </c>
      <c r="D31" s="481">
        <f t="shared" si="3"/>
        <v>1.256281407035176</v>
      </c>
      <c r="E31" s="481">
        <f t="shared" si="3"/>
        <v>0.76335877862595425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2.7991602519244227</v>
      </c>
      <c r="C32" s="480">
        <f>'Tabelle 3.3'!J29</f>
        <v>5.3045186640471513</v>
      </c>
      <c r="D32" s="481">
        <f t="shared" si="3"/>
        <v>2.7991602519244227</v>
      </c>
      <c r="E32" s="481">
        <f t="shared" si="3"/>
        <v>5.3045186640471513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1.4024390243902438</v>
      </c>
      <c r="C33" s="480">
        <f>'Tabelle 3.3'!J30</f>
        <v>6.6433566433566433</v>
      </c>
      <c r="D33" s="481">
        <f t="shared" si="3"/>
        <v>1.4024390243902438</v>
      </c>
      <c r="E33" s="481">
        <f t="shared" si="3"/>
        <v>6.6433566433566433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-6.9016152716593249</v>
      </c>
      <c r="C34" s="480">
        <f>'Tabelle 3.3'!J31</f>
        <v>3.483309143686502</v>
      </c>
      <c r="D34" s="481">
        <f t="shared" si="3"/>
        <v>-6.9016152716593249</v>
      </c>
      <c r="E34" s="481">
        <f t="shared" si="3"/>
        <v>3.483309143686502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9.5890410958904102</v>
      </c>
      <c r="C37" s="480">
        <f>'Tabelle 3.3'!J34</f>
        <v>22.222222222222221</v>
      </c>
      <c r="D37" s="481">
        <f t="shared" si="3"/>
        <v>9.5890410958904102</v>
      </c>
      <c r="E37" s="481">
        <f t="shared" si="3"/>
        <v>22.222222222222221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3.0927002583979326</v>
      </c>
      <c r="C38" s="480">
        <f>'Tabelle 3.3'!J35</f>
        <v>-4.0575916230366493</v>
      </c>
      <c r="D38" s="481">
        <f t="shared" si="3"/>
        <v>3.0927002583979326</v>
      </c>
      <c r="E38" s="481">
        <f t="shared" si="3"/>
        <v>-4.0575916230366493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-3.750721292556261</v>
      </c>
      <c r="C39" s="480">
        <f>'Tabelle 3.3'!J36</f>
        <v>-9.3514070006863417</v>
      </c>
      <c r="D39" s="481">
        <f t="shared" si="3"/>
        <v>-3.750721292556261</v>
      </c>
      <c r="E39" s="481">
        <f t="shared" si="3"/>
        <v>-9.3514070006863417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-3.750721292556261</v>
      </c>
      <c r="C45" s="480">
        <f>'Tabelle 3.3'!J36</f>
        <v>-9.3514070006863417</v>
      </c>
      <c r="D45" s="481">
        <f t="shared" si="3"/>
        <v>-3.750721292556261</v>
      </c>
      <c r="E45" s="481">
        <f t="shared" si="3"/>
        <v>-9.3514070006863417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29098</v>
      </c>
      <c r="C51" s="487">
        <v>3686</v>
      </c>
      <c r="D51" s="487">
        <v>2697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29279</v>
      </c>
      <c r="C52" s="487">
        <v>3730</v>
      </c>
      <c r="D52" s="487">
        <v>2737</v>
      </c>
      <c r="E52" s="488">
        <f t="shared" ref="E52:G70" si="11">IF($A$51=37802,IF(COUNTBLANK(B$51:B$70)&gt;0,#N/A,B52/B$51*100),IF(COUNTBLANK(B$51:B$75)&gt;0,#N/A,B52/B$51*100))</f>
        <v>100.62203587875456</v>
      </c>
      <c r="F52" s="488">
        <f t="shared" si="11"/>
        <v>101.19370591427021</v>
      </c>
      <c r="G52" s="488">
        <f t="shared" si="11"/>
        <v>101.48312940304041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29691</v>
      </c>
      <c r="C53" s="487">
        <v>3722</v>
      </c>
      <c r="D53" s="487">
        <v>2788</v>
      </c>
      <c r="E53" s="488">
        <f t="shared" si="11"/>
        <v>102.03794075194172</v>
      </c>
      <c r="F53" s="488">
        <f t="shared" si="11"/>
        <v>100.976668475312</v>
      </c>
      <c r="G53" s="488">
        <f t="shared" si="11"/>
        <v>103.37411939191693</v>
      </c>
      <c r="H53" s="489">
        <f>IF(ISERROR(L53)=TRUE,IF(MONTH(A53)=MONTH(MAX(A$51:A$75)),A53,""),"")</f>
        <v>41883</v>
      </c>
      <c r="I53" s="488">
        <f t="shared" si="12"/>
        <v>102.03794075194172</v>
      </c>
      <c r="J53" s="488">
        <f t="shared" si="10"/>
        <v>100.976668475312</v>
      </c>
      <c r="K53" s="488">
        <f t="shared" si="10"/>
        <v>103.37411939191693</v>
      </c>
      <c r="L53" s="488" t="e">
        <f t="shared" si="13"/>
        <v>#N/A</v>
      </c>
    </row>
    <row r="54" spans="1:14" ht="15" customHeight="1" x14ac:dyDescent="0.2">
      <c r="A54" s="490" t="s">
        <v>462</v>
      </c>
      <c r="B54" s="487">
        <v>29270</v>
      </c>
      <c r="C54" s="487">
        <v>3785</v>
      </c>
      <c r="D54" s="487">
        <v>2776</v>
      </c>
      <c r="E54" s="488">
        <f t="shared" si="11"/>
        <v>100.5911059179325</v>
      </c>
      <c r="F54" s="488">
        <f t="shared" si="11"/>
        <v>102.68583830710799</v>
      </c>
      <c r="G54" s="488">
        <f t="shared" si="11"/>
        <v>102.92918057100482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29249</v>
      </c>
      <c r="C55" s="487">
        <v>3704</v>
      </c>
      <c r="D55" s="487">
        <v>2681</v>
      </c>
      <c r="E55" s="488">
        <f t="shared" si="11"/>
        <v>100.51893600934771</v>
      </c>
      <c r="F55" s="488">
        <f t="shared" si="11"/>
        <v>100.48833423765599</v>
      </c>
      <c r="G55" s="488">
        <f t="shared" si="11"/>
        <v>99.406748238783834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29408</v>
      </c>
      <c r="C56" s="487">
        <v>3732</v>
      </c>
      <c r="D56" s="487">
        <v>2757</v>
      </c>
      <c r="E56" s="488">
        <f t="shared" si="11"/>
        <v>101.06536531720394</v>
      </c>
      <c r="F56" s="488">
        <f t="shared" si="11"/>
        <v>101.24796527400977</v>
      </c>
      <c r="G56" s="488">
        <f t="shared" si="11"/>
        <v>102.22469410456063</v>
      </c>
      <c r="H56" s="489" t="str">
        <f t="shared" si="14"/>
        <v/>
      </c>
      <c r="I56" s="488" t="str">
        <f t="shared" si="12"/>
        <v/>
      </c>
      <c r="J56" s="488" t="str">
        <f t="shared" si="10"/>
        <v/>
      </c>
      <c r="K56" s="488" t="str">
        <f t="shared" si="10"/>
        <v/>
      </c>
      <c r="L56" s="488" t="e">
        <f t="shared" si="13"/>
        <v>#N/A</v>
      </c>
    </row>
    <row r="57" spans="1:14" ht="15" customHeight="1" x14ac:dyDescent="0.2">
      <c r="A57" s="490">
        <v>42248</v>
      </c>
      <c r="B57" s="487">
        <v>29921</v>
      </c>
      <c r="C57" s="487">
        <v>3635</v>
      </c>
      <c r="D57" s="487">
        <v>2815</v>
      </c>
      <c r="E57" s="488">
        <f t="shared" si="11"/>
        <v>102.82837308406076</v>
      </c>
      <c r="F57" s="488">
        <f t="shared" si="11"/>
        <v>98.616386326641347</v>
      </c>
      <c r="G57" s="488">
        <f t="shared" si="11"/>
        <v>104.37523173896923</v>
      </c>
      <c r="H57" s="489">
        <f t="shared" si="14"/>
        <v>42248</v>
      </c>
      <c r="I57" s="488">
        <f t="shared" si="12"/>
        <v>102.82837308406076</v>
      </c>
      <c r="J57" s="488">
        <f t="shared" si="10"/>
        <v>98.616386326641347</v>
      </c>
      <c r="K57" s="488">
        <f t="shared" si="10"/>
        <v>104.37523173896923</v>
      </c>
      <c r="L57" s="488" t="e">
        <f t="shared" si="13"/>
        <v>#N/A</v>
      </c>
    </row>
    <row r="58" spans="1:14" ht="15" customHeight="1" x14ac:dyDescent="0.2">
      <c r="A58" s="490" t="s">
        <v>465</v>
      </c>
      <c r="B58" s="487">
        <v>29598</v>
      </c>
      <c r="C58" s="487">
        <v>3633</v>
      </c>
      <c r="D58" s="487">
        <v>2792</v>
      </c>
      <c r="E58" s="488">
        <f t="shared" si="11"/>
        <v>101.71833115678052</v>
      </c>
      <c r="F58" s="488">
        <f t="shared" si="11"/>
        <v>98.562126966901786</v>
      </c>
      <c r="G58" s="488">
        <f t="shared" si="11"/>
        <v>103.52243233222099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29698</v>
      </c>
      <c r="C59" s="487">
        <v>3544</v>
      </c>
      <c r="D59" s="487">
        <v>2753</v>
      </c>
      <c r="E59" s="488">
        <f t="shared" si="11"/>
        <v>102.06199738813663</v>
      </c>
      <c r="F59" s="488">
        <f t="shared" si="11"/>
        <v>96.147585458491591</v>
      </c>
      <c r="G59" s="488">
        <f t="shared" si="11"/>
        <v>102.07638116425659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29657</v>
      </c>
      <c r="C60" s="487">
        <v>3554</v>
      </c>
      <c r="D60" s="487">
        <v>2808</v>
      </c>
      <c r="E60" s="488">
        <f t="shared" si="11"/>
        <v>101.92109423328064</v>
      </c>
      <c r="F60" s="488">
        <f t="shared" si="11"/>
        <v>96.418882257189367</v>
      </c>
      <c r="G60" s="488">
        <f t="shared" si="11"/>
        <v>104.11568409343714</v>
      </c>
      <c r="H60" s="489" t="str">
        <f t="shared" si="14"/>
        <v/>
      </c>
      <c r="I60" s="488" t="str">
        <f t="shared" si="12"/>
        <v/>
      </c>
      <c r="J60" s="488" t="str">
        <f t="shared" si="10"/>
        <v/>
      </c>
      <c r="K60" s="488" t="str">
        <f t="shared" si="10"/>
        <v/>
      </c>
      <c r="L60" s="488" t="e">
        <f t="shared" si="13"/>
        <v>#N/A</v>
      </c>
    </row>
    <row r="61" spans="1:14" ht="15" customHeight="1" x14ac:dyDescent="0.2">
      <c r="A61" s="490">
        <v>42614</v>
      </c>
      <c r="B61" s="487">
        <v>30220</v>
      </c>
      <c r="C61" s="487">
        <v>3485</v>
      </c>
      <c r="D61" s="487">
        <v>2839</v>
      </c>
      <c r="E61" s="488">
        <f t="shared" si="11"/>
        <v>103.85593511581553</v>
      </c>
      <c r="F61" s="488">
        <f t="shared" si="11"/>
        <v>94.546934346174709</v>
      </c>
      <c r="G61" s="488">
        <f t="shared" si="11"/>
        <v>105.26510938079348</v>
      </c>
      <c r="H61" s="489">
        <f t="shared" si="14"/>
        <v>42614</v>
      </c>
      <c r="I61" s="488">
        <f t="shared" si="12"/>
        <v>103.85593511581553</v>
      </c>
      <c r="J61" s="488">
        <f t="shared" si="10"/>
        <v>94.546934346174709</v>
      </c>
      <c r="K61" s="488">
        <f t="shared" si="10"/>
        <v>105.26510938079348</v>
      </c>
      <c r="L61" s="488" t="e">
        <f t="shared" si="13"/>
        <v>#N/A</v>
      </c>
    </row>
    <row r="62" spans="1:14" ht="15" customHeight="1" x14ac:dyDescent="0.2">
      <c r="A62" s="490" t="s">
        <v>468</v>
      </c>
      <c r="B62" s="487">
        <v>30102</v>
      </c>
      <c r="C62" s="487">
        <v>3535</v>
      </c>
      <c r="D62" s="487">
        <v>2914</v>
      </c>
      <c r="E62" s="488">
        <f t="shared" si="11"/>
        <v>103.45040896281532</v>
      </c>
      <c r="F62" s="488">
        <f t="shared" si="11"/>
        <v>95.903418339663588</v>
      </c>
      <c r="G62" s="488">
        <f t="shared" si="11"/>
        <v>108.04597701149426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30162</v>
      </c>
      <c r="C63" s="487">
        <v>3537</v>
      </c>
      <c r="D63" s="487">
        <v>2949</v>
      </c>
      <c r="E63" s="488">
        <f t="shared" si="11"/>
        <v>103.65660870162898</v>
      </c>
      <c r="F63" s="488">
        <f t="shared" si="11"/>
        <v>95.957677699403149</v>
      </c>
      <c r="G63" s="488">
        <f t="shared" si="11"/>
        <v>109.34371523915462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30215</v>
      </c>
      <c r="C64" s="487">
        <v>3525</v>
      </c>
      <c r="D64" s="487">
        <v>3023</v>
      </c>
      <c r="E64" s="488">
        <f t="shared" si="11"/>
        <v>103.83875180424771</v>
      </c>
      <c r="F64" s="488">
        <f t="shared" si="11"/>
        <v>95.632121540965827</v>
      </c>
      <c r="G64" s="488">
        <f t="shared" si="11"/>
        <v>112.08750463477939</v>
      </c>
      <c r="H64" s="489" t="str">
        <f t="shared" si="14"/>
        <v/>
      </c>
      <c r="I64" s="488" t="str">
        <f t="shared" si="12"/>
        <v/>
      </c>
      <c r="J64" s="488" t="str">
        <f t="shared" si="10"/>
        <v/>
      </c>
      <c r="K64" s="488" t="str">
        <f t="shared" si="10"/>
        <v/>
      </c>
      <c r="L64" s="488" t="e">
        <f t="shared" si="13"/>
        <v>#N/A</v>
      </c>
    </row>
    <row r="65" spans="1:12" ht="15" customHeight="1" x14ac:dyDescent="0.2">
      <c r="A65" s="490">
        <v>42979</v>
      </c>
      <c r="B65" s="487">
        <v>30776</v>
      </c>
      <c r="C65" s="487">
        <v>3518</v>
      </c>
      <c r="D65" s="487">
        <v>3105</v>
      </c>
      <c r="E65" s="488">
        <f t="shared" si="11"/>
        <v>105.76671936215547</v>
      </c>
      <c r="F65" s="488">
        <f t="shared" si="11"/>
        <v>95.442213781877371</v>
      </c>
      <c r="G65" s="488">
        <f t="shared" si="11"/>
        <v>115.12791991101223</v>
      </c>
      <c r="H65" s="489">
        <f t="shared" si="14"/>
        <v>42979</v>
      </c>
      <c r="I65" s="488">
        <f t="shared" si="12"/>
        <v>105.76671936215547</v>
      </c>
      <c r="J65" s="488">
        <f t="shared" si="10"/>
        <v>95.442213781877371</v>
      </c>
      <c r="K65" s="488">
        <f t="shared" si="10"/>
        <v>115.12791991101223</v>
      </c>
      <c r="L65" s="488" t="e">
        <f t="shared" si="13"/>
        <v>#N/A</v>
      </c>
    </row>
    <row r="66" spans="1:12" ht="15" customHeight="1" x14ac:dyDescent="0.2">
      <c r="A66" s="490" t="s">
        <v>471</v>
      </c>
      <c r="B66" s="487">
        <v>30685</v>
      </c>
      <c r="C66" s="487">
        <v>3563</v>
      </c>
      <c r="D66" s="487">
        <v>3129</v>
      </c>
      <c r="E66" s="488">
        <f t="shared" si="11"/>
        <v>105.45398309162141</v>
      </c>
      <c r="F66" s="488">
        <f t="shared" si="11"/>
        <v>96.663049376017369</v>
      </c>
      <c r="G66" s="488">
        <f t="shared" si="11"/>
        <v>116.01779755283647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30736</v>
      </c>
      <c r="C67" s="487">
        <v>3521</v>
      </c>
      <c r="D67" s="487">
        <v>3154</v>
      </c>
      <c r="E67" s="488">
        <f t="shared" si="11"/>
        <v>105.62925286961303</v>
      </c>
      <c r="F67" s="488">
        <f t="shared" si="11"/>
        <v>95.523602821486705</v>
      </c>
      <c r="G67" s="488">
        <f t="shared" si="11"/>
        <v>116.94475342973674</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30910</v>
      </c>
      <c r="C68" s="487">
        <v>3512</v>
      </c>
      <c r="D68" s="487">
        <v>3288</v>
      </c>
      <c r="E68" s="488">
        <f t="shared" si="11"/>
        <v>106.22723211217266</v>
      </c>
      <c r="F68" s="488">
        <f t="shared" si="11"/>
        <v>95.279435702658716</v>
      </c>
      <c r="G68" s="488">
        <f t="shared" si="11"/>
        <v>121.91323692992214</v>
      </c>
      <c r="H68" s="489" t="str">
        <f t="shared" si="14"/>
        <v/>
      </c>
      <c r="I68" s="488" t="str">
        <f t="shared" si="12"/>
        <v/>
      </c>
      <c r="J68" s="488" t="str">
        <f t="shared" si="12"/>
        <v/>
      </c>
      <c r="K68" s="488" t="str">
        <f t="shared" si="12"/>
        <v/>
      </c>
      <c r="L68" s="488" t="e">
        <f t="shared" si="13"/>
        <v>#N/A</v>
      </c>
    </row>
    <row r="69" spans="1:12" ht="15" customHeight="1" x14ac:dyDescent="0.2">
      <c r="A69" s="490">
        <v>43344</v>
      </c>
      <c r="B69" s="487">
        <v>31629</v>
      </c>
      <c r="C69" s="487">
        <v>3435</v>
      </c>
      <c r="D69" s="487">
        <v>3249</v>
      </c>
      <c r="E69" s="488">
        <f t="shared" si="11"/>
        <v>108.69819231562307</v>
      </c>
      <c r="F69" s="488">
        <f t="shared" si="11"/>
        <v>93.190450352685843</v>
      </c>
      <c r="G69" s="488">
        <f t="shared" si="11"/>
        <v>120.46718576195774</v>
      </c>
      <c r="H69" s="489">
        <f t="shared" si="14"/>
        <v>43344</v>
      </c>
      <c r="I69" s="488">
        <f t="shared" si="12"/>
        <v>108.69819231562307</v>
      </c>
      <c r="J69" s="488">
        <f t="shared" si="12"/>
        <v>93.190450352685843</v>
      </c>
      <c r="K69" s="488">
        <f t="shared" si="12"/>
        <v>120.46718576195774</v>
      </c>
      <c r="L69" s="488" t="e">
        <f t="shared" si="13"/>
        <v>#N/A</v>
      </c>
    </row>
    <row r="70" spans="1:12" ht="15" customHeight="1" x14ac:dyDescent="0.2">
      <c r="A70" s="490" t="s">
        <v>474</v>
      </c>
      <c r="B70" s="487">
        <v>31712</v>
      </c>
      <c r="C70" s="487">
        <v>3425</v>
      </c>
      <c r="D70" s="487">
        <v>3229</v>
      </c>
      <c r="E70" s="488">
        <f t="shared" si="11"/>
        <v>108.98343528764865</v>
      </c>
      <c r="F70" s="488">
        <f t="shared" si="11"/>
        <v>92.919153553988068</v>
      </c>
      <c r="G70" s="488">
        <f t="shared" si="11"/>
        <v>119.72562106043752</v>
      </c>
      <c r="H70" s="489" t="str">
        <f t="shared" si="14"/>
        <v/>
      </c>
      <c r="I70" s="488" t="str">
        <f t="shared" si="12"/>
        <v/>
      </c>
      <c r="J70" s="488" t="str">
        <f t="shared" si="12"/>
        <v/>
      </c>
      <c r="K70" s="488" t="str">
        <f t="shared" si="12"/>
        <v/>
      </c>
      <c r="L70" s="488" t="e">
        <f t="shared" si="13"/>
        <v>#N/A</v>
      </c>
    </row>
    <row r="71" spans="1:12" ht="15" customHeight="1" x14ac:dyDescent="0.2">
      <c r="A71" s="490" t="s">
        <v>475</v>
      </c>
      <c r="B71" s="487">
        <v>31520</v>
      </c>
      <c r="C71" s="487">
        <v>3388</v>
      </c>
      <c r="D71" s="487">
        <v>3231</v>
      </c>
      <c r="E71" s="491">
        <f t="shared" ref="E71:G75" si="15">IF($A$51=37802,IF(COUNTBLANK(B$51:B$70)&gt;0,#N/A,IF(ISBLANK(B71)=FALSE,B71/B$51*100,#N/A)),IF(COUNTBLANK(B$51:B$75)&gt;0,#N/A,B71/B$51*100))</f>
        <v>108.32359612344491</v>
      </c>
      <c r="F71" s="491">
        <f t="shared" si="15"/>
        <v>91.915355398806298</v>
      </c>
      <c r="G71" s="491">
        <f t="shared" si="15"/>
        <v>119.79977753058955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31171</v>
      </c>
      <c r="C72" s="487">
        <v>3238</v>
      </c>
      <c r="D72" s="487">
        <v>2961</v>
      </c>
      <c r="E72" s="491">
        <f t="shared" si="15"/>
        <v>107.12420097601209</v>
      </c>
      <c r="F72" s="491">
        <f t="shared" si="15"/>
        <v>87.84590341833966</v>
      </c>
      <c r="G72" s="491">
        <f t="shared" si="15"/>
        <v>109.78865406006675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31500</v>
      </c>
      <c r="C73" s="487">
        <v>3207</v>
      </c>
      <c r="D73" s="487">
        <v>2985</v>
      </c>
      <c r="E73" s="491">
        <f t="shared" si="15"/>
        <v>108.25486287717369</v>
      </c>
      <c r="F73" s="491">
        <f t="shared" si="15"/>
        <v>87.004883342376559</v>
      </c>
      <c r="G73" s="491">
        <f t="shared" si="15"/>
        <v>110.67853170189099</v>
      </c>
      <c r="H73" s="492">
        <f>IF(A$51=37802,IF(ISERROR(L73)=TRUE,IF(ISBLANK(A73)=FALSE,IF(MONTH(A73)=MONTH(MAX(A$51:A$75)),A73,""),""),""),IF(ISERROR(L73)=TRUE,IF(MONTH(A73)=MONTH(MAX(A$51:A$75)),A73,""),""))</f>
        <v>43709</v>
      </c>
      <c r="I73" s="488">
        <f t="shared" si="12"/>
        <v>108.25486287717369</v>
      </c>
      <c r="J73" s="488">
        <f t="shared" si="12"/>
        <v>87.004883342376559</v>
      </c>
      <c r="K73" s="488">
        <f t="shared" si="12"/>
        <v>110.67853170189099</v>
      </c>
      <c r="L73" s="488" t="e">
        <f t="shared" si="13"/>
        <v>#N/A</v>
      </c>
    </row>
    <row r="74" spans="1:12" ht="15" customHeight="1" x14ac:dyDescent="0.2">
      <c r="A74" s="490" t="s">
        <v>477</v>
      </c>
      <c r="B74" s="487">
        <v>31263</v>
      </c>
      <c r="C74" s="487">
        <v>3233</v>
      </c>
      <c r="D74" s="487">
        <v>2987</v>
      </c>
      <c r="E74" s="491">
        <f t="shared" si="15"/>
        <v>107.44037390885973</v>
      </c>
      <c r="F74" s="491">
        <f t="shared" si="15"/>
        <v>87.710255018990779</v>
      </c>
      <c r="G74" s="491">
        <f t="shared" si="15"/>
        <v>110.75268817204301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31195</v>
      </c>
      <c r="C75" s="493">
        <v>3126</v>
      </c>
      <c r="D75" s="493">
        <v>2923</v>
      </c>
      <c r="E75" s="491">
        <f t="shared" si="15"/>
        <v>107.20668087153756</v>
      </c>
      <c r="F75" s="491">
        <f t="shared" si="15"/>
        <v>84.807379272924578</v>
      </c>
      <c r="G75" s="491">
        <f t="shared" si="15"/>
        <v>108.37968112717834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108.25486287717369</v>
      </c>
      <c r="J77" s="488">
        <f>IF(J75&lt;&gt;"",J75,IF(J74&lt;&gt;"",J74,IF(J73&lt;&gt;"",J73,IF(J72&lt;&gt;"",J72,IF(J71&lt;&gt;"",J71,IF(J70&lt;&gt;"",J70,""))))))</f>
        <v>87.004883342376559</v>
      </c>
      <c r="K77" s="488">
        <f>IF(K75&lt;&gt;"",K75,IF(K74&lt;&gt;"",K74,IF(K73&lt;&gt;"",K73,IF(K72&lt;&gt;"",K72,IF(K71&lt;&gt;"",K71,IF(K70&lt;&gt;"",K70,""))))))</f>
        <v>110.67853170189099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-13,0%</v>
      </c>
      <c r="K79" s="488" t="str">
        <f>"GeB - im Nebenjob: "&amp;IF(K77&gt;100,"+","")&amp;TEXT(K77-100,"0,0")&amp;"%"</f>
        <v>GeB - im Nebenjob: +10,7%</v>
      </c>
    </row>
    <row r="81" spans="9:9" ht="15" customHeight="1" x14ac:dyDescent="0.2">
      <c r="I81" s="488" t="str">
        <f>IF(ISERROR(HLOOKUP(1,I$78:K$79,2,FALSE)),"",HLOOKUP(1,I$78:K$79,2,FALSE))</f>
        <v>GeB - im Nebenjob: +10,7%</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-13,0%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31195</v>
      </c>
      <c r="E12" s="114">
        <v>31263</v>
      </c>
      <c r="F12" s="114">
        <v>31500</v>
      </c>
      <c r="G12" s="114">
        <v>31171</v>
      </c>
      <c r="H12" s="114">
        <v>31520</v>
      </c>
      <c r="I12" s="115">
        <v>-325</v>
      </c>
      <c r="J12" s="116">
        <v>-1.0310913705583757</v>
      </c>
      <c r="N12" s="117"/>
    </row>
    <row r="13" spans="1:15" s="110" customFormat="1" ht="13.5" customHeight="1" x14ac:dyDescent="0.2">
      <c r="A13" s="118" t="s">
        <v>105</v>
      </c>
      <c r="B13" s="119" t="s">
        <v>106</v>
      </c>
      <c r="C13" s="113">
        <v>54.402949190575413</v>
      </c>
      <c r="D13" s="114">
        <v>16971</v>
      </c>
      <c r="E13" s="114">
        <v>16993</v>
      </c>
      <c r="F13" s="114">
        <v>17254</v>
      </c>
      <c r="G13" s="114">
        <v>17065</v>
      </c>
      <c r="H13" s="114">
        <v>17164</v>
      </c>
      <c r="I13" s="115">
        <v>-193</v>
      </c>
      <c r="J13" s="116">
        <v>-1.1244465159636448</v>
      </c>
    </row>
    <row r="14" spans="1:15" s="110" customFormat="1" ht="13.5" customHeight="1" x14ac:dyDescent="0.2">
      <c r="A14" s="120"/>
      <c r="B14" s="119" t="s">
        <v>107</v>
      </c>
      <c r="C14" s="113">
        <v>45.597050809424587</v>
      </c>
      <c r="D14" s="114">
        <v>14224</v>
      </c>
      <c r="E14" s="114">
        <v>14270</v>
      </c>
      <c r="F14" s="114">
        <v>14246</v>
      </c>
      <c r="G14" s="114">
        <v>14106</v>
      </c>
      <c r="H14" s="114">
        <v>14356</v>
      </c>
      <c r="I14" s="115">
        <v>-132</v>
      </c>
      <c r="J14" s="116">
        <v>-0.91947617720813601</v>
      </c>
    </row>
    <row r="15" spans="1:15" s="110" customFormat="1" ht="13.5" customHeight="1" x14ac:dyDescent="0.2">
      <c r="A15" s="118" t="s">
        <v>105</v>
      </c>
      <c r="B15" s="121" t="s">
        <v>108</v>
      </c>
      <c r="C15" s="113">
        <v>14.348453277768874</v>
      </c>
      <c r="D15" s="114">
        <v>4476</v>
      </c>
      <c r="E15" s="114">
        <v>4677</v>
      </c>
      <c r="F15" s="114">
        <v>4756</v>
      </c>
      <c r="G15" s="114">
        <v>4471</v>
      </c>
      <c r="H15" s="114">
        <v>4636</v>
      </c>
      <c r="I15" s="115">
        <v>-160</v>
      </c>
      <c r="J15" s="116">
        <v>-3.4512510785159622</v>
      </c>
    </row>
    <row r="16" spans="1:15" s="110" customFormat="1" ht="13.5" customHeight="1" x14ac:dyDescent="0.2">
      <c r="A16" s="118"/>
      <c r="B16" s="121" t="s">
        <v>109</v>
      </c>
      <c r="C16" s="113">
        <v>65.112998878025323</v>
      </c>
      <c r="D16" s="114">
        <v>20312</v>
      </c>
      <c r="E16" s="114">
        <v>20255</v>
      </c>
      <c r="F16" s="114">
        <v>20462</v>
      </c>
      <c r="G16" s="114">
        <v>20513</v>
      </c>
      <c r="H16" s="114">
        <v>20743</v>
      </c>
      <c r="I16" s="115">
        <v>-431</v>
      </c>
      <c r="J16" s="116">
        <v>-2.0778093814780889</v>
      </c>
    </row>
    <row r="17" spans="1:10" s="110" customFormat="1" ht="13.5" customHeight="1" x14ac:dyDescent="0.2">
      <c r="A17" s="118"/>
      <c r="B17" s="121" t="s">
        <v>110</v>
      </c>
      <c r="C17" s="113">
        <v>19.551210129828497</v>
      </c>
      <c r="D17" s="114">
        <v>6099</v>
      </c>
      <c r="E17" s="114">
        <v>6031</v>
      </c>
      <c r="F17" s="114">
        <v>5977</v>
      </c>
      <c r="G17" s="114">
        <v>5885</v>
      </c>
      <c r="H17" s="114">
        <v>5862</v>
      </c>
      <c r="I17" s="115">
        <v>237</v>
      </c>
      <c r="J17" s="116">
        <v>4.0429887410440122</v>
      </c>
    </row>
    <row r="18" spans="1:10" s="110" customFormat="1" ht="13.5" customHeight="1" x14ac:dyDescent="0.2">
      <c r="A18" s="120"/>
      <c r="B18" s="121" t="s">
        <v>111</v>
      </c>
      <c r="C18" s="113">
        <v>0.98733771437730411</v>
      </c>
      <c r="D18" s="114">
        <v>308</v>
      </c>
      <c r="E18" s="114">
        <v>300</v>
      </c>
      <c r="F18" s="114">
        <v>305</v>
      </c>
      <c r="G18" s="114">
        <v>302</v>
      </c>
      <c r="H18" s="114">
        <v>279</v>
      </c>
      <c r="I18" s="115">
        <v>29</v>
      </c>
      <c r="J18" s="116">
        <v>10.394265232974911</v>
      </c>
    </row>
    <row r="19" spans="1:10" s="110" customFormat="1" ht="13.5" customHeight="1" x14ac:dyDescent="0.2">
      <c r="A19" s="120"/>
      <c r="B19" s="121" t="s">
        <v>112</v>
      </c>
      <c r="C19" s="113">
        <v>0.3301811187690335</v>
      </c>
      <c r="D19" s="114">
        <v>103</v>
      </c>
      <c r="E19" s="114">
        <v>87</v>
      </c>
      <c r="F19" s="114">
        <v>100</v>
      </c>
      <c r="G19" s="114">
        <v>91</v>
      </c>
      <c r="H19" s="114">
        <v>79</v>
      </c>
      <c r="I19" s="115">
        <v>24</v>
      </c>
      <c r="J19" s="116">
        <v>30.379746835443036</v>
      </c>
    </row>
    <row r="20" spans="1:10" s="110" customFormat="1" ht="13.5" customHeight="1" x14ac:dyDescent="0.2">
      <c r="A20" s="118" t="s">
        <v>113</v>
      </c>
      <c r="B20" s="122" t="s">
        <v>114</v>
      </c>
      <c r="C20" s="113">
        <v>74.954319602500405</v>
      </c>
      <c r="D20" s="114">
        <v>23382</v>
      </c>
      <c r="E20" s="114">
        <v>23429</v>
      </c>
      <c r="F20" s="114">
        <v>23720</v>
      </c>
      <c r="G20" s="114">
        <v>23467</v>
      </c>
      <c r="H20" s="114">
        <v>23621</v>
      </c>
      <c r="I20" s="115">
        <v>-239</v>
      </c>
      <c r="J20" s="116">
        <v>-1.0118115236442149</v>
      </c>
    </row>
    <row r="21" spans="1:10" s="110" customFormat="1" ht="13.5" customHeight="1" x14ac:dyDescent="0.2">
      <c r="A21" s="120"/>
      <c r="B21" s="122" t="s">
        <v>115</v>
      </c>
      <c r="C21" s="113">
        <v>25.045680397499599</v>
      </c>
      <c r="D21" s="114">
        <v>7813</v>
      </c>
      <c r="E21" s="114">
        <v>7834</v>
      </c>
      <c r="F21" s="114">
        <v>7780</v>
      </c>
      <c r="G21" s="114">
        <v>7704</v>
      </c>
      <c r="H21" s="114">
        <v>7899</v>
      </c>
      <c r="I21" s="115">
        <v>-86</v>
      </c>
      <c r="J21" s="116">
        <v>-1.0887454108114951</v>
      </c>
    </row>
    <row r="22" spans="1:10" s="110" customFormat="1" ht="13.5" customHeight="1" x14ac:dyDescent="0.2">
      <c r="A22" s="118" t="s">
        <v>113</v>
      </c>
      <c r="B22" s="122" t="s">
        <v>116</v>
      </c>
      <c r="C22" s="113">
        <v>85.882352941176464</v>
      </c>
      <c r="D22" s="114">
        <v>26791</v>
      </c>
      <c r="E22" s="114">
        <v>26905</v>
      </c>
      <c r="F22" s="114">
        <v>27030</v>
      </c>
      <c r="G22" s="114">
        <v>26797</v>
      </c>
      <c r="H22" s="114">
        <v>27047</v>
      </c>
      <c r="I22" s="115">
        <v>-256</v>
      </c>
      <c r="J22" s="116">
        <v>-0.94650053610381923</v>
      </c>
    </row>
    <row r="23" spans="1:10" s="110" customFormat="1" ht="13.5" customHeight="1" x14ac:dyDescent="0.2">
      <c r="A23" s="123"/>
      <c r="B23" s="124" t="s">
        <v>117</v>
      </c>
      <c r="C23" s="125">
        <v>14.09841320724475</v>
      </c>
      <c r="D23" s="114">
        <v>4398</v>
      </c>
      <c r="E23" s="114">
        <v>4353</v>
      </c>
      <c r="F23" s="114">
        <v>4465</v>
      </c>
      <c r="G23" s="114">
        <v>4369</v>
      </c>
      <c r="H23" s="114">
        <v>4468</v>
      </c>
      <c r="I23" s="115">
        <v>-70</v>
      </c>
      <c r="J23" s="116">
        <v>-1.5666965085049238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6049</v>
      </c>
      <c r="E26" s="114">
        <v>6220</v>
      </c>
      <c r="F26" s="114">
        <v>6192</v>
      </c>
      <c r="G26" s="114">
        <v>6199</v>
      </c>
      <c r="H26" s="140">
        <v>6619</v>
      </c>
      <c r="I26" s="115">
        <v>-570</v>
      </c>
      <c r="J26" s="116">
        <v>-8.6115727451276634</v>
      </c>
    </row>
    <row r="27" spans="1:10" s="110" customFormat="1" ht="13.5" customHeight="1" x14ac:dyDescent="0.2">
      <c r="A27" s="118" t="s">
        <v>105</v>
      </c>
      <c r="B27" s="119" t="s">
        <v>106</v>
      </c>
      <c r="C27" s="113">
        <v>37.725243841957351</v>
      </c>
      <c r="D27" s="115">
        <v>2282</v>
      </c>
      <c r="E27" s="114">
        <v>2342</v>
      </c>
      <c r="F27" s="114">
        <v>2359</v>
      </c>
      <c r="G27" s="114">
        <v>2365</v>
      </c>
      <c r="H27" s="140">
        <v>2449</v>
      </c>
      <c r="I27" s="115">
        <v>-167</v>
      </c>
      <c r="J27" s="116">
        <v>-6.8191098407513273</v>
      </c>
    </row>
    <row r="28" spans="1:10" s="110" customFormat="1" ht="13.5" customHeight="1" x14ac:dyDescent="0.2">
      <c r="A28" s="120"/>
      <c r="B28" s="119" t="s">
        <v>107</v>
      </c>
      <c r="C28" s="113">
        <v>62.274756158042649</v>
      </c>
      <c r="D28" s="115">
        <v>3767</v>
      </c>
      <c r="E28" s="114">
        <v>3878</v>
      </c>
      <c r="F28" s="114">
        <v>3833</v>
      </c>
      <c r="G28" s="114">
        <v>3834</v>
      </c>
      <c r="H28" s="140">
        <v>4170</v>
      </c>
      <c r="I28" s="115">
        <v>-403</v>
      </c>
      <c r="J28" s="116">
        <v>-9.6642685851318948</v>
      </c>
    </row>
    <row r="29" spans="1:10" s="110" customFormat="1" ht="13.5" customHeight="1" x14ac:dyDescent="0.2">
      <c r="A29" s="118" t="s">
        <v>105</v>
      </c>
      <c r="B29" s="121" t="s">
        <v>108</v>
      </c>
      <c r="C29" s="113">
        <v>12.894693337741776</v>
      </c>
      <c r="D29" s="115">
        <v>780</v>
      </c>
      <c r="E29" s="114">
        <v>815</v>
      </c>
      <c r="F29" s="114">
        <v>813</v>
      </c>
      <c r="G29" s="114">
        <v>798</v>
      </c>
      <c r="H29" s="140">
        <v>864</v>
      </c>
      <c r="I29" s="115">
        <v>-84</v>
      </c>
      <c r="J29" s="116">
        <v>-9.7222222222222214</v>
      </c>
    </row>
    <row r="30" spans="1:10" s="110" customFormat="1" ht="13.5" customHeight="1" x14ac:dyDescent="0.2">
      <c r="A30" s="118"/>
      <c r="B30" s="121" t="s">
        <v>109</v>
      </c>
      <c r="C30" s="113">
        <v>54.653661762274758</v>
      </c>
      <c r="D30" s="115">
        <v>3306</v>
      </c>
      <c r="E30" s="114">
        <v>3401</v>
      </c>
      <c r="F30" s="114">
        <v>3404</v>
      </c>
      <c r="G30" s="114">
        <v>3419</v>
      </c>
      <c r="H30" s="140">
        <v>3725</v>
      </c>
      <c r="I30" s="115">
        <v>-419</v>
      </c>
      <c r="J30" s="116">
        <v>-11.248322147651006</v>
      </c>
    </row>
    <row r="31" spans="1:10" s="110" customFormat="1" ht="13.5" customHeight="1" x14ac:dyDescent="0.2">
      <c r="A31" s="118"/>
      <c r="B31" s="121" t="s">
        <v>110</v>
      </c>
      <c r="C31" s="113">
        <v>17.655810877831048</v>
      </c>
      <c r="D31" s="115">
        <v>1068</v>
      </c>
      <c r="E31" s="114">
        <v>1084</v>
      </c>
      <c r="F31" s="114">
        <v>1070</v>
      </c>
      <c r="G31" s="114">
        <v>1084</v>
      </c>
      <c r="H31" s="140">
        <v>1140</v>
      </c>
      <c r="I31" s="115">
        <v>-72</v>
      </c>
      <c r="J31" s="116">
        <v>-6.3157894736842106</v>
      </c>
    </row>
    <row r="32" spans="1:10" s="110" customFormat="1" ht="13.5" customHeight="1" x14ac:dyDescent="0.2">
      <c r="A32" s="120"/>
      <c r="B32" s="121" t="s">
        <v>111</v>
      </c>
      <c r="C32" s="113">
        <v>14.795834022152421</v>
      </c>
      <c r="D32" s="115">
        <v>895</v>
      </c>
      <c r="E32" s="114">
        <v>920</v>
      </c>
      <c r="F32" s="114">
        <v>905</v>
      </c>
      <c r="G32" s="114">
        <v>898</v>
      </c>
      <c r="H32" s="140">
        <v>890</v>
      </c>
      <c r="I32" s="115">
        <v>5</v>
      </c>
      <c r="J32" s="116">
        <v>0.5617977528089888</v>
      </c>
    </row>
    <row r="33" spans="1:10" s="110" customFormat="1" ht="13.5" customHeight="1" x14ac:dyDescent="0.2">
      <c r="A33" s="120"/>
      <c r="B33" s="121" t="s">
        <v>112</v>
      </c>
      <c r="C33" s="113">
        <v>1.1902793850223177</v>
      </c>
      <c r="D33" s="115">
        <v>72</v>
      </c>
      <c r="E33" s="114">
        <v>92</v>
      </c>
      <c r="F33" s="114">
        <v>96</v>
      </c>
      <c r="G33" s="114">
        <v>85</v>
      </c>
      <c r="H33" s="140">
        <v>74</v>
      </c>
      <c r="I33" s="115">
        <v>-2</v>
      </c>
      <c r="J33" s="116">
        <v>-2.7027027027027026</v>
      </c>
    </row>
    <row r="34" spans="1:10" s="110" customFormat="1" ht="13.5" customHeight="1" x14ac:dyDescent="0.2">
      <c r="A34" s="118" t="s">
        <v>113</v>
      </c>
      <c r="B34" s="122" t="s">
        <v>116</v>
      </c>
      <c r="C34" s="113">
        <v>84.460241362208635</v>
      </c>
      <c r="D34" s="115">
        <v>5109</v>
      </c>
      <c r="E34" s="114">
        <v>5277</v>
      </c>
      <c r="F34" s="114">
        <v>5262</v>
      </c>
      <c r="G34" s="114">
        <v>5280</v>
      </c>
      <c r="H34" s="140">
        <v>5510</v>
      </c>
      <c r="I34" s="115">
        <v>-401</v>
      </c>
      <c r="J34" s="116">
        <v>-7.2776769509981847</v>
      </c>
    </row>
    <row r="35" spans="1:10" s="110" customFormat="1" ht="13.5" customHeight="1" x14ac:dyDescent="0.2">
      <c r="A35" s="118"/>
      <c r="B35" s="119" t="s">
        <v>117</v>
      </c>
      <c r="C35" s="113">
        <v>15.50669532154075</v>
      </c>
      <c r="D35" s="115">
        <v>938</v>
      </c>
      <c r="E35" s="114">
        <v>942</v>
      </c>
      <c r="F35" s="114">
        <v>928</v>
      </c>
      <c r="G35" s="114">
        <v>917</v>
      </c>
      <c r="H35" s="140">
        <v>1105</v>
      </c>
      <c r="I35" s="115">
        <v>-167</v>
      </c>
      <c r="J35" s="116">
        <v>-15.113122171945701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3126</v>
      </c>
      <c r="E37" s="114">
        <v>3233</v>
      </c>
      <c r="F37" s="114">
        <v>3207</v>
      </c>
      <c r="G37" s="114">
        <v>3238</v>
      </c>
      <c r="H37" s="140">
        <v>3388</v>
      </c>
      <c r="I37" s="115">
        <v>-262</v>
      </c>
      <c r="J37" s="116">
        <v>-7.7331759149940966</v>
      </c>
    </row>
    <row r="38" spans="1:10" s="110" customFormat="1" ht="13.5" customHeight="1" x14ac:dyDescent="0.2">
      <c r="A38" s="118" t="s">
        <v>105</v>
      </c>
      <c r="B38" s="119" t="s">
        <v>106</v>
      </c>
      <c r="C38" s="113">
        <v>31.158029430582214</v>
      </c>
      <c r="D38" s="115">
        <v>974</v>
      </c>
      <c r="E38" s="114">
        <v>1001</v>
      </c>
      <c r="F38" s="114">
        <v>1016</v>
      </c>
      <c r="G38" s="114">
        <v>1025</v>
      </c>
      <c r="H38" s="140">
        <v>1027</v>
      </c>
      <c r="I38" s="115">
        <v>-53</v>
      </c>
      <c r="J38" s="116">
        <v>-5.1606621226874392</v>
      </c>
    </row>
    <row r="39" spans="1:10" s="110" customFormat="1" ht="13.5" customHeight="1" x14ac:dyDescent="0.2">
      <c r="A39" s="120"/>
      <c r="B39" s="119" t="s">
        <v>107</v>
      </c>
      <c r="C39" s="113">
        <v>68.841970569417782</v>
      </c>
      <c r="D39" s="115">
        <v>2152</v>
      </c>
      <c r="E39" s="114">
        <v>2232</v>
      </c>
      <c r="F39" s="114">
        <v>2191</v>
      </c>
      <c r="G39" s="114">
        <v>2213</v>
      </c>
      <c r="H39" s="140">
        <v>2361</v>
      </c>
      <c r="I39" s="115">
        <v>-209</v>
      </c>
      <c r="J39" s="116">
        <v>-8.8521812791190175</v>
      </c>
    </row>
    <row r="40" spans="1:10" s="110" customFormat="1" ht="13.5" customHeight="1" x14ac:dyDescent="0.2">
      <c r="A40" s="118" t="s">
        <v>105</v>
      </c>
      <c r="B40" s="121" t="s">
        <v>108</v>
      </c>
      <c r="C40" s="113">
        <v>14.363403710812539</v>
      </c>
      <c r="D40" s="115">
        <v>449</v>
      </c>
      <c r="E40" s="114">
        <v>468</v>
      </c>
      <c r="F40" s="114">
        <v>463</v>
      </c>
      <c r="G40" s="114">
        <v>462</v>
      </c>
      <c r="H40" s="140">
        <v>477</v>
      </c>
      <c r="I40" s="115">
        <v>-28</v>
      </c>
      <c r="J40" s="116">
        <v>-5.8700209643605872</v>
      </c>
    </row>
    <row r="41" spans="1:10" s="110" customFormat="1" ht="13.5" customHeight="1" x14ac:dyDescent="0.2">
      <c r="A41" s="118"/>
      <c r="B41" s="121" t="s">
        <v>109</v>
      </c>
      <c r="C41" s="113">
        <v>39.219449776071656</v>
      </c>
      <c r="D41" s="115">
        <v>1226</v>
      </c>
      <c r="E41" s="114">
        <v>1273</v>
      </c>
      <c r="F41" s="114">
        <v>1267</v>
      </c>
      <c r="G41" s="114">
        <v>1299</v>
      </c>
      <c r="H41" s="140">
        <v>1409</v>
      </c>
      <c r="I41" s="115">
        <v>-183</v>
      </c>
      <c r="J41" s="116">
        <v>-12.987934705464868</v>
      </c>
    </row>
    <row r="42" spans="1:10" s="110" customFormat="1" ht="13.5" customHeight="1" x14ac:dyDescent="0.2">
      <c r="A42" s="118"/>
      <c r="B42" s="121" t="s">
        <v>110</v>
      </c>
      <c r="C42" s="113">
        <v>18.809980806142036</v>
      </c>
      <c r="D42" s="115">
        <v>588</v>
      </c>
      <c r="E42" s="114">
        <v>600</v>
      </c>
      <c r="F42" s="114">
        <v>600</v>
      </c>
      <c r="G42" s="114">
        <v>612</v>
      </c>
      <c r="H42" s="140">
        <v>645</v>
      </c>
      <c r="I42" s="115">
        <v>-57</v>
      </c>
      <c r="J42" s="116">
        <v>-8.8372093023255811</v>
      </c>
    </row>
    <row r="43" spans="1:10" s="110" customFormat="1" ht="13.5" customHeight="1" x14ac:dyDescent="0.2">
      <c r="A43" s="120"/>
      <c r="B43" s="121" t="s">
        <v>111</v>
      </c>
      <c r="C43" s="113">
        <v>27.607165706973767</v>
      </c>
      <c r="D43" s="115">
        <v>863</v>
      </c>
      <c r="E43" s="114">
        <v>892</v>
      </c>
      <c r="F43" s="114">
        <v>877</v>
      </c>
      <c r="G43" s="114">
        <v>865</v>
      </c>
      <c r="H43" s="140">
        <v>857</v>
      </c>
      <c r="I43" s="115">
        <v>6</v>
      </c>
      <c r="J43" s="116">
        <v>0.7001166861143524</v>
      </c>
    </row>
    <row r="44" spans="1:10" s="110" customFormat="1" ht="13.5" customHeight="1" x14ac:dyDescent="0.2">
      <c r="A44" s="120"/>
      <c r="B44" s="121" t="s">
        <v>112</v>
      </c>
      <c r="C44" s="113">
        <v>2.0793346129238643</v>
      </c>
      <c r="D44" s="115">
        <v>65</v>
      </c>
      <c r="E44" s="114">
        <v>85</v>
      </c>
      <c r="F44" s="114">
        <v>89</v>
      </c>
      <c r="G44" s="114">
        <v>75</v>
      </c>
      <c r="H44" s="140">
        <v>66</v>
      </c>
      <c r="I44" s="115">
        <v>-1</v>
      </c>
      <c r="J44" s="116">
        <v>-1.5151515151515151</v>
      </c>
    </row>
    <row r="45" spans="1:10" s="110" customFormat="1" ht="13.5" customHeight="1" x14ac:dyDescent="0.2">
      <c r="A45" s="118" t="s">
        <v>113</v>
      </c>
      <c r="B45" s="122" t="s">
        <v>116</v>
      </c>
      <c r="C45" s="113">
        <v>85.57261676263596</v>
      </c>
      <c r="D45" s="115">
        <v>2675</v>
      </c>
      <c r="E45" s="114">
        <v>2783</v>
      </c>
      <c r="F45" s="114">
        <v>2768</v>
      </c>
      <c r="G45" s="114">
        <v>2814</v>
      </c>
      <c r="H45" s="140">
        <v>2879</v>
      </c>
      <c r="I45" s="115">
        <v>-204</v>
      </c>
      <c r="J45" s="116">
        <v>-7.0857936783605417</v>
      </c>
    </row>
    <row r="46" spans="1:10" s="110" customFormat="1" ht="13.5" customHeight="1" x14ac:dyDescent="0.2">
      <c r="A46" s="118"/>
      <c r="B46" s="119" t="s">
        <v>117</v>
      </c>
      <c r="C46" s="113">
        <v>14.363403710812539</v>
      </c>
      <c r="D46" s="115">
        <v>449</v>
      </c>
      <c r="E46" s="114">
        <v>449</v>
      </c>
      <c r="F46" s="114">
        <v>437</v>
      </c>
      <c r="G46" s="114">
        <v>422</v>
      </c>
      <c r="H46" s="140">
        <v>505</v>
      </c>
      <c r="I46" s="115">
        <v>-56</v>
      </c>
      <c r="J46" s="116">
        <v>-11.089108910891088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2923</v>
      </c>
      <c r="E48" s="114">
        <v>2987</v>
      </c>
      <c r="F48" s="114">
        <v>2985</v>
      </c>
      <c r="G48" s="114">
        <v>2961</v>
      </c>
      <c r="H48" s="140">
        <v>3231</v>
      </c>
      <c r="I48" s="115">
        <v>-308</v>
      </c>
      <c r="J48" s="116">
        <v>-9.5326524295883619</v>
      </c>
    </row>
    <row r="49" spans="1:12" s="110" customFormat="1" ht="13.5" customHeight="1" x14ac:dyDescent="0.2">
      <c r="A49" s="118" t="s">
        <v>105</v>
      </c>
      <c r="B49" s="119" t="s">
        <v>106</v>
      </c>
      <c r="C49" s="113">
        <v>44.748546014368799</v>
      </c>
      <c r="D49" s="115">
        <v>1308</v>
      </c>
      <c r="E49" s="114">
        <v>1341</v>
      </c>
      <c r="F49" s="114">
        <v>1343</v>
      </c>
      <c r="G49" s="114">
        <v>1340</v>
      </c>
      <c r="H49" s="140">
        <v>1422</v>
      </c>
      <c r="I49" s="115">
        <v>-114</v>
      </c>
      <c r="J49" s="116">
        <v>-8.0168776371308024</v>
      </c>
    </row>
    <row r="50" spans="1:12" s="110" customFormat="1" ht="13.5" customHeight="1" x14ac:dyDescent="0.2">
      <c r="A50" s="120"/>
      <c r="B50" s="119" t="s">
        <v>107</v>
      </c>
      <c r="C50" s="113">
        <v>55.251453985631201</v>
      </c>
      <c r="D50" s="115">
        <v>1615</v>
      </c>
      <c r="E50" s="114">
        <v>1646</v>
      </c>
      <c r="F50" s="114">
        <v>1642</v>
      </c>
      <c r="G50" s="114">
        <v>1621</v>
      </c>
      <c r="H50" s="140">
        <v>1809</v>
      </c>
      <c r="I50" s="115">
        <v>-194</v>
      </c>
      <c r="J50" s="116">
        <v>-10.724156992813709</v>
      </c>
    </row>
    <row r="51" spans="1:12" s="110" customFormat="1" ht="13.5" customHeight="1" x14ac:dyDescent="0.2">
      <c r="A51" s="118" t="s">
        <v>105</v>
      </c>
      <c r="B51" s="121" t="s">
        <v>108</v>
      </c>
      <c r="C51" s="113">
        <v>11.32398221005816</v>
      </c>
      <c r="D51" s="115">
        <v>331</v>
      </c>
      <c r="E51" s="114">
        <v>347</v>
      </c>
      <c r="F51" s="114">
        <v>350</v>
      </c>
      <c r="G51" s="114">
        <v>336</v>
      </c>
      <c r="H51" s="140">
        <v>387</v>
      </c>
      <c r="I51" s="115">
        <v>-56</v>
      </c>
      <c r="J51" s="116">
        <v>-14.470284237726098</v>
      </c>
    </row>
    <row r="52" spans="1:12" s="110" customFormat="1" ht="13.5" customHeight="1" x14ac:dyDescent="0.2">
      <c r="A52" s="118"/>
      <c r="B52" s="121" t="s">
        <v>109</v>
      </c>
      <c r="C52" s="113">
        <v>71.159767362299007</v>
      </c>
      <c r="D52" s="115">
        <v>2080</v>
      </c>
      <c r="E52" s="114">
        <v>2128</v>
      </c>
      <c r="F52" s="114">
        <v>2137</v>
      </c>
      <c r="G52" s="114">
        <v>2120</v>
      </c>
      <c r="H52" s="140">
        <v>2316</v>
      </c>
      <c r="I52" s="115">
        <v>-236</v>
      </c>
      <c r="J52" s="116">
        <v>-10.189982728842832</v>
      </c>
    </row>
    <row r="53" spans="1:12" s="110" customFormat="1" ht="13.5" customHeight="1" x14ac:dyDescent="0.2">
      <c r="A53" s="118"/>
      <c r="B53" s="121" t="s">
        <v>110</v>
      </c>
      <c r="C53" s="113">
        <v>16.421484775915157</v>
      </c>
      <c r="D53" s="115">
        <v>480</v>
      </c>
      <c r="E53" s="114">
        <v>484</v>
      </c>
      <c r="F53" s="114">
        <v>470</v>
      </c>
      <c r="G53" s="114">
        <v>472</v>
      </c>
      <c r="H53" s="140">
        <v>495</v>
      </c>
      <c r="I53" s="115">
        <v>-15</v>
      </c>
      <c r="J53" s="116">
        <v>-3.0303030303030303</v>
      </c>
    </row>
    <row r="54" spans="1:12" s="110" customFormat="1" ht="13.5" customHeight="1" x14ac:dyDescent="0.2">
      <c r="A54" s="120"/>
      <c r="B54" s="121" t="s">
        <v>111</v>
      </c>
      <c r="C54" s="113">
        <v>1.0947656517276771</v>
      </c>
      <c r="D54" s="115">
        <v>32</v>
      </c>
      <c r="E54" s="114">
        <v>28</v>
      </c>
      <c r="F54" s="114">
        <v>28</v>
      </c>
      <c r="G54" s="114">
        <v>33</v>
      </c>
      <c r="H54" s="140">
        <v>33</v>
      </c>
      <c r="I54" s="115">
        <v>-1</v>
      </c>
      <c r="J54" s="116">
        <v>-3.0303030303030303</v>
      </c>
    </row>
    <row r="55" spans="1:12" s="110" customFormat="1" ht="13.5" customHeight="1" x14ac:dyDescent="0.2">
      <c r="A55" s="120"/>
      <c r="B55" s="121" t="s">
        <v>112</v>
      </c>
      <c r="C55" s="113">
        <v>0.23947998631542936</v>
      </c>
      <c r="D55" s="115">
        <v>7</v>
      </c>
      <c r="E55" s="114">
        <v>7</v>
      </c>
      <c r="F55" s="114">
        <v>7</v>
      </c>
      <c r="G55" s="114">
        <v>10</v>
      </c>
      <c r="H55" s="140">
        <v>8</v>
      </c>
      <c r="I55" s="115">
        <v>-1</v>
      </c>
      <c r="J55" s="116">
        <v>-12.5</v>
      </c>
    </row>
    <row r="56" spans="1:12" s="110" customFormat="1" ht="13.5" customHeight="1" x14ac:dyDescent="0.2">
      <c r="A56" s="118" t="s">
        <v>113</v>
      </c>
      <c r="B56" s="122" t="s">
        <v>116</v>
      </c>
      <c r="C56" s="113">
        <v>83.270612384536435</v>
      </c>
      <c r="D56" s="115">
        <v>2434</v>
      </c>
      <c r="E56" s="114">
        <v>2494</v>
      </c>
      <c r="F56" s="114">
        <v>2494</v>
      </c>
      <c r="G56" s="114">
        <v>2466</v>
      </c>
      <c r="H56" s="140">
        <v>2631</v>
      </c>
      <c r="I56" s="115">
        <v>-197</v>
      </c>
      <c r="J56" s="116">
        <v>-7.4876472824021283</v>
      </c>
    </row>
    <row r="57" spans="1:12" s="110" customFormat="1" ht="13.5" customHeight="1" x14ac:dyDescent="0.2">
      <c r="A57" s="142"/>
      <c r="B57" s="124" t="s">
        <v>117</v>
      </c>
      <c r="C57" s="125">
        <v>16.729387615463565</v>
      </c>
      <c r="D57" s="143">
        <v>489</v>
      </c>
      <c r="E57" s="144">
        <v>493</v>
      </c>
      <c r="F57" s="144">
        <v>491</v>
      </c>
      <c r="G57" s="144">
        <v>495</v>
      </c>
      <c r="H57" s="145">
        <v>600</v>
      </c>
      <c r="I57" s="143">
        <v>-111</v>
      </c>
      <c r="J57" s="146">
        <v>-18.5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31195</v>
      </c>
      <c r="E12" s="236">
        <v>31263</v>
      </c>
      <c r="F12" s="114">
        <v>31500</v>
      </c>
      <c r="G12" s="114">
        <v>31171</v>
      </c>
      <c r="H12" s="140">
        <v>31520</v>
      </c>
      <c r="I12" s="115">
        <v>-325</v>
      </c>
      <c r="J12" s="116">
        <v>-1.0310913705583757</v>
      </c>
    </row>
    <row r="13" spans="1:15" s="110" customFormat="1" ht="12" customHeight="1" x14ac:dyDescent="0.2">
      <c r="A13" s="118" t="s">
        <v>105</v>
      </c>
      <c r="B13" s="119" t="s">
        <v>106</v>
      </c>
      <c r="C13" s="113">
        <v>54.402949190575413</v>
      </c>
      <c r="D13" s="115">
        <v>16971</v>
      </c>
      <c r="E13" s="114">
        <v>16993</v>
      </c>
      <c r="F13" s="114">
        <v>17254</v>
      </c>
      <c r="G13" s="114">
        <v>17065</v>
      </c>
      <c r="H13" s="140">
        <v>17164</v>
      </c>
      <c r="I13" s="115">
        <v>-193</v>
      </c>
      <c r="J13" s="116">
        <v>-1.1244465159636448</v>
      </c>
    </row>
    <row r="14" spans="1:15" s="110" customFormat="1" ht="12" customHeight="1" x14ac:dyDescent="0.2">
      <c r="A14" s="118"/>
      <c r="B14" s="119" t="s">
        <v>107</v>
      </c>
      <c r="C14" s="113">
        <v>45.597050809424587</v>
      </c>
      <c r="D14" s="115">
        <v>14224</v>
      </c>
      <c r="E14" s="114">
        <v>14270</v>
      </c>
      <c r="F14" s="114">
        <v>14246</v>
      </c>
      <c r="G14" s="114">
        <v>14106</v>
      </c>
      <c r="H14" s="140">
        <v>14356</v>
      </c>
      <c r="I14" s="115">
        <v>-132</v>
      </c>
      <c r="J14" s="116">
        <v>-0.91947617720813601</v>
      </c>
    </row>
    <row r="15" spans="1:15" s="110" customFormat="1" ht="12" customHeight="1" x14ac:dyDescent="0.2">
      <c r="A15" s="118" t="s">
        <v>105</v>
      </c>
      <c r="B15" s="121" t="s">
        <v>108</v>
      </c>
      <c r="C15" s="113">
        <v>14.348453277768874</v>
      </c>
      <c r="D15" s="115">
        <v>4476</v>
      </c>
      <c r="E15" s="114">
        <v>4677</v>
      </c>
      <c r="F15" s="114">
        <v>4756</v>
      </c>
      <c r="G15" s="114">
        <v>4471</v>
      </c>
      <c r="H15" s="140">
        <v>4636</v>
      </c>
      <c r="I15" s="115">
        <v>-160</v>
      </c>
      <c r="J15" s="116">
        <v>-3.4512510785159622</v>
      </c>
    </row>
    <row r="16" spans="1:15" s="110" customFormat="1" ht="12" customHeight="1" x14ac:dyDescent="0.2">
      <c r="A16" s="118"/>
      <c r="B16" s="121" t="s">
        <v>109</v>
      </c>
      <c r="C16" s="113">
        <v>65.112998878025323</v>
      </c>
      <c r="D16" s="115">
        <v>20312</v>
      </c>
      <c r="E16" s="114">
        <v>20255</v>
      </c>
      <c r="F16" s="114">
        <v>20462</v>
      </c>
      <c r="G16" s="114">
        <v>20513</v>
      </c>
      <c r="H16" s="140">
        <v>20743</v>
      </c>
      <c r="I16" s="115">
        <v>-431</v>
      </c>
      <c r="J16" s="116">
        <v>-2.0778093814780889</v>
      </c>
    </row>
    <row r="17" spans="1:10" s="110" customFormat="1" ht="12" customHeight="1" x14ac:dyDescent="0.2">
      <c r="A17" s="118"/>
      <c r="B17" s="121" t="s">
        <v>110</v>
      </c>
      <c r="C17" s="113">
        <v>19.551210129828497</v>
      </c>
      <c r="D17" s="115">
        <v>6099</v>
      </c>
      <c r="E17" s="114">
        <v>6031</v>
      </c>
      <c r="F17" s="114">
        <v>5977</v>
      </c>
      <c r="G17" s="114">
        <v>5885</v>
      </c>
      <c r="H17" s="140">
        <v>5862</v>
      </c>
      <c r="I17" s="115">
        <v>237</v>
      </c>
      <c r="J17" s="116">
        <v>4.0429887410440122</v>
      </c>
    </row>
    <row r="18" spans="1:10" s="110" customFormat="1" ht="12" customHeight="1" x14ac:dyDescent="0.2">
      <c r="A18" s="120"/>
      <c r="B18" s="121" t="s">
        <v>111</v>
      </c>
      <c r="C18" s="113">
        <v>0.98733771437730411</v>
      </c>
      <c r="D18" s="115">
        <v>308</v>
      </c>
      <c r="E18" s="114">
        <v>300</v>
      </c>
      <c r="F18" s="114">
        <v>305</v>
      </c>
      <c r="G18" s="114">
        <v>302</v>
      </c>
      <c r="H18" s="140">
        <v>279</v>
      </c>
      <c r="I18" s="115">
        <v>29</v>
      </c>
      <c r="J18" s="116">
        <v>10.394265232974911</v>
      </c>
    </row>
    <row r="19" spans="1:10" s="110" customFormat="1" ht="12" customHeight="1" x14ac:dyDescent="0.2">
      <c r="A19" s="120"/>
      <c r="B19" s="121" t="s">
        <v>112</v>
      </c>
      <c r="C19" s="113">
        <v>0.3301811187690335</v>
      </c>
      <c r="D19" s="115">
        <v>103</v>
      </c>
      <c r="E19" s="114">
        <v>87</v>
      </c>
      <c r="F19" s="114">
        <v>100</v>
      </c>
      <c r="G19" s="114">
        <v>91</v>
      </c>
      <c r="H19" s="140">
        <v>79</v>
      </c>
      <c r="I19" s="115">
        <v>24</v>
      </c>
      <c r="J19" s="116">
        <v>30.379746835443036</v>
      </c>
    </row>
    <row r="20" spans="1:10" s="110" customFormat="1" ht="12" customHeight="1" x14ac:dyDescent="0.2">
      <c r="A20" s="118" t="s">
        <v>113</v>
      </c>
      <c r="B20" s="119" t="s">
        <v>181</v>
      </c>
      <c r="C20" s="113">
        <v>74.954319602500405</v>
      </c>
      <c r="D20" s="115">
        <v>23382</v>
      </c>
      <c r="E20" s="114">
        <v>23429</v>
      </c>
      <c r="F20" s="114">
        <v>23720</v>
      </c>
      <c r="G20" s="114">
        <v>23467</v>
      </c>
      <c r="H20" s="140">
        <v>23621</v>
      </c>
      <c r="I20" s="115">
        <v>-239</v>
      </c>
      <c r="J20" s="116">
        <v>-1.0118115236442149</v>
      </c>
    </row>
    <row r="21" spans="1:10" s="110" customFormat="1" ht="12" customHeight="1" x14ac:dyDescent="0.2">
      <c r="A21" s="118"/>
      <c r="B21" s="119" t="s">
        <v>182</v>
      </c>
      <c r="C21" s="113">
        <v>25.045680397499599</v>
      </c>
      <c r="D21" s="115">
        <v>7813</v>
      </c>
      <c r="E21" s="114">
        <v>7834</v>
      </c>
      <c r="F21" s="114">
        <v>7780</v>
      </c>
      <c r="G21" s="114">
        <v>7704</v>
      </c>
      <c r="H21" s="140">
        <v>7899</v>
      </c>
      <c r="I21" s="115">
        <v>-86</v>
      </c>
      <c r="J21" s="116">
        <v>-1.0887454108114951</v>
      </c>
    </row>
    <row r="22" spans="1:10" s="110" customFormat="1" ht="12" customHeight="1" x14ac:dyDescent="0.2">
      <c r="A22" s="118" t="s">
        <v>113</v>
      </c>
      <c r="B22" s="119" t="s">
        <v>116</v>
      </c>
      <c r="C22" s="113">
        <v>85.882352941176464</v>
      </c>
      <c r="D22" s="115">
        <v>26791</v>
      </c>
      <c r="E22" s="114">
        <v>26905</v>
      </c>
      <c r="F22" s="114">
        <v>27030</v>
      </c>
      <c r="G22" s="114">
        <v>26797</v>
      </c>
      <c r="H22" s="140">
        <v>27047</v>
      </c>
      <c r="I22" s="115">
        <v>-256</v>
      </c>
      <c r="J22" s="116">
        <v>-0.94650053610381923</v>
      </c>
    </row>
    <row r="23" spans="1:10" s="110" customFormat="1" ht="12" customHeight="1" x14ac:dyDescent="0.2">
      <c r="A23" s="118"/>
      <c r="B23" s="119" t="s">
        <v>117</v>
      </c>
      <c r="C23" s="113">
        <v>14.09841320724475</v>
      </c>
      <c r="D23" s="115">
        <v>4398</v>
      </c>
      <c r="E23" s="114">
        <v>4353</v>
      </c>
      <c r="F23" s="114">
        <v>4465</v>
      </c>
      <c r="G23" s="114">
        <v>4369</v>
      </c>
      <c r="H23" s="140">
        <v>4468</v>
      </c>
      <c r="I23" s="115">
        <v>-70</v>
      </c>
      <c r="J23" s="116">
        <v>-1.5666965085049238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18956</v>
      </c>
      <c r="E64" s="236">
        <v>18940</v>
      </c>
      <c r="F64" s="236">
        <v>19034</v>
      </c>
      <c r="G64" s="236">
        <v>18780</v>
      </c>
      <c r="H64" s="140">
        <v>18744</v>
      </c>
      <c r="I64" s="115">
        <v>212</v>
      </c>
      <c r="J64" s="116">
        <v>1.1310285958173283</v>
      </c>
    </row>
    <row r="65" spans="1:12" s="110" customFormat="1" ht="12" customHeight="1" x14ac:dyDescent="0.2">
      <c r="A65" s="118" t="s">
        <v>105</v>
      </c>
      <c r="B65" s="119" t="s">
        <v>106</v>
      </c>
      <c r="C65" s="113">
        <v>55.676303017514243</v>
      </c>
      <c r="D65" s="235">
        <v>10554</v>
      </c>
      <c r="E65" s="236">
        <v>10537</v>
      </c>
      <c r="F65" s="236">
        <v>10635</v>
      </c>
      <c r="G65" s="236">
        <v>10479</v>
      </c>
      <c r="H65" s="140">
        <v>10478</v>
      </c>
      <c r="I65" s="115">
        <v>76</v>
      </c>
      <c r="J65" s="116">
        <v>0.72532926130941022</v>
      </c>
    </row>
    <row r="66" spans="1:12" s="110" customFormat="1" ht="12" customHeight="1" x14ac:dyDescent="0.2">
      <c r="A66" s="118"/>
      <c r="B66" s="119" t="s">
        <v>107</v>
      </c>
      <c r="C66" s="113">
        <v>44.323696982485757</v>
      </c>
      <c r="D66" s="235">
        <v>8402</v>
      </c>
      <c r="E66" s="236">
        <v>8403</v>
      </c>
      <c r="F66" s="236">
        <v>8399</v>
      </c>
      <c r="G66" s="236">
        <v>8301</v>
      </c>
      <c r="H66" s="140">
        <v>8266</v>
      </c>
      <c r="I66" s="115">
        <v>136</v>
      </c>
      <c r="J66" s="116">
        <v>1.6452939753205904</v>
      </c>
    </row>
    <row r="67" spans="1:12" s="110" customFormat="1" ht="12" customHeight="1" x14ac:dyDescent="0.2">
      <c r="A67" s="118" t="s">
        <v>105</v>
      </c>
      <c r="B67" s="121" t="s">
        <v>108</v>
      </c>
      <c r="C67" s="113">
        <v>12.117535345009495</v>
      </c>
      <c r="D67" s="235">
        <v>2297</v>
      </c>
      <c r="E67" s="236">
        <v>2376</v>
      </c>
      <c r="F67" s="236">
        <v>2419</v>
      </c>
      <c r="G67" s="236">
        <v>2302</v>
      </c>
      <c r="H67" s="140">
        <v>2344</v>
      </c>
      <c r="I67" s="115">
        <v>-47</v>
      </c>
      <c r="J67" s="116">
        <v>-2.0051194539249146</v>
      </c>
    </row>
    <row r="68" spans="1:12" s="110" customFormat="1" ht="12" customHeight="1" x14ac:dyDescent="0.2">
      <c r="A68" s="118"/>
      <c r="B68" s="121" t="s">
        <v>109</v>
      </c>
      <c r="C68" s="113">
        <v>67.292677780122389</v>
      </c>
      <c r="D68" s="235">
        <v>12756</v>
      </c>
      <c r="E68" s="236">
        <v>12705</v>
      </c>
      <c r="F68" s="236">
        <v>12784</v>
      </c>
      <c r="G68" s="236">
        <v>12709</v>
      </c>
      <c r="H68" s="140">
        <v>12695</v>
      </c>
      <c r="I68" s="115">
        <v>61</v>
      </c>
      <c r="J68" s="116">
        <v>0.48050413548641197</v>
      </c>
    </row>
    <row r="69" spans="1:12" s="110" customFormat="1" ht="12" customHeight="1" x14ac:dyDescent="0.2">
      <c r="A69" s="118"/>
      <c r="B69" s="121" t="s">
        <v>110</v>
      </c>
      <c r="C69" s="113">
        <v>19.36062460434691</v>
      </c>
      <c r="D69" s="235">
        <v>3670</v>
      </c>
      <c r="E69" s="236">
        <v>3632</v>
      </c>
      <c r="F69" s="236">
        <v>3601</v>
      </c>
      <c r="G69" s="236">
        <v>3545</v>
      </c>
      <c r="H69" s="140">
        <v>3497</v>
      </c>
      <c r="I69" s="115">
        <v>173</v>
      </c>
      <c r="J69" s="116">
        <v>4.9470975121532739</v>
      </c>
    </row>
    <row r="70" spans="1:12" s="110" customFormat="1" ht="12" customHeight="1" x14ac:dyDescent="0.2">
      <c r="A70" s="120"/>
      <c r="B70" s="121" t="s">
        <v>111</v>
      </c>
      <c r="C70" s="113">
        <v>1.2291622705212071</v>
      </c>
      <c r="D70" s="235">
        <v>233</v>
      </c>
      <c r="E70" s="236">
        <v>227</v>
      </c>
      <c r="F70" s="236">
        <v>230</v>
      </c>
      <c r="G70" s="236">
        <v>224</v>
      </c>
      <c r="H70" s="140">
        <v>208</v>
      </c>
      <c r="I70" s="115">
        <v>25</v>
      </c>
      <c r="J70" s="116">
        <v>12.01923076923077</v>
      </c>
    </row>
    <row r="71" spans="1:12" s="110" customFormat="1" ht="12" customHeight="1" x14ac:dyDescent="0.2">
      <c r="A71" s="120"/>
      <c r="B71" s="121" t="s">
        <v>112</v>
      </c>
      <c r="C71" s="113">
        <v>0.37455159316311459</v>
      </c>
      <c r="D71" s="235">
        <v>71</v>
      </c>
      <c r="E71" s="236">
        <v>61</v>
      </c>
      <c r="F71" s="236">
        <v>65</v>
      </c>
      <c r="G71" s="236">
        <v>62</v>
      </c>
      <c r="H71" s="140">
        <v>52</v>
      </c>
      <c r="I71" s="115">
        <v>19</v>
      </c>
      <c r="J71" s="116">
        <v>36.53846153846154</v>
      </c>
    </row>
    <row r="72" spans="1:12" s="110" customFormat="1" ht="12" customHeight="1" x14ac:dyDescent="0.2">
      <c r="A72" s="118" t="s">
        <v>113</v>
      </c>
      <c r="B72" s="119" t="s">
        <v>181</v>
      </c>
      <c r="C72" s="113">
        <v>74.498839417598646</v>
      </c>
      <c r="D72" s="235">
        <v>14122</v>
      </c>
      <c r="E72" s="236">
        <v>14162</v>
      </c>
      <c r="F72" s="236">
        <v>14297</v>
      </c>
      <c r="G72" s="236">
        <v>14106</v>
      </c>
      <c r="H72" s="140">
        <v>14137</v>
      </c>
      <c r="I72" s="115">
        <v>-15</v>
      </c>
      <c r="J72" s="116">
        <v>-0.10610454834830586</v>
      </c>
    </row>
    <row r="73" spans="1:12" s="110" customFormat="1" ht="12" customHeight="1" x14ac:dyDescent="0.2">
      <c r="A73" s="118"/>
      <c r="B73" s="119" t="s">
        <v>182</v>
      </c>
      <c r="C73" s="113">
        <v>25.501160582401351</v>
      </c>
      <c r="D73" s="115">
        <v>4834</v>
      </c>
      <c r="E73" s="114">
        <v>4778</v>
      </c>
      <c r="F73" s="114">
        <v>4737</v>
      </c>
      <c r="G73" s="114">
        <v>4674</v>
      </c>
      <c r="H73" s="140">
        <v>4607</v>
      </c>
      <c r="I73" s="115">
        <v>227</v>
      </c>
      <c r="J73" s="116">
        <v>4.9272845669633165</v>
      </c>
    </row>
    <row r="74" spans="1:12" s="110" customFormat="1" ht="12" customHeight="1" x14ac:dyDescent="0.2">
      <c r="A74" s="118" t="s">
        <v>113</v>
      </c>
      <c r="B74" s="119" t="s">
        <v>116</v>
      </c>
      <c r="C74" s="113">
        <v>77.985861996201734</v>
      </c>
      <c r="D74" s="115">
        <v>14783</v>
      </c>
      <c r="E74" s="114">
        <v>14839</v>
      </c>
      <c r="F74" s="114">
        <v>14872</v>
      </c>
      <c r="G74" s="114">
        <v>14740</v>
      </c>
      <c r="H74" s="140">
        <v>14756</v>
      </c>
      <c r="I74" s="115">
        <v>27</v>
      </c>
      <c r="J74" s="116">
        <v>0.1829764163730008</v>
      </c>
    </row>
    <row r="75" spans="1:12" s="110" customFormat="1" ht="12" customHeight="1" x14ac:dyDescent="0.2">
      <c r="A75" s="142"/>
      <c r="B75" s="124" t="s">
        <v>117</v>
      </c>
      <c r="C75" s="125">
        <v>22.008862629246675</v>
      </c>
      <c r="D75" s="143">
        <v>4172</v>
      </c>
      <c r="E75" s="144">
        <v>4099</v>
      </c>
      <c r="F75" s="144">
        <v>4160</v>
      </c>
      <c r="G75" s="144">
        <v>4036</v>
      </c>
      <c r="H75" s="145">
        <v>3981</v>
      </c>
      <c r="I75" s="143">
        <v>191</v>
      </c>
      <c r="J75" s="146">
        <v>4.7977895001255968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31195</v>
      </c>
      <c r="G11" s="114">
        <v>31263</v>
      </c>
      <c r="H11" s="114">
        <v>31500</v>
      </c>
      <c r="I11" s="114">
        <v>31171</v>
      </c>
      <c r="J11" s="140">
        <v>31520</v>
      </c>
      <c r="K11" s="114">
        <v>-325</v>
      </c>
      <c r="L11" s="116">
        <v>-1.0310913705583757</v>
      </c>
    </row>
    <row r="12" spans="1:17" s="110" customFormat="1" ht="24.95" customHeight="1" x14ac:dyDescent="0.2">
      <c r="A12" s="604" t="s">
        <v>185</v>
      </c>
      <c r="B12" s="605"/>
      <c r="C12" s="605"/>
      <c r="D12" s="606"/>
      <c r="E12" s="113">
        <v>54.402949190575413</v>
      </c>
      <c r="F12" s="115">
        <v>16971</v>
      </c>
      <c r="G12" s="114">
        <v>16993</v>
      </c>
      <c r="H12" s="114">
        <v>17254</v>
      </c>
      <c r="I12" s="114">
        <v>17065</v>
      </c>
      <c r="J12" s="140">
        <v>17164</v>
      </c>
      <c r="K12" s="114">
        <v>-193</v>
      </c>
      <c r="L12" s="116">
        <v>-1.1244465159636448</v>
      </c>
    </row>
    <row r="13" spans="1:17" s="110" customFormat="1" ht="15" customHeight="1" x14ac:dyDescent="0.2">
      <c r="A13" s="120"/>
      <c r="B13" s="612" t="s">
        <v>107</v>
      </c>
      <c r="C13" s="612"/>
      <c r="E13" s="113">
        <v>45.597050809424587</v>
      </c>
      <c r="F13" s="115">
        <v>14224</v>
      </c>
      <c r="G13" s="114">
        <v>14270</v>
      </c>
      <c r="H13" s="114">
        <v>14246</v>
      </c>
      <c r="I13" s="114">
        <v>14106</v>
      </c>
      <c r="J13" s="140">
        <v>14356</v>
      </c>
      <c r="K13" s="114">
        <v>-132</v>
      </c>
      <c r="L13" s="116">
        <v>-0.91947617720813601</v>
      </c>
    </row>
    <row r="14" spans="1:17" s="110" customFormat="1" ht="24.95" customHeight="1" x14ac:dyDescent="0.2">
      <c r="A14" s="604" t="s">
        <v>186</v>
      </c>
      <c r="B14" s="605"/>
      <c r="C14" s="605"/>
      <c r="D14" s="606"/>
      <c r="E14" s="113">
        <v>14.348453277768874</v>
      </c>
      <c r="F14" s="115">
        <v>4476</v>
      </c>
      <c r="G14" s="114">
        <v>4677</v>
      </c>
      <c r="H14" s="114">
        <v>4756</v>
      </c>
      <c r="I14" s="114">
        <v>4471</v>
      </c>
      <c r="J14" s="140">
        <v>4636</v>
      </c>
      <c r="K14" s="114">
        <v>-160</v>
      </c>
      <c r="L14" s="116">
        <v>-3.4512510785159622</v>
      </c>
    </row>
    <row r="15" spans="1:17" s="110" customFormat="1" ht="15" customHeight="1" x14ac:dyDescent="0.2">
      <c r="A15" s="120"/>
      <c r="B15" s="119"/>
      <c r="C15" s="258" t="s">
        <v>106</v>
      </c>
      <c r="E15" s="113">
        <v>53.150134048257371</v>
      </c>
      <c r="F15" s="115">
        <v>2379</v>
      </c>
      <c r="G15" s="114">
        <v>2497</v>
      </c>
      <c r="H15" s="114">
        <v>2569</v>
      </c>
      <c r="I15" s="114">
        <v>2396</v>
      </c>
      <c r="J15" s="140">
        <v>2497</v>
      </c>
      <c r="K15" s="114">
        <v>-118</v>
      </c>
      <c r="L15" s="116">
        <v>-4.7256708049659588</v>
      </c>
    </row>
    <row r="16" spans="1:17" s="110" customFormat="1" ht="15" customHeight="1" x14ac:dyDescent="0.2">
      <c r="A16" s="120"/>
      <c r="B16" s="119"/>
      <c r="C16" s="258" t="s">
        <v>107</v>
      </c>
      <c r="E16" s="113">
        <v>46.849865951742629</v>
      </c>
      <c r="F16" s="115">
        <v>2097</v>
      </c>
      <c r="G16" s="114">
        <v>2180</v>
      </c>
      <c r="H16" s="114">
        <v>2187</v>
      </c>
      <c r="I16" s="114">
        <v>2075</v>
      </c>
      <c r="J16" s="140">
        <v>2139</v>
      </c>
      <c r="K16" s="114">
        <v>-42</v>
      </c>
      <c r="L16" s="116">
        <v>-1.9635343618513323</v>
      </c>
    </row>
    <row r="17" spans="1:12" s="110" customFormat="1" ht="15" customHeight="1" x14ac:dyDescent="0.2">
      <c r="A17" s="120"/>
      <c r="B17" s="121" t="s">
        <v>109</v>
      </c>
      <c r="C17" s="258"/>
      <c r="E17" s="113">
        <v>65.112998878025323</v>
      </c>
      <c r="F17" s="115">
        <v>20312</v>
      </c>
      <c r="G17" s="114">
        <v>20255</v>
      </c>
      <c r="H17" s="114">
        <v>20462</v>
      </c>
      <c r="I17" s="114">
        <v>20513</v>
      </c>
      <c r="J17" s="140">
        <v>20743</v>
      </c>
      <c r="K17" s="114">
        <v>-431</v>
      </c>
      <c r="L17" s="116">
        <v>-2.0778093814780889</v>
      </c>
    </row>
    <row r="18" spans="1:12" s="110" customFormat="1" ht="15" customHeight="1" x14ac:dyDescent="0.2">
      <c r="A18" s="120"/>
      <c r="B18" s="119"/>
      <c r="C18" s="258" t="s">
        <v>106</v>
      </c>
      <c r="E18" s="113">
        <v>54.509649468294604</v>
      </c>
      <c r="F18" s="115">
        <v>11072</v>
      </c>
      <c r="G18" s="114">
        <v>11032</v>
      </c>
      <c r="H18" s="114">
        <v>11226</v>
      </c>
      <c r="I18" s="114">
        <v>11275</v>
      </c>
      <c r="J18" s="140">
        <v>11323</v>
      </c>
      <c r="K18" s="114">
        <v>-251</v>
      </c>
      <c r="L18" s="116">
        <v>-2.2167270158085315</v>
      </c>
    </row>
    <row r="19" spans="1:12" s="110" customFormat="1" ht="15" customHeight="1" x14ac:dyDescent="0.2">
      <c r="A19" s="120"/>
      <c r="B19" s="119"/>
      <c r="C19" s="258" t="s">
        <v>107</v>
      </c>
      <c r="E19" s="113">
        <v>45.490350531705396</v>
      </c>
      <c r="F19" s="115">
        <v>9240</v>
      </c>
      <c r="G19" s="114">
        <v>9223</v>
      </c>
      <c r="H19" s="114">
        <v>9236</v>
      </c>
      <c r="I19" s="114">
        <v>9238</v>
      </c>
      <c r="J19" s="140">
        <v>9420</v>
      </c>
      <c r="K19" s="114">
        <v>-180</v>
      </c>
      <c r="L19" s="116">
        <v>-1.910828025477707</v>
      </c>
    </row>
    <row r="20" spans="1:12" s="110" customFormat="1" ht="15" customHeight="1" x14ac:dyDescent="0.2">
      <c r="A20" s="120"/>
      <c r="B20" s="121" t="s">
        <v>110</v>
      </c>
      <c r="C20" s="258"/>
      <c r="E20" s="113">
        <v>19.551210129828497</v>
      </c>
      <c r="F20" s="115">
        <v>6099</v>
      </c>
      <c r="G20" s="114">
        <v>6031</v>
      </c>
      <c r="H20" s="114">
        <v>5977</v>
      </c>
      <c r="I20" s="114">
        <v>5885</v>
      </c>
      <c r="J20" s="140">
        <v>5862</v>
      </c>
      <c r="K20" s="114">
        <v>237</v>
      </c>
      <c r="L20" s="116">
        <v>4.0429887410440122</v>
      </c>
    </row>
    <row r="21" spans="1:12" s="110" customFormat="1" ht="15" customHeight="1" x14ac:dyDescent="0.2">
      <c r="A21" s="120"/>
      <c r="B21" s="119"/>
      <c r="C21" s="258" t="s">
        <v>106</v>
      </c>
      <c r="E21" s="113">
        <v>54.81226430562387</v>
      </c>
      <c r="F21" s="115">
        <v>3343</v>
      </c>
      <c r="G21" s="114">
        <v>3291</v>
      </c>
      <c r="H21" s="114">
        <v>3279</v>
      </c>
      <c r="I21" s="114">
        <v>3212</v>
      </c>
      <c r="J21" s="140">
        <v>3172</v>
      </c>
      <c r="K21" s="114">
        <v>171</v>
      </c>
      <c r="L21" s="116">
        <v>5.390920554854981</v>
      </c>
    </row>
    <row r="22" spans="1:12" s="110" customFormat="1" ht="15" customHeight="1" x14ac:dyDescent="0.2">
      <c r="A22" s="120"/>
      <c r="B22" s="119"/>
      <c r="C22" s="258" t="s">
        <v>107</v>
      </c>
      <c r="E22" s="113">
        <v>45.18773569437613</v>
      </c>
      <c r="F22" s="115">
        <v>2756</v>
      </c>
      <c r="G22" s="114">
        <v>2740</v>
      </c>
      <c r="H22" s="114">
        <v>2698</v>
      </c>
      <c r="I22" s="114">
        <v>2673</v>
      </c>
      <c r="J22" s="140">
        <v>2690</v>
      </c>
      <c r="K22" s="114">
        <v>66</v>
      </c>
      <c r="L22" s="116">
        <v>2.4535315985130111</v>
      </c>
    </row>
    <row r="23" spans="1:12" s="110" customFormat="1" ht="15" customHeight="1" x14ac:dyDescent="0.2">
      <c r="A23" s="120"/>
      <c r="B23" s="121" t="s">
        <v>111</v>
      </c>
      <c r="C23" s="258"/>
      <c r="E23" s="113">
        <v>0.98733771437730411</v>
      </c>
      <c r="F23" s="115">
        <v>308</v>
      </c>
      <c r="G23" s="114">
        <v>300</v>
      </c>
      <c r="H23" s="114">
        <v>305</v>
      </c>
      <c r="I23" s="114">
        <v>302</v>
      </c>
      <c r="J23" s="140">
        <v>279</v>
      </c>
      <c r="K23" s="114">
        <v>29</v>
      </c>
      <c r="L23" s="116">
        <v>10.394265232974911</v>
      </c>
    </row>
    <row r="24" spans="1:12" s="110" customFormat="1" ht="15" customHeight="1" x14ac:dyDescent="0.2">
      <c r="A24" s="120"/>
      <c r="B24" s="119"/>
      <c r="C24" s="258" t="s">
        <v>106</v>
      </c>
      <c r="E24" s="113">
        <v>57.467532467532465</v>
      </c>
      <c r="F24" s="115">
        <v>177</v>
      </c>
      <c r="G24" s="114">
        <v>173</v>
      </c>
      <c r="H24" s="114">
        <v>180</v>
      </c>
      <c r="I24" s="114">
        <v>182</v>
      </c>
      <c r="J24" s="140">
        <v>172</v>
      </c>
      <c r="K24" s="114">
        <v>5</v>
      </c>
      <c r="L24" s="116">
        <v>2.9069767441860463</v>
      </c>
    </row>
    <row r="25" spans="1:12" s="110" customFormat="1" ht="15" customHeight="1" x14ac:dyDescent="0.2">
      <c r="A25" s="120"/>
      <c r="B25" s="119"/>
      <c r="C25" s="258" t="s">
        <v>107</v>
      </c>
      <c r="E25" s="113">
        <v>42.532467532467535</v>
      </c>
      <c r="F25" s="115">
        <v>131</v>
      </c>
      <c r="G25" s="114">
        <v>127</v>
      </c>
      <c r="H25" s="114">
        <v>125</v>
      </c>
      <c r="I25" s="114">
        <v>120</v>
      </c>
      <c r="J25" s="140">
        <v>107</v>
      </c>
      <c r="K25" s="114">
        <v>24</v>
      </c>
      <c r="L25" s="116">
        <v>22.429906542056074</v>
      </c>
    </row>
    <row r="26" spans="1:12" s="110" customFormat="1" ht="15" customHeight="1" x14ac:dyDescent="0.2">
      <c r="A26" s="120"/>
      <c r="C26" s="121" t="s">
        <v>187</v>
      </c>
      <c r="D26" s="110" t="s">
        <v>188</v>
      </c>
      <c r="E26" s="113">
        <v>0.3301811187690335</v>
      </c>
      <c r="F26" s="115">
        <v>103</v>
      </c>
      <c r="G26" s="114">
        <v>87</v>
      </c>
      <c r="H26" s="114">
        <v>100</v>
      </c>
      <c r="I26" s="114">
        <v>91</v>
      </c>
      <c r="J26" s="140">
        <v>79</v>
      </c>
      <c r="K26" s="114">
        <v>24</v>
      </c>
      <c r="L26" s="116">
        <v>30.379746835443036</v>
      </c>
    </row>
    <row r="27" spans="1:12" s="110" customFormat="1" ht="15" customHeight="1" x14ac:dyDescent="0.2">
      <c r="A27" s="120"/>
      <c r="B27" s="119"/>
      <c r="D27" s="259" t="s">
        <v>106</v>
      </c>
      <c r="E27" s="113">
        <v>53.398058252427184</v>
      </c>
      <c r="F27" s="115">
        <v>55</v>
      </c>
      <c r="G27" s="114">
        <v>40</v>
      </c>
      <c r="H27" s="114">
        <v>51</v>
      </c>
      <c r="I27" s="114">
        <v>50</v>
      </c>
      <c r="J27" s="140">
        <v>49</v>
      </c>
      <c r="K27" s="114">
        <v>6</v>
      </c>
      <c r="L27" s="116">
        <v>12.244897959183673</v>
      </c>
    </row>
    <row r="28" spans="1:12" s="110" customFormat="1" ht="15" customHeight="1" x14ac:dyDescent="0.2">
      <c r="A28" s="120"/>
      <c r="B28" s="119"/>
      <c r="D28" s="259" t="s">
        <v>107</v>
      </c>
      <c r="E28" s="113">
        <v>46.601941747572816</v>
      </c>
      <c r="F28" s="115">
        <v>48</v>
      </c>
      <c r="G28" s="114">
        <v>47</v>
      </c>
      <c r="H28" s="114">
        <v>49</v>
      </c>
      <c r="I28" s="114">
        <v>41</v>
      </c>
      <c r="J28" s="140">
        <v>30</v>
      </c>
      <c r="K28" s="114">
        <v>18</v>
      </c>
      <c r="L28" s="116">
        <v>60</v>
      </c>
    </row>
    <row r="29" spans="1:12" s="110" customFormat="1" ht="24.95" customHeight="1" x14ac:dyDescent="0.2">
      <c r="A29" s="604" t="s">
        <v>189</v>
      </c>
      <c r="B29" s="605"/>
      <c r="C29" s="605"/>
      <c r="D29" s="606"/>
      <c r="E29" s="113">
        <v>85.882352941176464</v>
      </c>
      <c r="F29" s="115">
        <v>26791</v>
      </c>
      <c r="G29" s="114">
        <v>26905</v>
      </c>
      <c r="H29" s="114">
        <v>27030</v>
      </c>
      <c r="I29" s="114">
        <v>26797</v>
      </c>
      <c r="J29" s="140">
        <v>27047</v>
      </c>
      <c r="K29" s="114">
        <v>-256</v>
      </c>
      <c r="L29" s="116">
        <v>-0.94650053610381923</v>
      </c>
    </row>
    <row r="30" spans="1:12" s="110" customFormat="1" ht="15" customHeight="1" x14ac:dyDescent="0.2">
      <c r="A30" s="120"/>
      <c r="B30" s="119"/>
      <c r="C30" s="258" t="s">
        <v>106</v>
      </c>
      <c r="E30" s="113">
        <v>52.90955918032175</v>
      </c>
      <c r="F30" s="115">
        <v>14175</v>
      </c>
      <c r="G30" s="114">
        <v>14242</v>
      </c>
      <c r="H30" s="114">
        <v>14384</v>
      </c>
      <c r="I30" s="114">
        <v>14248</v>
      </c>
      <c r="J30" s="140">
        <v>14355</v>
      </c>
      <c r="K30" s="114">
        <v>-180</v>
      </c>
      <c r="L30" s="116">
        <v>-1.2539184952978057</v>
      </c>
    </row>
    <row r="31" spans="1:12" s="110" customFormat="1" ht="15" customHeight="1" x14ac:dyDescent="0.2">
      <c r="A31" s="120"/>
      <c r="B31" s="119"/>
      <c r="C31" s="258" t="s">
        <v>107</v>
      </c>
      <c r="E31" s="113">
        <v>47.09044081967825</v>
      </c>
      <c r="F31" s="115">
        <v>12616</v>
      </c>
      <c r="G31" s="114">
        <v>12663</v>
      </c>
      <c r="H31" s="114">
        <v>12646</v>
      </c>
      <c r="I31" s="114">
        <v>12549</v>
      </c>
      <c r="J31" s="140">
        <v>12692</v>
      </c>
      <c r="K31" s="114">
        <v>-76</v>
      </c>
      <c r="L31" s="116">
        <v>-0.59880239520958078</v>
      </c>
    </row>
    <row r="32" spans="1:12" s="110" customFormat="1" ht="15" customHeight="1" x14ac:dyDescent="0.2">
      <c r="A32" s="120"/>
      <c r="B32" s="119" t="s">
        <v>117</v>
      </c>
      <c r="C32" s="258"/>
      <c r="E32" s="113">
        <v>14.09841320724475</v>
      </c>
      <c r="F32" s="115">
        <v>4398</v>
      </c>
      <c r="G32" s="114">
        <v>4353</v>
      </c>
      <c r="H32" s="114">
        <v>4465</v>
      </c>
      <c r="I32" s="114">
        <v>4369</v>
      </c>
      <c r="J32" s="140">
        <v>4468</v>
      </c>
      <c r="K32" s="114">
        <v>-70</v>
      </c>
      <c r="L32" s="116">
        <v>-1.5666965085049238</v>
      </c>
    </row>
    <row r="33" spans="1:12" s="110" customFormat="1" ht="15" customHeight="1" x14ac:dyDescent="0.2">
      <c r="A33" s="120"/>
      <c r="B33" s="119"/>
      <c r="C33" s="258" t="s">
        <v>106</v>
      </c>
      <c r="E33" s="113">
        <v>63.460663938153708</v>
      </c>
      <c r="F33" s="115">
        <v>2791</v>
      </c>
      <c r="G33" s="114">
        <v>2747</v>
      </c>
      <c r="H33" s="114">
        <v>2866</v>
      </c>
      <c r="I33" s="114">
        <v>2813</v>
      </c>
      <c r="J33" s="140">
        <v>2805</v>
      </c>
      <c r="K33" s="114">
        <v>-14</v>
      </c>
      <c r="L33" s="116">
        <v>-0.49910873440285203</v>
      </c>
    </row>
    <row r="34" spans="1:12" s="110" customFormat="1" ht="15" customHeight="1" x14ac:dyDescent="0.2">
      <c r="A34" s="120"/>
      <c r="B34" s="119"/>
      <c r="C34" s="258" t="s">
        <v>107</v>
      </c>
      <c r="E34" s="113">
        <v>36.539336061846292</v>
      </c>
      <c r="F34" s="115">
        <v>1607</v>
      </c>
      <c r="G34" s="114">
        <v>1606</v>
      </c>
      <c r="H34" s="114">
        <v>1599</v>
      </c>
      <c r="I34" s="114">
        <v>1556</v>
      </c>
      <c r="J34" s="140">
        <v>1663</v>
      </c>
      <c r="K34" s="114">
        <v>-56</v>
      </c>
      <c r="L34" s="116">
        <v>-3.3674082982561635</v>
      </c>
    </row>
    <row r="35" spans="1:12" s="110" customFormat="1" ht="24.95" customHeight="1" x14ac:dyDescent="0.2">
      <c r="A35" s="604" t="s">
        <v>190</v>
      </c>
      <c r="B35" s="605"/>
      <c r="C35" s="605"/>
      <c r="D35" s="606"/>
      <c r="E35" s="113">
        <v>74.954319602500405</v>
      </c>
      <c r="F35" s="115">
        <v>23382</v>
      </c>
      <c r="G35" s="114">
        <v>23429</v>
      </c>
      <c r="H35" s="114">
        <v>23720</v>
      </c>
      <c r="I35" s="114">
        <v>23467</v>
      </c>
      <c r="J35" s="140">
        <v>23621</v>
      </c>
      <c r="K35" s="114">
        <v>-239</v>
      </c>
      <c r="L35" s="116">
        <v>-1.0118115236442149</v>
      </c>
    </row>
    <row r="36" spans="1:12" s="110" customFormat="1" ht="15" customHeight="1" x14ac:dyDescent="0.2">
      <c r="A36" s="120"/>
      <c r="B36" s="119"/>
      <c r="C36" s="258" t="s">
        <v>106</v>
      </c>
      <c r="E36" s="113">
        <v>67.479257548541611</v>
      </c>
      <c r="F36" s="115">
        <v>15778</v>
      </c>
      <c r="G36" s="114">
        <v>15779</v>
      </c>
      <c r="H36" s="114">
        <v>16029</v>
      </c>
      <c r="I36" s="114">
        <v>15896</v>
      </c>
      <c r="J36" s="140">
        <v>15970</v>
      </c>
      <c r="K36" s="114">
        <v>-192</v>
      </c>
      <c r="L36" s="116">
        <v>-1.2022542266750156</v>
      </c>
    </row>
    <row r="37" spans="1:12" s="110" customFormat="1" ht="15" customHeight="1" x14ac:dyDescent="0.2">
      <c r="A37" s="120"/>
      <c r="B37" s="119"/>
      <c r="C37" s="258" t="s">
        <v>107</v>
      </c>
      <c r="E37" s="113">
        <v>32.520742451458389</v>
      </c>
      <c r="F37" s="115">
        <v>7604</v>
      </c>
      <c r="G37" s="114">
        <v>7650</v>
      </c>
      <c r="H37" s="114">
        <v>7691</v>
      </c>
      <c r="I37" s="114">
        <v>7571</v>
      </c>
      <c r="J37" s="140">
        <v>7651</v>
      </c>
      <c r="K37" s="114">
        <v>-47</v>
      </c>
      <c r="L37" s="116">
        <v>-0.61429878447261799</v>
      </c>
    </row>
    <row r="38" spans="1:12" s="110" customFormat="1" ht="15" customHeight="1" x14ac:dyDescent="0.2">
      <c r="A38" s="120"/>
      <c r="B38" s="119" t="s">
        <v>182</v>
      </c>
      <c r="C38" s="258"/>
      <c r="E38" s="113">
        <v>25.045680397499599</v>
      </c>
      <c r="F38" s="115">
        <v>7813</v>
      </c>
      <c r="G38" s="114">
        <v>7834</v>
      </c>
      <c r="H38" s="114">
        <v>7780</v>
      </c>
      <c r="I38" s="114">
        <v>7704</v>
      </c>
      <c r="J38" s="140">
        <v>7899</v>
      </c>
      <c r="K38" s="114">
        <v>-86</v>
      </c>
      <c r="L38" s="116">
        <v>-1.0887454108114951</v>
      </c>
    </row>
    <row r="39" spans="1:12" s="110" customFormat="1" ht="15" customHeight="1" x14ac:dyDescent="0.2">
      <c r="A39" s="120"/>
      <c r="B39" s="119"/>
      <c r="C39" s="258" t="s">
        <v>106</v>
      </c>
      <c r="E39" s="113">
        <v>15.269422756943555</v>
      </c>
      <c r="F39" s="115">
        <v>1193</v>
      </c>
      <c r="G39" s="114">
        <v>1214</v>
      </c>
      <c r="H39" s="114">
        <v>1225</v>
      </c>
      <c r="I39" s="114">
        <v>1169</v>
      </c>
      <c r="J39" s="140">
        <v>1194</v>
      </c>
      <c r="K39" s="114">
        <v>-1</v>
      </c>
      <c r="L39" s="116">
        <v>-8.3752093802345065E-2</v>
      </c>
    </row>
    <row r="40" spans="1:12" s="110" customFormat="1" ht="15" customHeight="1" x14ac:dyDescent="0.2">
      <c r="A40" s="120"/>
      <c r="B40" s="119"/>
      <c r="C40" s="258" t="s">
        <v>107</v>
      </c>
      <c r="E40" s="113">
        <v>84.730577243056445</v>
      </c>
      <c r="F40" s="115">
        <v>6620</v>
      </c>
      <c r="G40" s="114">
        <v>6620</v>
      </c>
      <c r="H40" s="114">
        <v>6555</v>
      </c>
      <c r="I40" s="114">
        <v>6535</v>
      </c>
      <c r="J40" s="140">
        <v>6705</v>
      </c>
      <c r="K40" s="114">
        <v>-85</v>
      </c>
      <c r="L40" s="116">
        <v>-1.267710663683818</v>
      </c>
    </row>
    <row r="41" spans="1:12" s="110" customFormat="1" ht="24.75" customHeight="1" x14ac:dyDescent="0.2">
      <c r="A41" s="604" t="s">
        <v>518</v>
      </c>
      <c r="B41" s="605"/>
      <c r="C41" s="605"/>
      <c r="D41" s="606"/>
      <c r="E41" s="113">
        <v>6.4850136239782019</v>
      </c>
      <c r="F41" s="115">
        <v>2023</v>
      </c>
      <c r="G41" s="114">
        <v>2230</v>
      </c>
      <c r="H41" s="114">
        <v>2229</v>
      </c>
      <c r="I41" s="114">
        <v>1952</v>
      </c>
      <c r="J41" s="140">
        <v>2009</v>
      </c>
      <c r="K41" s="114">
        <v>14</v>
      </c>
      <c r="L41" s="116">
        <v>0.69686411149825789</v>
      </c>
    </row>
    <row r="42" spans="1:12" s="110" customFormat="1" ht="15" customHeight="1" x14ac:dyDescent="0.2">
      <c r="A42" s="120"/>
      <c r="B42" s="119"/>
      <c r="C42" s="258" t="s">
        <v>106</v>
      </c>
      <c r="E42" s="113">
        <v>54.819574888779044</v>
      </c>
      <c r="F42" s="115">
        <v>1109</v>
      </c>
      <c r="G42" s="114">
        <v>1255</v>
      </c>
      <c r="H42" s="114">
        <v>1252</v>
      </c>
      <c r="I42" s="114">
        <v>1041</v>
      </c>
      <c r="J42" s="140">
        <v>1082</v>
      </c>
      <c r="K42" s="114">
        <v>27</v>
      </c>
      <c r="L42" s="116">
        <v>2.4953789279112755</v>
      </c>
    </row>
    <row r="43" spans="1:12" s="110" customFormat="1" ht="15" customHeight="1" x14ac:dyDescent="0.2">
      <c r="A43" s="123"/>
      <c r="B43" s="124"/>
      <c r="C43" s="260" t="s">
        <v>107</v>
      </c>
      <c r="D43" s="261"/>
      <c r="E43" s="125">
        <v>45.180425111220956</v>
      </c>
      <c r="F43" s="143">
        <v>914</v>
      </c>
      <c r="G43" s="144">
        <v>975</v>
      </c>
      <c r="H43" s="144">
        <v>977</v>
      </c>
      <c r="I43" s="144">
        <v>911</v>
      </c>
      <c r="J43" s="145">
        <v>927</v>
      </c>
      <c r="K43" s="144">
        <v>-13</v>
      </c>
      <c r="L43" s="146">
        <v>-1.4023732470334411</v>
      </c>
    </row>
    <row r="44" spans="1:12" s="110" customFormat="1" ht="45.75" customHeight="1" x14ac:dyDescent="0.2">
      <c r="A44" s="604" t="s">
        <v>191</v>
      </c>
      <c r="B44" s="605"/>
      <c r="C44" s="605"/>
      <c r="D44" s="606"/>
      <c r="E44" s="113">
        <v>1.263022920339798</v>
      </c>
      <c r="F44" s="115">
        <v>394</v>
      </c>
      <c r="G44" s="114">
        <v>395</v>
      </c>
      <c r="H44" s="114">
        <v>394</v>
      </c>
      <c r="I44" s="114">
        <v>390</v>
      </c>
      <c r="J44" s="140">
        <v>387</v>
      </c>
      <c r="K44" s="114">
        <v>7</v>
      </c>
      <c r="L44" s="116">
        <v>1.8087855297157622</v>
      </c>
    </row>
    <row r="45" spans="1:12" s="110" customFormat="1" ht="15" customHeight="1" x14ac:dyDescent="0.2">
      <c r="A45" s="120"/>
      <c r="B45" s="119"/>
      <c r="C45" s="258" t="s">
        <v>106</v>
      </c>
      <c r="E45" s="113">
        <v>59.137055837563452</v>
      </c>
      <c r="F45" s="115">
        <v>233</v>
      </c>
      <c r="G45" s="114">
        <v>231</v>
      </c>
      <c r="H45" s="114">
        <v>229</v>
      </c>
      <c r="I45" s="114">
        <v>225</v>
      </c>
      <c r="J45" s="140">
        <v>223</v>
      </c>
      <c r="K45" s="114">
        <v>10</v>
      </c>
      <c r="L45" s="116">
        <v>4.4843049327354256</v>
      </c>
    </row>
    <row r="46" spans="1:12" s="110" customFormat="1" ht="15" customHeight="1" x14ac:dyDescent="0.2">
      <c r="A46" s="123"/>
      <c r="B46" s="124"/>
      <c r="C46" s="260" t="s">
        <v>107</v>
      </c>
      <c r="D46" s="261"/>
      <c r="E46" s="125">
        <v>40.862944162436548</v>
      </c>
      <c r="F46" s="143">
        <v>161</v>
      </c>
      <c r="G46" s="144">
        <v>164</v>
      </c>
      <c r="H46" s="144">
        <v>165</v>
      </c>
      <c r="I46" s="144">
        <v>165</v>
      </c>
      <c r="J46" s="145">
        <v>164</v>
      </c>
      <c r="K46" s="144">
        <v>-3</v>
      </c>
      <c r="L46" s="146">
        <v>-1.8292682926829269</v>
      </c>
    </row>
    <row r="47" spans="1:12" s="110" customFormat="1" ht="39" customHeight="1" x14ac:dyDescent="0.2">
      <c r="A47" s="604" t="s">
        <v>519</v>
      </c>
      <c r="B47" s="607"/>
      <c r="C47" s="607"/>
      <c r="D47" s="608"/>
      <c r="E47" s="113">
        <v>0.13784260298124698</v>
      </c>
      <c r="F47" s="115">
        <v>43</v>
      </c>
      <c r="G47" s="114">
        <v>42</v>
      </c>
      <c r="H47" s="114">
        <v>35</v>
      </c>
      <c r="I47" s="114">
        <v>48</v>
      </c>
      <c r="J47" s="140">
        <v>49</v>
      </c>
      <c r="K47" s="114">
        <v>-6</v>
      </c>
      <c r="L47" s="116">
        <v>-12.244897959183673</v>
      </c>
    </row>
    <row r="48" spans="1:12" s="110" customFormat="1" ht="15" customHeight="1" x14ac:dyDescent="0.2">
      <c r="A48" s="120"/>
      <c r="B48" s="119"/>
      <c r="C48" s="258" t="s">
        <v>106</v>
      </c>
      <c r="E48" s="113">
        <v>39.534883720930232</v>
      </c>
      <c r="F48" s="115">
        <v>17</v>
      </c>
      <c r="G48" s="114">
        <v>17</v>
      </c>
      <c r="H48" s="114">
        <v>15</v>
      </c>
      <c r="I48" s="114">
        <v>19</v>
      </c>
      <c r="J48" s="140">
        <v>19</v>
      </c>
      <c r="K48" s="114">
        <v>-2</v>
      </c>
      <c r="L48" s="116">
        <v>-10.526315789473685</v>
      </c>
    </row>
    <row r="49" spans="1:12" s="110" customFormat="1" ht="15" customHeight="1" x14ac:dyDescent="0.2">
      <c r="A49" s="123"/>
      <c r="B49" s="124"/>
      <c r="C49" s="260" t="s">
        <v>107</v>
      </c>
      <c r="D49" s="261"/>
      <c r="E49" s="125">
        <v>60.465116279069768</v>
      </c>
      <c r="F49" s="143">
        <v>26</v>
      </c>
      <c r="G49" s="144">
        <v>25</v>
      </c>
      <c r="H49" s="144">
        <v>20</v>
      </c>
      <c r="I49" s="144">
        <v>29</v>
      </c>
      <c r="J49" s="145">
        <v>30</v>
      </c>
      <c r="K49" s="144">
        <v>-4</v>
      </c>
      <c r="L49" s="146">
        <v>-13.333333333333334</v>
      </c>
    </row>
    <row r="50" spans="1:12" s="110" customFormat="1" ht="24.95" customHeight="1" x14ac:dyDescent="0.2">
      <c r="A50" s="609" t="s">
        <v>192</v>
      </c>
      <c r="B50" s="610"/>
      <c r="C50" s="610"/>
      <c r="D50" s="611"/>
      <c r="E50" s="262">
        <v>14.508735374258695</v>
      </c>
      <c r="F50" s="263">
        <v>4526</v>
      </c>
      <c r="G50" s="264">
        <v>4797</v>
      </c>
      <c r="H50" s="264">
        <v>4839</v>
      </c>
      <c r="I50" s="264">
        <v>4497</v>
      </c>
      <c r="J50" s="265">
        <v>4707</v>
      </c>
      <c r="K50" s="263">
        <v>-181</v>
      </c>
      <c r="L50" s="266">
        <v>-3.8453367325260253</v>
      </c>
    </row>
    <row r="51" spans="1:12" s="110" customFormat="1" ht="15" customHeight="1" x14ac:dyDescent="0.2">
      <c r="A51" s="120"/>
      <c r="B51" s="119"/>
      <c r="C51" s="258" t="s">
        <v>106</v>
      </c>
      <c r="E51" s="113">
        <v>53.557224922669022</v>
      </c>
      <c r="F51" s="115">
        <v>2424</v>
      </c>
      <c r="G51" s="114">
        <v>2594</v>
      </c>
      <c r="H51" s="114">
        <v>2675</v>
      </c>
      <c r="I51" s="114">
        <v>2478</v>
      </c>
      <c r="J51" s="140">
        <v>2550</v>
      </c>
      <c r="K51" s="114">
        <v>-126</v>
      </c>
      <c r="L51" s="116">
        <v>-4.9411764705882355</v>
      </c>
    </row>
    <row r="52" spans="1:12" s="110" customFormat="1" ht="15" customHeight="1" x14ac:dyDescent="0.2">
      <c r="A52" s="120"/>
      <c r="B52" s="119"/>
      <c r="C52" s="258" t="s">
        <v>107</v>
      </c>
      <c r="E52" s="113">
        <v>46.442775077330978</v>
      </c>
      <c r="F52" s="115">
        <v>2102</v>
      </c>
      <c r="G52" s="114">
        <v>2203</v>
      </c>
      <c r="H52" s="114">
        <v>2164</v>
      </c>
      <c r="I52" s="114">
        <v>2019</v>
      </c>
      <c r="J52" s="140">
        <v>2157</v>
      </c>
      <c r="K52" s="114">
        <v>-55</v>
      </c>
      <c r="L52" s="116">
        <v>-2.5498377375985166</v>
      </c>
    </row>
    <row r="53" spans="1:12" s="110" customFormat="1" ht="15" customHeight="1" x14ac:dyDescent="0.2">
      <c r="A53" s="120"/>
      <c r="B53" s="119"/>
      <c r="C53" s="258" t="s">
        <v>187</v>
      </c>
      <c r="D53" s="110" t="s">
        <v>193</v>
      </c>
      <c r="E53" s="113">
        <v>32.412726469288557</v>
      </c>
      <c r="F53" s="115">
        <v>1467</v>
      </c>
      <c r="G53" s="114">
        <v>1737</v>
      </c>
      <c r="H53" s="114">
        <v>1751</v>
      </c>
      <c r="I53" s="114">
        <v>1352</v>
      </c>
      <c r="J53" s="140">
        <v>1458</v>
      </c>
      <c r="K53" s="114">
        <v>9</v>
      </c>
      <c r="L53" s="116">
        <v>0.61728395061728392</v>
      </c>
    </row>
    <row r="54" spans="1:12" s="110" customFormat="1" ht="15" customHeight="1" x14ac:dyDescent="0.2">
      <c r="A54" s="120"/>
      <c r="B54" s="119"/>
      <c r="D54" s="267" t="s">
        <v>194</v>
      </c>
      <c r="E54" s="113">
        <v>55.078391274710292</v>
      </c>
      <c r="F54" s="115">
        <v>808</v>
      </c>
      <c r="G54" s="114">
        <v>974</v>
      </c>
      <c r="H54" s="114">
        <v>1011</v>
      </c>
      <c r="I54" s="114">
        <v>771</v>
      </c>
      <c r="J54" s="140">
        <v>816</v>
      </c>
      <c r="K54" s="114">
        <v>-8</v>
      </c>
      <c r="L54" s="116">
        <v>-0.98039215686274506</v>
      </c>
    </row>
    <row r="55" spans="1:12" s="110" customFormat="1" ht="15" customHeight="1" x14ac:dyDescent="0.2">
      <c r="A55" s="120"/>
      <c r="B55" s="119"/>
      <c r="D55" s="267" t="s">
        <v>195</v>
      </c>
      <c r="E55" s="113">
        <v>44.921608725289708</v>
      </c>
      <c r="F55" s="115">
        <v>659</v>
      </c>
      <c r="G55" s="114">
        <v>763</v>
      </c>
      <c r="H55" s="114">
        <v>740</v>
      </c>
      <c r="I55" s="114">
        <v>581</v>
      </c>
      <c r="J55" s="140">
        <v>642</v>
      </c>
      <c r="K55" s="114">
        <v>17</v>
      </c>
      <c r="L55" s="116">
        <v>2.64797507788162</v>
      </c>
    </row>
    <row r="56" spans="1:12" s="110" customFormat="1" ht="15" customHeight="1" x14ac:dyDescent="0.2">
      <c r="A56" s="120"/>
      <c r="B56" s="119" t="s">
        <v>196</v>
      </c>
      <c r="C56" s="258"/>
      <c r="E56" s="113">
        <v>70.527328097451516</v>
      </c>
      <c r="F56" s="115">
        <v>22001</v>
      </c>
      <c r="G56" s="114">
        <v>21857</v>
      </c>
      <c r="H56" s="114">
        <v>22012</v>
      </c>
      <c r="I56" s="114">
        <v>22024</v>
      </c>
      <c r="J56" s="140">
        <v>22140</v>
      </c>
      <c r="K56" s="114">
        <v>-139</v>
      </c>
      <c r="L56" s="116">
        <v>-0.62782294489611568</v>
      </c>
    </row>
    <row r="57" spans="1:12" s="110" customFormat="1" ht="15" customHeight="1" x14ac:dyDescent="0.2">
      <c r="A57" s="120"/>
      <c r="B57" s="119"/>
      <c r="C57" s="258" t="s">
        <v>106</v>
      </c>
      <c r="E57" s="113">
        <v>53.420299077314667</v>
      </c>
      <c r="F57" s="115">
        <v>11753</v>
      </c>
      <c r="G57" s="114">
        <v>11652</v>
      </c>
      <c r="H57" s="114">
        <v>11784</v>
      </c>
      <c r="I57" s="114">
        <v>11808</v>
      </c>
      <c r="J57" s="140">
        <v>11855</v>
      </c>
      <c r="K57" s="114">
        <v>-102</v>
      </c>
      <c r="L57" s="116">
        <v>-0.86039645719105862</v>
      </c>
    </row>
    <row r="58" spans="1:12" s="110" customFormat="1" ht="15" customHeight="1" x14ac:dyDescent="0.2">
      <c r="A58" s="120"/>
      <c r="B58" s="119"/>
      <c r="C58" s="258" t="s">
        <v>107</v>
      </c>
      <c r="E58" s="113">
        <v>46.579700922685333</v>
      </c>
      <c r="F58" s="115">
        <v>10248</v>
      </c>
      <c r="G58" s="114">
        <v>10205</v>
      </c>
      <c r="H58" s="114">
        <v>10228</v>
      </c>
      <c r="I58" s="114">
        <v>10216</v>
      </c>
      <c r="J58" s="140">
        <v>10285</v>
      </c>
      <c r="K58" s="114">
        <v>-37</v>
      </c>
      <c r="L58" s="116">
        <v>-0.35974720466699078</v>
      </c>
    </row>
    <row r="59" spans="1:12" s="110" customFormat="1" ht="15" customHeight="1" x14ac:dyDescent="0.2">
      <c r="A59" s="120"/>
      <c r="B59" s="119"/>
      <c r="C59" s="258" t="s">
        <v>105</v>
      </c>
      <c r="D59" s="110" t="s">
        <v>197</v>
      </c>
      <c r="E59" s="113">
        <v>90.982228080541788</v>
      </c>
      <c r="F59" s="115">
        <v>20017</v>
      </c>
      <c r="G59" s="114">
        <v>19885</v>
      </c>
      <c r="H59" s="114">
        <v>20048</v>
      </c>
      <c r="I59" s="114">
        <v>20074</v>
      </c>
      <c r="J59" s="140">
        <v>20219</v>
      </c>
      <c r="K59" s="114">
        <v>-202</v>
      </c>
      <c r="L59" s="116">
        <v>-0.99906028982640094</v>
      </c>
    </row>
    <row r="60" spans="1:12" s="110" customFormat="1" ht="15" customHeight="1" x14ac:dyDescent="0.2">
      <c r="A60" s="120"/>
      <c r="B60" s="119"/>
      <c r="C60" s="258"/>
      <c r="D60" s="267" t="s">
        <v>198</v>
      </c>
      <c r="E60" s="113">
        <v>50.966678323425086</v>
      </c>
      <c r="F60" s="115">
        <v>10202</v>
      </c>
      <c r="G60" s="114">
        <v>10114</v>
      </c>
      <c r="H60" s="114">
        <v>10257</v>
      </c>
      <c r="I60" s="114">
        <v>10286</v>
      </c>
      <c r="J60" s="140">
        <v>10358</v>
      </c>
      <c r="K60" s="114">
        <v>-156</v>
      </c>
      <c r="L60" s="116">
        <v>-1.5060822552616335</v>
      </c>
    </row>
    <row r="61" spans="1:12" s="110" customFormat="1" ht="15" customHeight="1" x14ac:dyDescent="0.2">
      <c r="A61" s="120"/>
      <c r="B61" s="119"/>
      <c r="C61" s="258"/>
      <c r="D61" s="267" t="s">
        <v>199</v>
      </c>
      <c r="E61" s="113">
        <v>49.033321676574914</v>
      </c>
      <c r="F61" s="115">
        <v>9815</v>
      </c>
      <c r="G61" s="114">
        <v>9771</v>
      </c>
      <c r="H61" s="114">
        <v>9791</v>
      </c>
      <c r="I61" s="114">
        <v>9788</v>
      </c>
      <c r="J61" s="140">
        <v>9861</v>
      </c>
      <c r="K61" s="114">
        <v>-46</v>
      </c>
      <c r="L61" s="116">
        <v>-0.46648412939864109</v>
      </c>
    </row>
    <row r="62" spans="1:12" s="110" customFormat="1" ht="15" customHeight="1" x14ac:dyDescent="0.2">
      <c r="A62" s="120"/>
      <c r="B62" s="119"/>
      <c r="C62" s="258"/>
      <c r="D62" s="258" t="s">
        <v>200</v>
      </c>
      <c r="E62" s="113">
        <v>9.0177719194582071</v>
      </c>
      <c r="F62" s="115">
        <v>1984</v>
      </c>
      <c r="G62" s="114">
        <v>1972</v>
      </c>
      <c r="H62" s="114">
        <v>1964</v>
      </c>
      <c r="I62" s="114">
        <v>1950</v>
      </c>
      <c r="J62" s="140">
        <v>1921</v>
      </c>
      <c r="K62" s="114">
        <v>63</v>
      </c>
      <c r="L62" s="116">
        <v>3.2795419052576782</v>
      </c>
    </row>
    <row r="63" spans="1:12" s="110" customFormat="1" ht="15" customHeight="1" x14ac:dyDescent="0.2">
      <c r="A63" s="120"/>
      <c r="B63" s="119"/>
      <c r="C63" s="258"/>
      <c r="D63" s="267" t="s">
        <v>198</v>
      </c>
      <c r="E63" s="113">
        <v>78.175403225806448</v>
      </c>
      <c r="F63" s="115">
        <v>1551</v>
      </c>
      <c r="G63" s="114">
        <v>1538</v>
      </c>
      <c r="H63" s="114">
        <v>1527</v>
      </c>
      <c r="I63" s="114">
        <v>1522</v>
      </c>
      <c r="J63" s="140">
        <v>1497</v>
      </c>
      <c r="K63" s="114">
        <v>54</v>
      </c>
      <c r="L63" s="116">
        <v>3.6072144288577155</v>
      </c>
    </row>
    <row r="64" spans="1:12" s="110" customFormat="1" ht="15" customHeight="1" x14ac:dyDescent="0.2">
      <c r="A64" s="120"/>
      <c r="B64" s="119"/>
      <c r="C64" s="258"/>
      <c r="D64" s="267" t="s">
        <v>199</v>
      </c>
      <c r="E64" s="113">
        <v>21.824596774193548</v>
      </c>
      <c r="F64" s="115">
        <v>433</v>
      </c>
      <c r="G64" s="114">
        <v>434</v>
      </c>
      <c r="H64" s="114">
        <v>437</v>
      </c>
      <c r="I64" s="114">
        <v>428</v>
      </c>
      <c r="J64" s="140">
        <v>424</v>
      </c>
      <c r="K64" s="114">
        <v>9</v>
      </c>
      <c r="L64" s="116">
        <v>2.1226415094339623</v>
      </c>
    </row>
    <row r="65" spans="1:12" s="110" customFormat="1" ht="15" customHeight="1" x14ac:dyDescent="0.2">
      <c r="A65" s="120"/>
      <c r="B65" s="119" t="s">
        <v>201</v>
      </c>
      <c r="C65" s="258"/>
      <c r="E65" s="113">
        <v>9.8413207244750769</v>
      </c>
      <c r="F65" s="115">
        <v>3070</v>
      </c>
      <c r="G65" s="114">
        <v>3039</v>
      </c>
      <c r="H65" s="114">
        <v>2993</v>
      </c>
      <c r="I65" s="114">
        <v>2991</v>
      </c>
      <c r="J65" s="140">
        <v>2939</v>
      </c>
      <c r="K65" s="114">
        <v>131</v>
      </c>
      <c r="L65" s="116">
        <v>4.4572984008166046</v>
      </c>
    </row>
    <row r="66" spans="1:12" s="110" customFormat="1" ht="15" customHeight="1" x14ac:dyDescent="0.2">
      <c r="A66" s="120"/>
      <c r="B66" s="119"/>
      <c r="C66" s="258" t="s">
        <v>106</v>
      </c>
      <c r="E66" s="113">
        <v>59.511400651465799</v>
      </c>
      <c r="F66" s="115">
        <v>1827</v>
      </c>
      <c r="G66" s="114">
        <v>1803</v>
      </c>
      <c r="H66" s="114">
        <v>1785</v>
      </c>
      <c r="I66" s="114">
        <v>1786</v>
      </c>
      <c r="J66" s="140">
        <v>1772</v>
      </c>
      <c r="K66" s="114">
        <v>55</v>
      </c>
      <c r="L66" s="116">
        <v>3.1038374717832955</v>
      </c>
    </row>
    <row r="67" spans="1:12" s="110" customFormat="1" ht="15" customHeight="1" x14ac:dyDescent="0.2">
      <c r="A67" s="120"/>
      <c r="B67" s="119"/>
      <c r="C67" s="258" t="s">
        <v>107</v>
      </c>
      <c r="E67" s="113">
        <v>40.488599348534201</v>
      </c>
      <c r="F67" s="115">
        <v>1243</v>
      </c>
      <c r="G67" s="114">
        <v>1236</v>
      </c>
      <c r="H67" s="114">
        <v>1208</v>
      </c>
      <c r="I67" s="114">
        <v>1205</v>
      </c>
      <c r="J67" s="140">
        <v>1167</v>
      </c>
      <c r="K67" s="114">
        <v>76</v>
      </c>
      <c r="L67" s="116">
        <v>6.5124250214224508</v>
      </c>
    </row>
    <row r="68" spans="1:12" s="110" customFormat="1" ht="15" customHeight="1" x14ac:dyDescent="0.2">
      <c r="A68" s="120"/>
      <c r="B68" s="119"/>
      <c r="C68" s="258" t="s">
        <v>105</v>
      </c>
      <c r="D68" s="110" t="s">
        <v>202</v>
      </c>
      <c r="E68" s="113">
        <v>19.315960912052116</v>
      </c>
      <c r="F68" s="115">
        <v>593</v>
      </c>
      <c r="G68" s="114">
        <v>582</v>
      </c>
      <c r="H68" s="114">
        <v>567</v>
      </c>
      <c r="I68" s="114">
        <v>561</v>
      </c>
      <c r="J68" s="140">
        <v>538</v>
      </c>
      <c r="K68" s="114">
        <v>55</v>
      </c>
      <c r="L68" s="116">
        <v>10.223048327137546</v>
      </c>
    </row>
    <row r="69" spans="1:12" s="110" customFormat="1" ht="15" customHeight="1" x14ac:dyDescent="0.2">
      <c r="A69" s="120"/>
      <c r="B69" s="119"/>
      <c r="C69" s="258"/>
      <c r="D69" s="267" t="s">
        <v>198</v>
      </c>
      <c r="E69" s="113">
        <v>52.782462057335579</v>
      </c>
      <c r="F69" s="115">
        <v>313</v>
      </c>
      <c r="G69" s="114">
        <v>313</v>
      </c>
      <c r="H69" s="114">
        <v>302</v>
      </c>
      <c r="I69" s="114">
        <v>301</v>
      </c>
      <c r="J69" s="140">
        <v>304</v>
      </c>
      <c r="K69" s="114">
        <v>9</v>
      </c>
      <c r="L69" s="116">
        <v>2.9605263157894739</v>
      </c>
    </row>
    <row r="70" spans="1:12" s="110" customFormat="1" ht="15" customHeight="1" x14ac:dyDescent="0.2">
      <c r="A70" s="120"/>
      <c r="B70" s="119"/>
      <c r="C70" s="258"/>
      <c r="D70" s="267" t="s">
        <v>199</v>
      </c>
      <c r="E70" s="113">
        <v>47.217537942664421</v>
      </c>
      <c r="F70" s="115">
        <v>280</v>
      </c>
      <c r="G70" s="114">
        <v>269</v>
      </c>
      <c r="H70" s="114">
        <v>265</v>
      </c>
      <c r="I70" s="114">
        <v>260</v>
      </c>
      <c r="J70" s="140">
        <v>234</v>
      </c>
      <c r="K70" s="114">
        <v>46</v>
      </c>
      <c r="L70" s="116">
        <v>19.658119658119659</v>
      </c>
    </row>
    <row r="71" spans="1:12" s="110" customFormat="1" ht="15" customHeight="1" x14ac:dyDescent="0.2">
      <c r="A71" s="120"/>
      <c r="B71" s="119"/>
      <c r="C71" s="258"/>
      <c r="D71" s="110" t="s">
        <v>203</v>
      </c>
      <c r="E71" s="113">
        <v>74.788273615635177</v>
      </c>
      <c r="F71" s="115">
        <v>2296</v>
      </c>
      <c r="G71" s="114">
        <v>2278</v>
      </c>
      <c r="H71" s="114">
        <v>2254</v>
      </c>
      <c r="I71" s="114">
        <v>2267</v>
      </c>
      <c r="J71" s="140">
        <v>2244</v>
      </c>
      <c r="K71" s="114">
        <v>52</v>
      </c>
      <c r="L71" s="116">
        <v>2.3172905525846703</v>
      </c>
    </row>
    <row r="72" spans="1:12" s="110" customFormat="1" ht="15" customHeight="1" x14ac:dyDescent="0.2">
      <c r="A72" s="120"/>
      <c r="B72" s="119"/>
      <c r="C72" s="258"/>
      <c r="D72" s="267" t="s">
        <v>198</v>
      </c>
      <c r="E72" s="113">
        <v>61.454703832752614</v>
      </c>
      <c r="F72" s="115">
        <v>1411</v>
      </c>
      <c r="G72" s="114">
        <v>1395</v>
      </c>
      <c r="H72" s="114">
        <v>1394</v>
      </c>
      <c r="I72" s="114">
        <v>1403</v>
      </c>
      <c r="J72" s="140">
        <v>1394</v>
      </c>
      <c r="K72" s="114">
        <v>17</v>
      </c>
      <c r="L72" s="116">
        <v>1.2195121951219512</v>
      </c>
    </row>
    <row r="73" spans="1:12" s="110" customFormat="1" ht="15" customHeight="1" x14ac:dyDescent="0.2">
      <c r="A73" s="120"/>
      <c r="B73" s="119"/>
      <c r="C73" s="258"/>
      <c r="D73" s="267" t="s">
        <v>199</v>
      </c>
      <c r="E73" s="113">
        <v>38.545296167247386</v>
      </c>
      <c r="F73" s="115">
        <v>885</v>
      </c>
      <c r="G73" s="114">
        <v>883</v>
      </c>
      <c r="H73" s="114">
        <v>860</v>
      </c>
      <c r="I73" s="114">
        <v>864</v>
      </c>
      <c r="J73" s="140">
        <v>850</v>
      </c>
      <c r="K73" s="114">
        <v>35</v>
      </c>
      <c r="L73" s="116">
        <v>4.117647058823529</v>
      </c>
    </row>
    <row r="74" spans="1:12" s="110" customFormat="1" ht="15" customHeight="1" x14ac:dyDescent="0.2">
      <c r="A74" s="120"/>
      <c r="B74" s="119"/>
      <c r="C74" s="258"/>
      <c r="D74" s="110" t="s">
        <v>204</v>
      </c>
      <c r="E74" s="113">
        <v>5.8957654723127035</v>
      </c>
      <c r="F74" s="115">
        <v>181</v>
      </c>
      <c r="G74" s="114">
        <v>179</v>
      </c>
      <c r="H74" s="114">
        <v>172</v>
      </c>
      <c r="I74" s="114">
        <v>163</v>
      </c>
      <c r="J74" s="140">
        <v>157</v>
      </c>
      <c r="K74" s="114">
        <v>24</v>
      </c>
      <c r="L74" s="116">
        <v>15.286624203821656</v>
      </c>
    </row>
    <row r="75" spans="1:12" s="110" customFormat="1" ht="15" customHeight="1" x14ac:dyDescent="0.2">
      <c r="A75" s="120"/>
      <c r="B75" s="119"/>
      <c r="C75" s="258"/>
      <c r="D75" s="267" t="s">
        <v>198</v>
      </c>
      <c r="E75" s="113">
        <v>56.906077348066297</v>
      </c>
      <c r="F75" s="115">
        <v>103</v>
      </c>
      <c r="G75" s="114">
        <v>95</v>
      </c>
      <c r="H75" s="114">
        <v>89</v>
      </c>
      <c r="I75" s="114">
        <v>82</v>
      </c>
      <c r="J75" s="140">
        <v>74</v>
      </c>
      <c r="K75" s="114">
        <v>29</v>
      </c>
      <c r="L75" s="116">
        <v>39.189189189189186</v>
      </c>
    </row>
    <row r="76" spans="1:12" s="110" customFormat="1" ht="15" customHeight="1" x14ac:dyDescent="0.2">
      <c r="A76" s="120"/>
      <c r="B76" s="119"/>
      <c r="C76" s="258"/>
      <c r="D76" s="267" t="s">
        <v>199</v>
      </c>
      <c r="E76" s="113">
        <v>43.093922651933703</v>
      </c>
      <c r="F76" s="115">
        <v>78</v>
      </c>
      <c r="G76" s="114">
        <v>84</v>
      </c>
      <c r="H76" s="114">
        <v>83</v>
      </c>
      <c r="I76" s="114">
        <v>81</v>
      </c>
      <c r="J76" s="140">
        <v>83</v>
      </c>
      <c r="K76" s="114">
        <v>-5</v>
      </c>
      <c r="L76" s="116">
        <v>-6.024096385542169</v>
      </c>
    </row>
    <row r="77" spans="1:12" s="110" customFormat="1" ht="15" customHeight="1" x14ac:dyDescent="0.2">
      <c r="A77" s="534"/>
      <c r="B77" s="119" t="s">
        <v>205</v>
      </c>
      <c r="C77" s="268"/>
      <c r="D77" s="182"/>
      <c r="E77" s="113">
        <v>5.122615803814714</v>
      </c>
      <c r="F77" s="115">
        <v>1598</v>
      </c>
      <c r="G77" s="114">
        <v>1570</v>
      </c>
      <c r="H77" s="114">
        <v>1656</v>
      </c>
      <c r="I77" s="114">
        <v>1659</v>
      </c>
      <c r="J77" s="140">
        <v>1734</v>
      </c>
      <c r="K77" s="114">
        <v>-136</v>
      </c>
      <c r="L77" s="116">
        <v>-7.8431372549019605</v>
      </c>
    </row>
    <row r="78" spans="1:12" s="110" customFormat="1" ht="15" customHeight="1" x14ac:dyDescent="0.2">
      <c r="A78" s="120"/>
      <c r="B78" s="119"/>
      <c r="C78" s="268" t="s">
        <v>106</v>
      </c>
      <c r="D78" s="182"/>
      <c r="E78" s="113">
        <v>60.513141426783477</v>
      </c>
      <c r="F78" s="115">
        <v>967</v>
      </c>
      <c r="G78" s="114">
        <v>944</v>
      </c>
      <c r="H78" s="114">
        <v>1010</v>
      </c>
      <c r="I78" s="114">
        <v>993</v>
      </c>
      <c r="J78" s="140">
        <v>987</v>
      </c>
      <c r="K78" s="114">
        <v>-20</v>
      </c>
      <c r="L78" s="116">
        <v>-2.0263424518743669</v>
      </c>
    </row>
    <row r="79" spans="1:12" s="110" customFormat="1" ht="15" customHeight="1" x14ac:dyDescent="0.2">
      <c r="A79" s="123"/>
      <c r="B79" s="124"/>
      <c r="C79" s="260" t="s">
        <v>107</v>
      </c>
      <c r="D79" s="261"/>
      <c r="E79" s="125">
        <v>39.486858573216523</v>
      </c>
      <c r="F79" s="143">
        <v>631</v>
      </c>
      <c r="G79" s="144">
        <v>626</v>
      </c>
      <c r="H79" s="144">
        <v>646</v>
      </c>
      <c r="I79" s="144">
        <v>666</v>
      </c>
      <c r="J79" s="145">
        <v>747</v>
      </c>
      <c r="K79" s="144">
        <v>-116</v>
      </c>
      <c r="L79" s="146">
        <v>-15.528781793842034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31195</v>
      </c>
      <c r="E11" s="114">
        <v>31263</v>
      </c>
      <c r="F11" s="114">
        <v>31500</v>
      </c>
      <c r="G11" s="114">
        <v>31171</v>
      </c>
      <c r="H11" s="140">
        <v>31520</v>
      </c>
      <c r="I11" s="115">
        <v>-325</v>
      </c>
      <c r="J11" s="116">
        <v>-1.0310913705583757</v>
      </c>
    </row>
    <row r="12" spans="1:15" s="110" customFormat="1" ht="24.95" customHeight="1" x14ac:dyDescent="0.2">
      <c r="A12" s="193" t="s">
        <v>132</v>
      </c>
      <c r="B12" s="194" t="s">
        <v>133</v>
      </c>
      <c r="C12" s="113">
        <v>0.25645135438371536</v>
      </c>
      <c r="D12" s="115">
        <v>80</v>
      </c>
      <c r="E12" s="114">
        <v>75</v>
      </c>
      <c r="F12" s="114">
        <v>73</v>
      </c>
      <c r="G12" s="114">
        <v>70</v>
      </c>
      <c r="H12" s="140">
        <v>73</v>
      </c>
      <c r="I12" s="115">
        <v>7</v>
      </c>
      <c r="J12" s="116">
        <v>9.5890410958904102</v>
      </c>
    </row>
    <row r="13" spans="1:15" s="110" customFormat="1" ht="24.95" customHeight="1" x14ac:dyDescent="0.2">
      <c r="A13" s="193" t="s">
        <v>134</v>
      </c>
      <c r="B13" s="199" t="s">
        <v>214</v>
      </c>
      <c r="C13" s="113">
        <v>0.60266068280173102</v>
      </c>
      <c r="D13" s="115">
        <v>188</v>
      </c>
      <c r="E13" s="114">
        <v>192</v>
      </c>
      <c r="F13" s="114">
        <v>190</v>
      </c>
      <c r="G13" s="114">
        <v>194</v>
      </c>
      <c r="H13" s="140">
        <v>197</v>
      </c>
      <c r="I13" s="115">
        <v>-9</v>
      </c>
      <c r="J13" s="116">
        <v>-4.5685279187817258</v>
      </c>
    </row>
    <row r="14" spans="1:15" s="287" customFormat="1" ht="24" customHeight="1" x14ac:dyDescent="0.2">
      <c r="A14" s="193" t="s">
        <v>215</v>
      </c>
      <c r="B14" s="199" t="s">
        <v>137</v>
      </c>
      <c r="C14" s="113">
        <v>32.537265587433886</v>
      </c>
      <c r="D14" s="115">
        <v>10150</v>
      </c>
      <c r="E14" s="114">
        <v>10192</v>
      </c>
      <c r="F14" s="114">
        <v>10254</v>
      </c>
      <c r="G14" s="114">
        <v>10108</v>
      </c>
      <c r="H14" s="140">
        <v>10009</v>
      </c>
      <c r="I14" s="115">
        <v>141</v>
      </c>
      <c r="J14" s="116">
        <v>1.4087321410730342</v>
      </c>
      <c r="K14" s="110"/>
      <c r="L14" s="110"/>
      <c r="M14" s="110"/>
      <c r="N14" s="110"/>
      <c r="O14" s="110"/>
    </row>
    <row r="15" spans="1:15" s="110" customFormat="1" ht="24.75" customHeight="1" x14ac:dyDescent="0.2">
      <c r="A15" s="193" t="s">
        <v>216</v>
      </c>
      <c r="B15" s="199" t="s">
        <v>217</v>
      </c>
      <c r="C15" s="113">
        <v>2.7953197627824973</v>
      </c>
      <c r="D15" s="115">
        <v>872</v>
      </c>
      <c r="E15" s="114">
        <v>867</v>
      </c>
      <c r="F15" s="114">
        <v>870</v>
      </c>
      <c r="G15" s="114">
        <v>862</v>
      </c>
      <c r="H15" s="140">
        <v>754</v>
      </c>
      <c r="I15" s="115">
        <v>118</v>
      </c>
      <c r="J15" s="116">
        <v>15.649867374005305</v>
      </c>
    </row>
    <row r="16" spans="1:15" s="287" customFormat="1" ht="24.95" customHeight="1" x14ac:dyDescent="0.2">
      <c r="A16" s="193" t="s">
        <v>218</v>
      </c>
      <c r="B16" s="199" t="s">
        <v>141</v>
      </c>
      <c r="C16" s="113">
        <v>24.747555698028531</v>
      </c>
      <c r="D16" s="115">
        <v>7720</v>
      </c>
      <c r="E16" s="114">
        <v>7754</v>
      </c>
      <c r="F16" s="114">
        <v>7798</v>
      </c>
      <c r="G16" s="114">
        <v>7676</v>
      </c>
      <c r="H16" s="140">
        <v>7687</v>
      </c>
      <c r="I16" s="115">
        <v>33</v>
      </c>
      <c r="J16" s="116">
        <v>0.42929621438792764</v>
      </c>
      <c r="K16" s="110"/>
      <c r="L16" s="110"/>
      <c r="M16" s="110"/>
      <c r="N16" s="110"/>
      <c r="O16" s="110"/>
    </row>
    <row r="17" spans="1:15" s="110" customFormat="1" ht="24.95" customHeight="1" x14ac:dyDescent="0.2">
      <c r="A17" s="193" t="s">
        <v>219</v>
      </c>
      <c r="B17" s="199" t="s">
        <v>220</v>
      </c>
      <c r="C17" s="113">
        <v>4.9943901266228563</v>
      </c>
      <c r="D17" s="115">
        <v>1558</v>
      </c>
      <c r="E17" s="114">
        <v>1571</v>
      </c>
      <c r="F17" s="114">
        <v>1586</v>
      </c>
      <c r="G17" s="114">
        <v>1570</v>
      </c>
      <c r="H17" s="140">
        <v>1568</v>
      </c>
      <c r="I17" s="115">
        <v>-10</v>
      </c>
      <c r="J17" s="116">
        <v>-0.63775510204081631</v>
      </c>
    </row>
    <row r="18" spans="1:15" s="287" customFormat="1" ht="24.95" customHeight="1" x14ac:dyDescent="0.2">
      <c r="A18" s="201" t="s">
        <v>144</v>
      </c>
      <c r="B18" s="202" t="s">
        <v>145</v>
      </c>
      <c r="C18" s="113">
        <v>7.7865042474755572</v>
      </c>
      <c r="D18" s="115">
        <v>2429</v>
      </c>
      <c r="E18" s="114">
        <v>2356</v>
      </c>
      <c r="F18" s="114">
        <v>2378</v>
      </c>
      <c r="G18" s="114">
        <v>2264</v>
      </c>
      <c r="H18" s="140">
        <v>2178</v>
      </c>
      <c r="I18" s="115">
        <v>251</v>
      </c>
      <c r="J18" s="116">
        <v>11.524334251606978</v>
      </c>
      <c r="K18" s="110"/>
      <c r="L18" s="110"/>
      <c r="M18" s="110"/>
      <c r="N18" s="110"/>
      <c r="O18" s="110"/>
    </row>
    <row r="19" spans="1:15" s="110" customFormat="1" ht="24.95" customHeight="1" x14ac:dyDescent="0.2">
      <c r="A19" s="193" t="s">
        <v>146</v>
      </c>
      <c r="B19" s="199" t="s">
        <v>147</v>
      </c>
      <c r="C19" s="113">
        <v>16.124378906876103</v>
      </c>
      <c r="D19" s="115">
        <v>5030</v>
      </c>
      <c r="E19" s="114">
        <v>5062</v>
      </c>
      <c r="F19" s="114">
        <v>5071</v>
      </c>
      <c r="G19" s="114">
        <v>4957</v>
      </c>
      <c r="H19" s="140">
        <v>5018</v>
      </c>
      <c r="I19" s="115">
        <v>12</v>
      </c>
      <c r="J19" s="116">
        <v>0.23913909924272619</v>
      </c>
    </row>
    <row r="20" spans="1:15" s="287" customFormat="1" ht="24.95" customHeight="1" x14ac:dyDescent="0.2">
      <c r="A20" s="193" t="s">
        <v>148</v>
      </c>
      <c r="B20" s="199" t="s">
        <v>149</v>
      </c>
      <c r="C20" s="113">
        <v>4.5071325532937969</v>
      </c>
      <c r="D20" s="115">
        <v>1406</v>
      </c>
      <c r="E20" s="114">
        <v>1455</v>
      </c>
      <c r="F20" s="114">
        <v>1471</v>
      </c>
      <c r="G20" s="114">
        <v>1485</v>
      </c>
      <c r="H20" s="140">
        <v>1517</v>
      </c>
      <c r="I20" s="115">
        <v>-111</v>
      </c>
      <c r="J20" s="116">
        <v>-7.3170731707317076</v>
      </c>
      <c r="K20" s="110"/>
      <c r="L20" s="110"/>
      <c r="M20" s="110"/>
      <c r="N20" s="110"/>
      <c r="O20" s="110"/>
    </row>
    <row r="21" spans="1:15" s="110" customFormat="1" ht="24.95" customHeight="1" x14ac:dyDescent="0.2">
      <c r="A21" s="201" t="s">
        <v>150</v>
      </c>
      <c r="B21" s="202" t="s">
        <v>151</v>
      </c>
      <c r="C21" s="113">
        <v>1.8688892450713255</v>
      </c>
      <c r="D21" s="115">
        <v>583</v>
      </c>
      <c r="E21" s="114">
        <v>625</v>
      </c>
      <c r="F21" s="114">
        <v>608</v>
      </c>
      <c r="G21" s="114">
        <v>638</v>
      </c>
      <c r="H21" s="140">
        <v>613</v>
      </c>
      <c r="I21" s="115">
        <v>-30</v>
      </c>
      <c r="J21" s="116">
        <v>-4.8939641109298533</v>
      </c>
    </row>
    <row r="22" spans="1:15" s="110" customFormat="1" ht="24.95" customHeight="1" x14ac:dyDescent="0.2">
      <c r="A22" s="201" t="s">
        <v>152</v>
      </c>
      <c r="B22" s="199" t="s">
        <v>153</v>
      </c>
      <c r="C22" s="113">
        <v>0.71806379227440298</v>
      </c>
      <c r="D22" s="115">
        <v>224</v>
      </c>
      <c r="E22" s="114">
        <v>226</v>
      </c>
      <c r="F22" s="114">
        <v>221</v>
      </c>
      <c r="G22" s="114">
        <v>218</v>
      </c>
      <c r="H22" s="140">
        <v>217</v>
      </c>
      <c r="I22" s="115">
        <v>7</v>
      </c>
      <c r="J22" s="116">
        <v>3.225806451612903</v>
      </c>
    </row>
    <row r="23" spans="1:15" s="110" customFormat="1" ht="24.95" customHeight="1" x14ac:dyDescent="0.2">
      <c r="A23" s="193" t="s">
        <v>154</v>
      </c>
      <c r="B23" s="199" t="s">
        <v>155</v>
      </c>
      <c r="C23" s="113">
        <v>1.952235935246033</v>
      </c>
      <c r="D23" s="115">
        <v>609</v>
      </c>
      <c r="E23" s="114">
        <v>620</v>
      </c>
      <c r="F23" s="114">
        <v>622</v>
      </c>
      <c r="G23" s="114">
        <v>603</v>
      </c>
      <c r="H23" s="140">
        <v>606</v>
      </c>
      <c r="I23" s="115">
        <v>3</v>
      </c>
      <c r="J23" s="116">
        <v>0.49504950495049505</v>
      </c>
    </row>
    <row r="24" spans="1:15" s="110" customFormat="1" ht="24.95" customHeight="1" x14ac:dyDescent="0.2">
      <c r="A24" s="193" t="s">
        <v>156</v>
      </c>
      <c r="B24" s="199" t="s">
        <v>221</v>
      </c>
      <c r="C24" s="113">
        <v>3.9910242025965701</v>
      </c>
      <c r="D24" s="115">
        <v>1245</v>
      </c>
      <c r="E24" s="114">
        <v>1249</v>
      </c>
      <c r="F24" s="114">
        <v>1245</v>
      </c>
      <c r="G24" s="114">
        <v>1242</v>
      </c>
      <c r="H24" s="140">
        <v>1250</v>
      </c>
      <c r="I24" s="115">
        <v>-5</v>
      </c>
      <c r="J24" s="116">
        <v>-0.4</v>
      </c>
    </row>
    <row r="25" spans="1:15" s="110" customFormat="1" ht="24.95" customHeight="1" x14ac:dyDescent="0.2">
      <c r="A25" s="193" t="s">
        <v>222</v>
      </c>
      <c r="B25" s="204" t="s">
        <v>159</v>
      </c>
      <c r="C25" s="113">
        <v>2.4074370892771277</v>
      </c>
      <c r="D25" s="115">
        <v>751</v>
      </c>
      <c r="E25" s="114">
        <v>702</v>
      </c>
      <c r="F25" s="114">
        <v>776</v>
      </c>
      <c r="G25" s="114">
        <v>771</v>
      </c>
      <c r="H25" s="140">
        <v>1021</v>
      </c>
      <c r="I25" s="115">
        <v>-270</v>
      </c>
      <c r="J25" s="116">
        <v>-26.444662095984331</v>
      </c>
    </row>
    <row r="26" spans="1:15" s="110" customFormat="1" ht="24.95" customHeight="1" x14ac:dyDescent="0.2">
      <c r="A26" s="201">
        <v>782.78300000000002</v>
      </c>
      <c r="B26" s="203" t="s">
        <v>160</v>
      </c>
      <c r="C26" s="113">
        <v>4.7892290431158839</v>
      </c>
      <c r="D26" s="115">
        <v>1494</v>
      </c>
      <c r="E26" s="114">
        <v>1496</v>
      </c>
      <c r="F26" s="114">
        <v>1621</v>
      </c>
      <c r="G26" s="114">
        <v>1682</v>
      </c>
      <c r="H26" s="140">
        <v>1889</v>
      </c>
      <c r="I26" s="115">
        <v>-395</v>
      </c>
      <c r="J26" s="116">
        <v>-20.910534674430917</v>
      </c>
    </row>
    <row r="27" spans="1:15" s="110" customFormat="1" ht="24.95" customHeight="1" x14ac:dyDescent="0.2">
      <c r="A27" s="193" t="s">
        <v>161</v>
      </c>
      <c r="B27" s="199" t="s">
        <v>223</v>
      </c>
      <c r="C27" s="113">
        <v>3.0934444622535664</v>
      </c>
      <c r="D27" s="115">
        <v>965</v>
      </c>
      <c r="E27" s="114">
        <v>982</v>
      </c>
      <c r="F27" s="114">
        <v>975</v>
      </c>
      <c r="G27" s="114">
        <v>982</v>
      </c>
      <c r="H27" s="140">
        <v>957</v>
      </c>
      <c r="I27" s="115">
        <v>8</v>
      </c>
      <c r="J27" s="116">
        <v>0.83594566353187039</v>
      </c>
    </row>
    <row r="28" spans="1:15" s="110" customFormat="1" ht="24.95" customHeight="1" x14ac:dyDescent="0.2">
      <c r="A28" s="193" t="s">
        <v>163</v>
      </c>
      <c r="B28" s="199" t="s">
        <v>164</v>
      </c>
      <c r="C28" s="113">
        <v>2.5837473954159322</v>
      </c>
      <c r="D28" s="115">
        <v>806</v>
      </c>
      <c r="E28" s="114">
        <v>825</v>
      </c>
      <c r="F28" s="114">
        <v>812</v>
      </c>
      <c r="G28" s="114">
        <v>785</v>
      </c>
      <c r="H28" s="140">
        <v>796</v>
      </c>
      <c r="I28" s="115">
        <v>10</v>
      </c>
      <c r="J28" s="116">
        <v>1.256281407035176</v>
      </c>
    </row>
    <row r="29" spans="1:15" s="110" customFormat="1" ht="24.95" customHeight="1" x14ac:dyDescent="0.2">
      <c r="A29" s="193">
        <v>86</v>
      </c>
      <c r="B29" s="199" t="s">
        <v>165</v>
      </c>
      <c r="C29" s="113">
        <v>9.418175989741945</v>
      </c>
      <c r="D29" s="115">
        <v>2938</v>
      </c>
      <c r="E29" s="114">
        <v>2919</v>
      </c>
      <c r="F29" s="114">
        <v>2895</v>
      </c>
      <c r="G29" s="114">
        <v>2841</v>
      </c>
      <c r="H29" s="140">
        <v>2858</v>
      </c>
      <c r="I29" s="115">
        <v>80</v>
      </c>
      <c r="J29" s="116">
        <v>2.7991602519244227</v>
      </c>
    </row>
    <row r="30" spans="1:15" s="110" customFormat="1" ht="24.95" customHeight="1" x14ac:dyDescent="0.2">
      <c r="A30" s="193">
        <v>87.88</v>
      </c>
      <c r="B30" s="204" t="s">
        <v>166</v>
      </c>
      <c r="C30" s="113">
        <v>5.3309825292514823</v>
      </c>
      <c r="D30" s="115">
        <v>1663</v>
      </c>
      <c r="E30" s="114">
        <v>1644</v>
      </c>
      <c r="F30" s="114">
        <v>1662</v>
      </c>
      <c r="G30" s="114">
        <v>1651</v>
      </c>
      <c r="H30" s="140">
        <v>1640</v>
      </c>
      <c r="I30" s="115">
        <v>23</v>
      </c>
      <c r="J30" s="116">
        <v>1.4024390243902438</v>
      </c>
    </row>
    <row r="31" spans="1:15" s="110" customFormat="1" ht="24.95" customHeight="1" x14ac:dyDescent="0.2">
      <c r="A31" s="193" t="s">
        <v>167</v>
      </c>
      <c r="B31" s="199" t="s">
        <v>168</v>
      </c>
      <c r="C31" s="113">
        <v>2.032376983490944</v>
      </c>
      <c r="D31" s="115">
        <v>634</v>
      </c>
      <c r="E31" s="114">
        <v>643</v>
      </c>
      <c r="F31" s="114">
        <v>626</v>
      </c>
      <c r="G31" s="114">
        <v>680</v>
      </c>
      <c r="H31" s="140">
        <v>681</v>
      </c>
      <c r="I31" s="115">
        <v>-47</v>
      </c>
      <c r="J31" s="116">
        <v>-6.9016152716593249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0.25645135438371536</v>
      </c>
      <c r="D34" s="115">
        <v>80</v>
      </c>
      <c r="E34" s="114">
        <v>75</v>
      </c>
      <c r="F34" s="114">
        <v>73</v>
      </c>
      <c r="G34" s="114">
        <v>70</v>
      </c>
      <c r="H34" s="140">
        <v>73</v>
      </c>
      <c r="I34" s="115">
        <v>7</v>
      </c>
      <c r="J34" s="116">
        <v>9.5890410958904102</v>
      </c>
    </row>
    <row r="35" spans="1:10" s="110" customFormat="1" ht="24.95" customHeight="1" x14ac:dyDescent="0.2">
      <c r="A35" s="292" t="s">
        <v>171</v>
      </c>
      <c r="B35" s="293" t="s">
        <v>172</v>
      </c>
      <c r="C35" s="113">
        <v>40.926430517711175</v>
      </c>
      <c r="D35" s="115">
        <v>12767</v>
      </c>
      <c r="E35" s="114">
        <v>12740</v>
      </c>
      <c r="F35" s="114">
        <v>12822</v>
      </c>
      <c r="G35" s="114">
        <v>12566</v>
      </c>
      <c r="H35" s="140">
        <v>12384</v>
      </c>
      <c r="I35" s="115">
        <v>383</v>
      </c>
      <c r="J35" s="116">
        <v>3.0927002583979326</v>
      </c>
    </row>
    <row r="36" spans="1:10" s="110" customFormat="1" ht="24.95" customHeight="1" x14ac:dyDescent="0.2">
      <c r="A36" s="294" t="s">
        <v>173</v>
      </c>
      <c r="B36" s="295" t="s">
        <v>174</v>
      </c>
      <c r="C36" s="125">
        <v>58.817118127905111</v>
      </c>
      <c r="D36" s="143">
        <v>18348</v>
      </c>
      <c r="E36" s="144">
        <v>18448</v>
      </c>
      <c r="F36" s="144">
        <v>18605</v>
      </c>
      <c r="G36" s="144">
        <v>18535</v>
      </c>
      <c r="H36" s="145">
        <v>19063</v>
      </c>
      <c r="I36" s="143">
        <v>-715</v>
      </c>
      <c r="J36" s="146">
        <v>-3.750721292556261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2020-09-25T12:10:16Z</dcterms:created>
  <dcterms:modified xsi:type="dcterms:W3CDTF">2020-09-28T08:12:16Z</dcterms:modified>
</cp:coreProperties>
</file>