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K43" i="24"/>
  <c r="H43" i="24"/>
  <c r="F43" i="24"/>
  <c r="C43" i="24"/>
  <c r="B43" i="24"/>
  <c r="D43" i="24" s="1"/>
  <c r="K42" i="24"/>
  <c r="I42" i="24"/>
  <c r="G42" i="24"/>
  <c r="D42" i="24"/>
  <c r="C42" i="24"/>
  <c r="M42" i="24" s="1"/>
  <c r="B42" i="24"/>
  <c r="J42" i="24" s="1"/>
  <c r="M41" i="24"/>
  <c r="K41" i="24"/>
  <c r="H41" i="24"/>
  <c r="F41" i="24"/>
  <c r="E41" i="24"/>
  <c r="C41" i="24"/>
  <c r="B41" i="24"/>
  <c r="D41" i="24" s="1"/>
  <c r="K40" i="24"/>
  <c r="I40" i="24"/>
  <c r="G40" i="24"/>
  <c r="D40" i="24"/>
  <c r="C40" i="24"/>
  <c r="M40" i="24" s="1"/>
  <c r="B40" i="24"/>
  <c r="J40" i="24" s="1"/>
  <c r="M36" i="24"/>
  <c r="L36" i="24"/>
  <c r="K36" i="24"/>
  <c r="J36" i="24"/>
  <c r="I36" i="24"/>
  <c r="H36" i="24"/>
  <c r="G36" i="24"/>
  <c r="F36" i="24"/>
  <c r="E36" i="24"/>
  <c r="D36" i="24"/>
  <c r="I25" i="24"/>
  <c r="K57" i="15"/>
  <c r="L57" i="15" s="1"/>
  <c r="C45" i="24"/>
  <c r="C38" i="24"/>
  <c r="C37" i="24"/>
  <c r="C35" i="24"/>
  <c r="C34" i="24"/>
  <c r="L34" i="24" s="1"/>
  <c r="C33" i="24"/>
  <c r="C32" i="24"/>
  <c r="G32" i="24" s="1"/>
  <c r="C31" i="24"/>
  <c r="C30" i="24"/>
  <c r="C29" i="24"/>
  <c r="C28" i="24"/>
  <c r="C27" i="24"/>
  <c r="C26" i="24"/>
  <c r="L26" i="24" s="1"/>
  <c r="C25" i="24"/>
  <c r="E25" i="24" s="1"/>
  <c r="C24" i="24"/>
  <c r="C23" i="24"/>
  <c r="C22" i="24"/>
  <c r="C21" i="24"/>
  <c r="C20" i="24"/>
  <c r="C19" i="24"/>
  <c r="C18" i="24"/>
  <c r="L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34" i="24" l="1"/>
  <c r="G34" i="24"/>
  <c r="E18" i="24"/>
  <c r="G18" i="24"/>
  <c r="I32" i="24"/>
  <c r="F7" i="24"/>
  <c r="D7" i="24"/>
  <c r="J7" i="24"/>
  <c r="H7" i="24"/>
  <c r="K7" i="24"/>
  <c r="F19" i="24"/>
  <c r="D19" i="24"/>
  <c r="J19" i="24"/>
  <c r="H19" i="24"/>
  <c r="K19" i="24"/>
  <c r="K26" i="24"/>
  <c r="J26" i="24"/>
  <c r="H26" i="24"/>
  <c r="F26" i="24"/>
  <c r="D26" i="24"/>
  <c r="G35" i="24"/>
  <c r="L35" i="24"/>
  <c r="I35" i="24"/>
  <c r="E35" i="24"/>
  <c r="M35" i="24"/>
  <c r="K22" i="24"/>
  <c r="J22" i="24"/>
  <c r="H22" i="24"/>
  <c r="F22" i="24"/>
  <c r="D22" i="24"/>
  <c r="F23" i="24"/>
  <c r="D23" i="24"/>
  <c r="J23" i="24"/>
  <c r="H23" i="24"/>
  <c r="K23" i="24"/>
  <c r="K30" i="24"/>
  <c r="J30" i="24"/>
  <c r="H30" i="24"/>
  <c r="F30" i="24"/>
  <c r="D30" i="24"/>
  <c r="G7" i="24"/>
  <c r="L7" i="24"/>
  <c r="M7" i="24"/>
  <c r="I7" i="24"/>
  <c r="E7" i="24"/>
  <c r="G19" i="24"/>
  <c r="L19" i="24"/>
  <c r="I19" i="24"/>
  <c r="E19" i="24"/>
  <c r="M19" i="24"/>
  <c r="K8" i="24"/>
  <c r="J8" i="24"/>
  <c r="H8" i="24"/>
  <c r="F8" i="24"/>
  <c r="D8" i="24"/>
  <c r="F27" i="24"/>
  <c r="D27" i="24"/>
  <c r="J27" i="24"/>
  <c r="H27" i="24"/>
  <c r="K27" i="24"/>
  <c r="K34" i="24"/>
  <c r="J34" i="24"/>
  <c r="H34" i="24"/>
  <c r="F34" i="24"/>
  <c r="D34" i="24"/>
  <c r="G29" i="24"/>
  <c r="L29" i="24"/>
  <c r="M29" i="24"/>
  <c r="I29" i="24"/>
  <c r="E29" i="24"/>
  <c r="F31" i="24"/>
  <c r="D31" i="24"/>
  <c r="J31" i="24"/>
  <c r="H31" i="24"/>
  <c r="K31" i="24"/>
  <c r="B45" i="24"/>
  <c r="B39" i="24"/>
  <c r="F9" i="24"/>
  <c r="D9" i="24"/>
  <c r="J9" i="24"/>
  <c r="H9" i="24"/>
  <c r="K9" i="24"/>
  <c r="F35" i="24"/>
  <c r="D35" i="24"/>
  <c r="J35" i="24"/>
  <c r="H35" i="24"/>
  <c r="K35" i="24"/>
  <c r="G9" i="24"/>
  <c r="L9" i="24"/>
  <c r="M9" i="24"/>
  <c r="I9" i="24"/>
  <c r="E9" i="24"/>
  <c r="G27" i="24"/>
  <c r="L27" i="24"/>
  <c r="M27" i="24"/>
  <c r="I27" i="24"/>
  <c r="E27" i="24"/>
  <c r="F21" i="24"/>
  <c r="D21" i="24"/>
  <c r="J21" i="24"/>
  <c r="H21" i="24"/>
  <c r="K24" i="24"/>
  <c r="J24" i="24"/>
  <c r="H24" i="24"/>
  <c r="F24" i="24"/>
  <c r="D24" i="24"/>
  <c r="F33" i="24"/>
  <c r="D33" i="24"/>
  <c r="J33" i="24"/>
  <c r="H33" i="24"/>
  <c r="K33" i="24"/>
  <c r="C14" i="24"/>
  <c r="C6" i="24"/>
  <c r="L20" i="24"/>
  <c r="M20" i="24"/>
  <c r="I20" i="24"/>
  <c r="G20" i="24"/>
  <c r="L30" i="24"/>
  <c r="E30" i="24"/>
  <c r="G30" i="24"/>
  <c r="I37" i="24"/>
  <c r="G37" i="24"/>
  <c r="L37" i="24"/>
  <c r="M37" i="24"/>
  <c r="E37" i="24"/>
  <c r="C39" i="24"/>
  <c r="L24" i="24"/>
  <c r="M24" i="24"/>
  <c r="I24" i="24"/>
  <c r="G24" i="24"/>
  <c r="E24" i="24"/>
  <c r="K16" i="24"/>
  <c r="J16" i="24"/>
  <c r="H16" i="24"/>
  <c r="F16" i="24"/>
  <c r="D16" i="24"/>
  <c r="F25" i="24"/>
  <c r="D25" i="24"/>
  <c r="J25" i="24"/>
  <c r="H25" i="24"/>
  <c r="K25" i="24"/>
  <c r="G15" i="24"/>
  <c r="L15" i="24"/>
  <c r="M15" i="24"/>
  <c r="I15" i="24"/>
  <c r="E15" i="24"/>
  <c r="G21" i="24"/>
  <c r="L21" i="24"/>
  <c r="E21" i="24"/>
  <c r="I21" i="24"/>
  <c r="G31" i="24"/>
  <c r="L31" i="24"/>
  <c r="M31" i="24"/>
  <c r="I31" i="24"/>
  <c r="E31" i="24"/>
  <c r="M38" i="24"/>
  <c r="E38" i="24"/>
  <c r="L38" i="24"/>
  <c r="G38" i="24"/>
  <c r="K63" i="24"/>
  <c r="I63" i="24"/>
  <c r="K28" i="24"/>
  <c r="J28" i="24"/>
  <c r="H28" i="24"/>
  <c r="F28" i="24"/>
  <c r="D28" i="24"/>
  <c r="D38" i="24"/>
  <c r="K38" i="24"/>
  <c r="J38" i="24"/>
  <c r="H38" i="24"/>
  <c r="F38" i="24"/>
  <c r="G25" i="24"/>
  <c r="L25" i="24"/>
  <c r="M25" i="24"/>
  <c r="E20" i="24"/>
  <c r="K58" i="24"/>
  <c r="I58" i="24"/>
  <c r="J58" i="24"/>
  <c r="K74" i="24"/>
  <c r="I74" i="24"/>
  <c r="J74" i="24"/>
  <c r="L8" i="24"/>
  <c r="G8" i="24"/>
  <c r="E8" i="24"/>
  <c r="I8" i="24"/>
  <c r="B14" i="24"/>
  <c r="B6" i="24"/>
  <c r="F17" i="24"/>
  <c r="D17" i="24"/>
  <c r="J17" i="24"/>
  <c r="H17" i="24"/>
  <c r="K17" i="24"/>
  <c r="L22" i="24"/>
  <c r="M22" i="24"/>
  <c r="I22" i="24"/>
  <c r="G22" i="24"/>
  <c r="E22" i="24"/>
  <c r="L28" i="24"/>
  <c r="G28" i="24"/>
  <c r="E28" i="24"/>
  <c r="I28" i="24"/>
  <c r="I45" i="24"/>
  <c r="G45" i="24"/>
  <c r="L45" i="24"/>
  <c r="E45" i="24"/>
  <c r="K21" i="24"/>
  <c r="M28" i="24"/>
  <c r="K20" i="24"/>
  <c r="J20" i="24"/>
  <c r="H20" i="24"/>
  <c r="F20" i="24"/>
  <c r="D20" i="24"/>
  <c r="F29" i="24"/>
  <c r="D29" i="24"/>
  <c r="J29" i="24"/>
  <c r="H29" i="24"/>
  <c r="K29" i="24"/>
  <c r="L16" i="24"/>
  <c r="M16" i="24"/>
  <c r="E16" i="24"/>
  <c r="L32" i="24"/>
  <c r="M32" i="24"/>
  <c r="E32" i="24"/>
  <c r="M21" i="24"/>
  <c r="I43" i="24"/>
  <c r="G43" i="24"/>
  <c r="L43" i="24"/>
  <c r="M43" i="24"/>
  <c r="E43" i="24"/>
  <c r="H37" i="24"/>
  <c r="F37" i="24"/>
  <c r="D37" i="24"/>
  <c r="J37" i="24"/>
  <c r="K37" i="24"/>
  <c r="K32" i="24"/>
  <c r="J32" i="24"/>
  <c r="H32" i="24"/>
  <c r="F32" i="24"/>
  <c r="D32" i="24"/>
  <c r="G23" i="24"/>
  <c r="L23" i="24"/>
  <c r="M23" i="24"/>
  <c r="E23" i="24"/>
  <c r="G16" i="24"/>
  <c r="I23" i="24"/>
  <c r="I30" i="24"/>
  <c r="K55" i="24"/>
  <c r="I55" i="24"/>
  <c r="K71" i="24"/>
  <c r="I71" i="24"/>
  <c r="F15" i="24"/>
  <c r="D15" i="24"/>
  <c r="J15" i="24"/>
  <c r="H15" i="24"/>
  <c r="K15" i="24"/>
  <c r="K18" i="24"/>
  <c r="J18" i="24"/>
  <c r="H18" i="24"/>
  <c r="F18" i="24"/>
  <c r="D18" i="24"/>
  <c r="G17" i="24"/>
  <c r="L17" i="24"/>
  <c r="I17" i="24"/>
  <c r="E17" i="24"/>
  <c r="M17" i="24"/>
  <c r="G33" i="24"/>
  <c r="L33" i="24"/>
  <c r="I33" i="24"/>
  <c r="E33" i="24"/>
  <c r="M33" i="24"/>
  <c r="I16" i="24"/>
  <c r="M30" i="24"/>
  <c r="I38" i="24"/>
  <c r="M45" i="24"/>
  <c r="K66" i="24"/>
  <c r="I66" i="24"/>
  <c r="J66" i="24"/>
  <c r="J77" i="24"/>
  <c r="M26" i="24"/>
  <c r="K53" i="24"/>
  <c r="I53" i="24"/>
  <c r="K61" i="24"/>
  <c r="I61" i="24"/>
  <c r="K69" i="24"/>
  <c r="I69" i="24"/>
  <c r="I18" i="24"/>
  <c r="I34" i="24"/>
  <c r="K52" i="24"/>
  <c r="I52" i="24"/>
  <c r="K60" i="24"/>
  <c r="I60" i="24"/>
  <c r="K68" i="24"/>
  <c r="I68" i="24"/>
  <c r="M18" i="24"/>
  <c r="M34" i="24"/>
  <c r="K57" i="24"/>
  <c r="I57" i="24"/>
  <c r="K65" i="24"/>
  <c r="I65" i="24"/>
  <c r="K73" i="24"/>
  <c r="I73" i="24"/>
  <c r="E26" i="24"/>
  <c r="I41" i="24"/>
  <c r="G41" i="24"/>
  <c r="L41" i="24"/>
  <c r="K54" i="24"/>
  <c r="I54" i="24"/>
  <c r="K62" i="24"/>
  <c r="I62" i="24"/>
  <c r="K70" i="24"/>
  <c r="I70" i="24"/>
  <c r="G26" i="24"/>
  <c r="K51" i="24"/>
  <c r="I51" i="24"/>
  <c r="K59" i="24"/>
  <c r="I59" i="24"/>
  <c r="K67" i="24"/>
  <c r="I67" i="24"/>
  <c r="K75" i="24"/>
  <c r="I75" i="24"/>
  <c r="I26" i="24"/>
  <c r="K56" i="24"/>
  <c r="I56" i="24"/>
  <c r="K64" i="24"/>
  <c r="I64" i="24"/>
  <c r="K72" i="24"/>
  <c r="I72" i="24"/>
  <c r="F40" i="24"/>
  <c r="J41" i="24"/>
  <c r="F42" i="24"/>
  <c r="J43" i="24"/>
  <c r="F44" i="24"/>
  <c r="H40" i="24"/>
  <c r="H42" i="24"/>
  <c r="H44" i="24"/>
  <c r="L40" i="24"/>
  <c r="L42" i="24"/>
  <c r="L44" i="24"/>
  <c r="E40" i="24"/>
  <c r="E42" i="24"/>
  <c r="E44" i="24"/>
  <c r="H45" i="24" l="1"/>
  <c r="F45" i="24"/>
  <c r="D45" i="24"/>
  <c r="J45" i="24"/>
  <c r="K45" i="24"/>
  <c r="J79" i="24"/>
  <c r="J78" i="24"/>
  <c r="I39" i="24"/>
  <c r="G39" i="24"/>
  <c r="L39" i="24"/>
  <c r="M39" i="24"/>
  <c r="E39" i="24"/>
  <c r="H39" i="24"/>
  <c r="F39" i="24"/>
  <c r="D39" i="24"/>
  <c r="J39" i="24"/>
  <c r="K39" i="24"/>
  <c r="K6" i="24"/>
  <c r="J6" i="24"/>
  <c r="H6" i="24"/>
  <c r="F6" i="24"/>
  <c r="D6" i="24"/>
  <c r="K14" i="24"/>
  <c r="J14" i="24"/>
  <c r="H14" i="24"/>
  <c r="F14" i="24"/>
  <c r="D14" i="24"/>
  <c r="L6" i="24"/>
  <c r="I6" i="24"/>
  <c r="G6" i="24"/>
  <c r="E6" i="24"/>
  <c r="M6" i="24"/>
  <c r="I77" i="24"/>
  <c r="L14" i="24"/>
  <c r="E14" i="24"/>
  <c r="G14" i="24"/>
  <c r="M14" i="24"/>
  <c r="I14" i="24"/>
  <c r="K77" i="24"/>
  <c r="K79" i="24" l="1"/>
  <c r="K78" i="24"/>
  <c r="I78" i="24"/>
  <c r="I79" i="24"/>
  <c r="I83" i="24" l="1"/>
  <c r="I82" i="24"/>
  <c r="I81" i="24"/>
</calcChain>
</file>

<file path=xl/sharedStrings.xml><?xml version="1.0" encoding="utf-8"?>
<sst xmlns="http://schemas.openxmlformats.org/spreadsheetml/2006/main" count="1740" uniqueCount="521">
  <si>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</si>
  <si>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</si>
  <si>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</si>
  <si>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</si>
  <si>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</si>
  <si>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</si>
  <si>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</si>
  <si>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</si>
  <si>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</si>
  <si>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</si>
  <si>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</si>
  <si>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</si>
  <si>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</si>
  <si>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Aichach-Friedberg (09771)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</si>
  <si>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</si>
  <si>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</si>
  <si>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</si>
  <si>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</si>
  <si>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</si>
  <si>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</si>
  <si>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</si>
  <si>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</si>
  <si>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</si>
  <si>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</si>
  <si>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</si>
  <si>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</si>
  <si>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</si>
  <si>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</si>
  <si>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</si>
  <si>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</si>
  <si>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</si>
  <si>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</si>
  <si>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</si>
  <si>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</si>
  <si>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</si>
  <si>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</si>
  <si>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</si>
  <si>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</si>
  <si>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</si>
  <si>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</si>
  <si>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</si>
  <si>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</si>
  <si>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</si>
  <si>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</si>
  <si>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</si>
  <si>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</si>
  <si>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</si>
  <si>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</si>
  <si>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</si>
  <si>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</si>
  <si>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</si>
  <si>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</si>
  <si>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</si>
  <si>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</si>
  <si>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</si>
  <si>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</si>
  <si>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</si>
  <si>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</si>
  <si>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</si>
  <si>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</si>
  <si>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</si>
  <si>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</si>
  <si>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</si>
  <si>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</si>
  <si>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</si>
  <si>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</si>
  <si>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</si>
  <si>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</si>
  <si>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</si>
  <si>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</si>
  <si>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</si>
  <si>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</si>
  <si>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</si>
  <si>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</si>
  <si>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</si>
  <si>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</si>
  <si>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</si>
  <si>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</si>
  <si>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</si>
  <si>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</si>
  <si>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</si>
  <si>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</si>
  <si>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</si>
  <si>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</si>
  <si>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</si>
  <si>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</si>
  <si>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</si>
  <si>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</si>
  <si>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</si>
  <si>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</si>
  <si>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</si>
  <si>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</si>
  <si>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Aichach-Friedberg (09771);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</si>
  <si>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</si>
  <si>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</si>
  <si>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</si>
  <si>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</si>
  <si>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</si>
  <si>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</si>
  <si>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</si>
  <si>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</si>
  <si>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</si>
  <si>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</si>
  <si>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</si>
  <si>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</si>
  <si>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</si>
  <si>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</si>
  <si>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</si>
  <si>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</si>
  <si>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</si>
  <si>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</si>
  <si>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</si>
  <si>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</si>
  <si>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</si>
  <si>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</si>
  <si>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</si>
  <si>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</si>
  <si>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</si>
  <si>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</si>
  <si>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</si>
  <si>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</si>
  <si>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</si>
  <si>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</si>
  <si>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</si>
  <si>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</si>
  <si>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</si>
  <si>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</si>
  <si>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</si>
  <si>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</si>
  <si>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</si>
  <si>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</si>
  <si>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</si>
  <si>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</si>
  <si>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</si>
  <si>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</si>
  <si>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</si>
  <si>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</si>
  <si>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</si>
  <si>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</si>
  <si>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</si>
  <si>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</si>
  <si>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</si>
  <si>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</si>
  <si>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</si>
  <si>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</si>
  <si>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</si>
  <si>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</si>
  <si>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</si>
  <si>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</si>
  <si>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</si>
  <si>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</si>
  <si>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</si>
  <si>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</si>
  <si>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</si>
  <si>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</si>
  <si>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</si>
  <si>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</si>
  <si>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</si>
  <si>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</si>
  <si>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</si>
  <si>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</si>
  <si>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</si>
  <si>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</si>
  <si>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</si>
  <si>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</si>
  <si>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</si>
  <si>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</si>
  <si>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</si>
  <si>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</si>
  <si>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</si>
  <si>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</si>
  <si>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</si>
  <si>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</si>
  <si>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</si>
  <si>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</si>
  <si>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</si>
  <si>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</si>
  <si>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</si>
  <si>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</si>
  <si>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</si>
  <si>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</si>
  <si>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</si>
  <si>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</si>
  <si>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Aichach-Friedberg (09771)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</si>
  <si>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</si>
  <si>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</si>
  <si>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</si>
  <si>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</si>
  <si>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</si>
  <si>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</si>
  <si>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</si>
  <si>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</si>
  <si>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</si>
  <si>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</si>
  <si>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</si>
  <si>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</si>
  <si>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</si>
  <si>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</si>
  <si>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</si>
  <si>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</si>
  <si>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</si>
  <si>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</si>
  <si>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</si>
  <si>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</si>
  <si>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</si>
  <si>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</si>
  <si>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</si>
  <si>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</si>
  <si>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</si>
  <si>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</si>
  <si>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</si>
  <si>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</si>
  <si>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</si>
  <si>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</si>
  <si>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</si>
  <si>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</si>
  <si>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</si>
  <si>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</si>
  <si>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</si>
  <si>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</si>
  <si>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</si>
  <si>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</si>
  <si>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</si>
  <si>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</si>
  <si>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</si>
  <si>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</si>
  <si>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</si>
  <si>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</si>
  <si>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</si>
  <si>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</si>
  <si>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</si>
  <si>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</si>
  <si>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</si>
  <si>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</si>
  <si>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</si>
  <si>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</si>
  <si>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</si>
  <si>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</si>
  <si>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</si>
  <si>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</si>
  <si>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</si>
  <si>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</si>
  <si>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</si>
  <si>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</si>
  <si>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</si>
  <si>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</si>
  <si>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</si>
  <si>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</si>
  <si>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</si>
  <si>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</si>
  <si>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</si>
  <si>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</si>
  <si>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</si>
  <si>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</si>
  <si>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</si>
  <si>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</si>
  <si>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</si>
  <si>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</si>
  <si>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</si>
  <si>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</si>
  <si>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</si>
  <si>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</si>
  <si>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</si>
  <si>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</si>
  <si>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</si>
  <si>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</si>
  <si>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</si>
  <si>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</si>
  <si>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</si>
  <si>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</si>
  <si>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</si>
  <si>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</si>
  <si>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</si>
  <si>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</si>
  <si>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</si>
  <si>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</si>
  <si>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</si>
  <si>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</si>
  <si>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</si>
  <si>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</si>
  <si>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</si>
  <si>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</si>
  <si>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</si>
  <si>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</si>
  <si>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</si>
  <si>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</si>
  <si>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</si>
  <si>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</si>
  <si>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</si>
  <si>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</si>
  <si>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</si>
  <si>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</si>
  <si>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</si>
  <si>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</si>
  <si>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</si>
  <si>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</si>
  <si>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</si>
  <si>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</si>
  <si>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</si>
  <si>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</si>
  <si>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</si>
  <si>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</si>
  <si>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</si>
  <si>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</si>
  <si>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</si>
  <si>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</si>
  <si>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</si>
  <si>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</si>
  <si>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</si>
  <si>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</si>
  <si>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</si>
  <si>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</si>
  <si>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</si>
  <si>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</si>
  <si>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</si>
  <si>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</si>
  <si>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</si>
  <si>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</si>
  <si>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</si>
  <si>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</si>
  <si>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</si>
  <si>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</si>
  <si>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</si>
  <si>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</si>
  <si>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</si>
  <si>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</si>
  <si>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</si>
  <si>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</si>
  <si>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</si>
  <si>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</si>
  <si>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</si>
  <si>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</si>
  <si>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</si>
  <si>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</si>
  <si>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</si>
  <si>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</si>
  <si>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</si>
  <si>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</si>
  <si>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</si>
  <si>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</si>
  <si>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</si>
  <si>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</si>
  <si>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</si>
  <si>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</si>
  <si>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</si>
  <si>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</si>
  <si>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</si>
  <si>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</si>
  <si>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</si>
  <si>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</si>
  <si>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</si>
  <si>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</si>
  <si>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</si>
  <si>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</si>
  <si>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</si>
  <si>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</si>
  <si>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</si>
  <si>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</si>
  <si>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</si>
  <si>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</si>
  <si>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</si>
  <si>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</si>
  <si>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</si>
  <si>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</si>
  <si>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</si>
  <si>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</si>
  <si>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</si>
  <si>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</si>
  <si>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</si>
  <si>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</si>
  <si>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</si>
  <si>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</si>
  <si>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</si>
  <si>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Aichach-Friedberg (09771);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</si>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</sst>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{D3127DCD-C420-443B-9988-C63AE445E46A}</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E430-4FC8-BB61-34F4E5F9E930}"/>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{C6D42D98-2681-4EB9-9615-84B55FE70384}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430-4FC8-BB61-34F4E5F9E9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{4E4D4754-A97C-4311-90D2-3DBC2B70AA36}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430-4FC8-BB61-34F4E5F9E9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{5604BA09-9854-4A8E-8E06-93FEE2246245}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430-4FC8-BB61-34F4E5F9E9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1.4130434782608696</c:v>
                </c:pt>
                <c:pt idx="1">
                  <c:v>1.0013227114154917</c:v>
                </c:pt>
                <c:pt idx="2">
                  <c:v>1.1186464311118853</c:v>
                </c:pt>
                <c:pt idx="3">
                  <c:v>1.0875687030768</c:v>
                </c:pt>
              </c:numCache>
            </c:numRef>
          </c:val>
          <c:extLst>
            <c:ext xmlns:c16="http://schemas.microsoft.com/office/drawing/2014/chart" uri="{C3380CC4-5D6E-409C-BE32-E72D297353CC}">
              <c16:uniqueId val="{00000004-E430-4FC8-BB61-34F4E5F9E9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{41A344CF-C197-4979-B0A1-39A3B875C8CC}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430-4FC8-BB61-34F4E5F9E9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{E95F3DDB-FAE4-499C-BDA7-71157E63615A}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430-4FC8-BB61-34F4E5F9E9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{B8CB0FAC-B43C-4F72-B0C0-4E54D519698B}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430-4FC8-BB61-34F4E5F9E9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{12EC71F4-A5F8-4372-ADE3-B585346FAEEF}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430-4FC8-BB61-34F4E5F9E9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430-4FC8-BB61-34F4E5F9E9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430-4FC8-BB61-34F4E5F9E9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{AF597FD2-F928-4F98-B3BD-F89ACFDF0DF0}</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835E-4B22-84A0-76DEB15DFD5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{D887E2DD-BD31-4F49-931B-ACF25B868ACC}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35E-4B22-84A0-76DEB15DFD5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{EDF37AB0-4C64-47F4-A443-135AF7BA2A3F}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35E-4B22-84A0-76DEB15DFD5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{132CB883-9D9D-4EB5-87FD-0F24E4EC1B4C}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35E-4B22-84A0-76DEB15DFD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-2.3997592717971865</c:v>
                </c:pt>
                <c:pt idx="1">
                  <c:v>-1.8915068707011207</c:v>
                </c:pt>
                <c:pt idx="2">
                  <c:v>-2.7637010795899166</c:v>
                </c:pt>
                <c:pt idx="3">
                  <c:v>-2.8655893304673015</c:v>
                </c:pt>
              </c:numCache>
            </c:numRef>
          </c:val>
          <c:extLst>
            <c:ext xmlns:c16="http://schemas.microsoft.com/office/drawing/2014/chart" uri="{C3380CC4-5D6E-409C-BE32-E72D297353CC}">
              <c16:uniqueId val="{00000004-835E-4B22-84A0-76DEB15DFD5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{8D3E76E4-E4B6-447F-8512-F2D91076FED4}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35E-4B22-84A0-76DEB15DFD5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{185749AB-068F-4CFD-9302-D139E6C11073}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35E-4B22-84A0-76DEB15DFD5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{C4EB9F9C-BC13-4F54-A1A4-5CDCDB6FCCDC}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35E-4B22-84A0-76DEB15DFD5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{52C4C7C3-C58B-4D2F-B048-7EA911532E21}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35E-4B22-84A0-76DEB15DFD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35E-4B22-84A0-76DEB15DFD5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35E-4B22-84A0-76DEB15DFD5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{0EDD80A6-A9E6-4D70-ADEE-C1A04FC32EAD}</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F6DB-4A07-8D13-681D13DE3E02}"/>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{E928DD42-AF32-49B4-B0E1-0907F04F76A1}</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F6DB-4A07-8D13-681D13DE3E02}"/>
                </c:ext>
              </c:extLst>
            </c:dLbl>
            <c:dLbl>
              <c:idx val="2"/>
              <c:tx>
                <c:strRef>
                  <c:f>Daten_Diagramme!$D$16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{68E0A23F-B82D-4C43-877F-8509640244CC}</c15:txfldGUID>
                      <c15:f>Daten_Diagramme!$D$16</c15:f>
                      <c15:dlblFieldTableCache>
                        <c:ptCount val="1"/>
                        <c:pt idx="0">
                          <c:v>6.9</c:v>
                        </c:pt>
                      </c15:dlblFieldTableCache>
                    </c15:dlblFTEntry>
                  </c15:dlblFieldTable>
                  <c15:showDataLabelsRange val="0"/>
                </c:ext>
                <c:ext xmlns:c16="http://schemas.microsoft.com/office/drawing/2014/chart" uri="{C3380CC4-5D6E-409C-BE32-E72D297353CC}">
                  <c16:uniqueId val="{00000002-F6DB-4A07-8D13-681D13DE3E02}"/>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{03547E5E-20A8-4C72-9E20-D68EEA711E33}</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F6DB-4A07-8D13-681D13DE3E02}"/>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{C95A1A2F-E572-4009-A526-987DF19BE0F2}</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F6DB-4A07-8D13-681D13DE3E02}"/>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{DBAAD5B2-5B50-4140-812C-38BCCBC11BAC}</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F6DB-4A07-8D13-681D13DE3E02}"/>
                </c:ext>
              </c:extLst>
            </c:dLbl>
            <c:dLbl>
              <c:idx val="6"/>
              <c:tx>
                <c:strRef>
                  <c:f>Daten_Diagramme!$D$20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{33F66D67-4B62-46E5-9BF7-0C7E1BF70D97}</c15:txfldGUID>
                      <c15:f>Daten_Diagramme!$D$20</c15:f>
                      <c15:dlblFieldTableCache>
                        <c:ptCount val="1"/>
                        <c:pt idx="0">
                          <c:v>8.2</c:v>
                        </c:pt>
                      </c15:dlblFieldTableCache>
                    </c15:dlblFTEntry>
                  </c15:dlblFieldTable>
                  <c15:showDataLabelsRange val="0"/>
                </c:ext>
                <c:ext xmlns:c16="http://schemas.microsoft.com/office/drawing/2014/chart" uri="{C3380CC4-5D6E-409C-BE32-E72D297353CC}">
                  <c16:uniqueId val="{00000006-F6DB-4A07-8D13-681D13DE3E02}"/>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{B4ADA436-D6E9-4FDB-AFC4-94858D7E4AD1}</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F6DB-4A07-8D13-681D13DE3E02}"/>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{77EAA169-2B4C-4CD5-9420-C1358FC927F3}</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F6DB-4A07-8D13-681D13DE3E02}"/>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{1F8B22E3-1D24-4F83-ACD0-032784AE950D}</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F6DB-4A07-8D13-681D13DE3E02}"/>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{44716088-9C2C-4FDF-A5BD-BF29204ECFFD}</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F6DB-4A07-8D13-681D13DE3E02}"/>
                </c:ext>
              </c:extLst>
            </c:dLbl>
            <c:dLbl>
              <c:idx val="11"/>
              <c:tx>
                <c:strRef>
                  <c:f>Daten_Diagramme!$D$25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{BCD55695-3683-4ACE-9E71-8D63DD896C50}</c15:txfldGUID>
                      <c15:f>Daten_Diagramme!$D$25</c15:f>
                      <c15:dlblFieldTableCache>
                        <c:ptCount val="1"/>
                        <c:pt idx="0">
                          <c:v>7.0</c:v>
                        </c:pt>
                      </c15:dlblFieldTableCache>
                    </c15:dlblFTEntry>
                  </c15:dlblFieldTable>
                  <c15:showDataLabelsRange val="0"/>
                </c:ext>
                <c:ext xmlns:c16="http://schemas.microsoft.com/office/drawing/2014/chart" uri="{C3380CC4-5D6E-409C-BE32-E72D297353CC}">
                  <c16:uniqueId val="{0000000B-F6DB-4A07-8D13-681D13DE3E02}"/>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{FF9BB6DC-66F4-4DFB-9F7F-D23E8227D34F}</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F6DB-4A07-8D13-681D13DE3E02}"/>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{C28F296D-5E07-43A5-9E6A-AE446EEDB801}</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F6DB-4A07-8D13-681D13DE3E02}"/>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{BE955701-37DA-4C54-A596-1A21F600DFC0}</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F6DB-4A07-8D13-681D13DE3E02}"/>
                </c:ext>
              </c:extLst>
            </c:dLbl>
            <c:dLbl>
              <c:idx val="15"/>
              <c:tx>
                <c:strRef>
                  <c:f>Daten_Diagramme!$D$29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{EDF817D7-30C6-43B0-B8D1-AA0AF4C03D80}</c15:txfldGUID>
                      <c15:f>Daten_Diagramme!$D$29</c15:f>
                      <c15:dlblFieldTableCache>
                        <c:ptCount val="1"/>
                        <c:pt idx="0">
                          <c:v>0.0</c:v>
                        </c:pt>
                      </c15:dlblFieldTableCache>
                    </c15:dlblFTEntry>
                  </c15:dlblFieldTable>
                  <c15:showDataLabelsRange val="0"/>
                </c:ext>
                <c:ext xmlns:c16="http://schemas.microsoft.com/office/drawing/2014/chart" uri="{C3380CC4-5D6E-409C-BE32-E72D297353CC}">
                  <c16:uniqueId val="{0000000F-F6DB-4A07-8D13-681D13DE3E02}"/>
                </c:ext>
              </c:extLst>
            </c:dLbl>
            <c:dLbl>
              <c:idx val="16"/>
              <c:tx>
                <c:strRef>
                  <c:f>Daten_Diagramme!$D$30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{7B1D4876-0E1B-46E5-B277-A1F0E5148678}</c15:txfldGUID>
                      <c15:f>Daten_Diagramme!$D$30</c15:f>
                      <c15:dlblFieldTableCache>
                        <c:ptCount val="1"/>
                        <c:pt idx="0">
                          <c:v>5.9</c:v>
                        </c:pt>
                      </c15:dlblFieldTableCache>
                    </c15:dlblFTEntry>
                  </c15:dlblFieldTable>
                  <c15:showDataLabelsRange val="0"/>
                </c:ext>
                <c:ext xmlns:c16="http://schemas.microsoft.com/office/drawing/2014/chart" uri="{C3380CC4-5D6E-409C-BE32-E72D297353CC}">
                  <c16:uniqueId val="{00000010-F6DB-4A07-8D13-681D13DE3E02}"/>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{DB296B7F-5E9B-4B05-888C-503279160C13}</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F6DB-4A07-8D13-681D13DE3E02}"/>
                </c:ext>
              </c:extLst>
            </c:dLbl>
            <c:dLbl>
              <c:idx val="18"/>
              <c:tx>
                <c:strRef>
                  <c:f>Daten_Diagramme!$D$32</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{F9C8BF65-4D93-4BF7-9561-00CA68BE1C90}</c15:txfldGUID>
                      <c15:f>Daten_Diagramme!$D$32</c15:f>
                      <c15:dlblFieldTableCache>
                        <c:ptCount val="1"/>
                        <c:pt idx="0">
                          <c:v>14.6</c:v>
                        </c:pt>
                      </c15:dlblFieldTableCache>
                    </c15:dlblFTEntry>
                  </c15:dlblFieldTable>
                  <c15:showDataLabelsRange val="0"/>
                </c:ext>
                <c:ext xmlns:c16="http://schemas.microsoft.com/office/drawing/2014/chart" uri="{C3380CC4-5D6E-409C-BE32-E72D297353CC}">
                  <c16:uniqueId val="{00000012-F6DB-4A07-8D13-681D13DE3E02}"/>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{00979E32-8D37-435A-B270-3767C3185E31}</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F6DB-4A07-8D13-681D13DE3E02}"/>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{EE3872B1-DD3A-4430-B11D-D98C94BC2BF9}</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F6DB-4A07-8D13-681D13DE3E0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{88C35448-28A2-42CC-B4A2-AA0406632EDE}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6DB-4A07-8D13-681D13DE3E0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{3ABD1552-736D-4571-B39C-60349F9BE014}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6DB-4A07-8D13-681D13DE3E02}"/>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{06582022-1A36-4093-9DAC-B7FDE38FBB48}</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F6DB-4A07-8D13-681D13DE3E02}"/>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{0C427D1F-47B3-4CA6-BA53-34B1E574BC5E}</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F6DB-4A07-8D13-681D13DE3E02}"/>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{F9D5B862-5BEE-464C-AD26-5855E777881F}</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F6DB-4A07-8D13-681D13DE3E0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{FAEE1CF8-DFBB-4C61-8B11-1CDD77D28919}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6DB-4A07-8D13-681D13DE3E0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{FB6128B5-FF0B-49BD-91C1-C226DDD2B0E2}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6DB-4A07-8D13-681D13DE3E0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{8B37D2AE-869A-4BAD-8092-17451163B4A1}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6DB-4A07-8D13-681D13DE3E0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{9A82B11B-622C-474A-8BA9-4CBC0DA399C0}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6DB-4A07-8D13-681D13DE3E0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{A57FA889-B8C2-4B7A-BB7D-C63BE7CC1041}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6DB-4A07-8D13-681D13DE3E02}"/>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{9E9B3394-1525-4D26-BCB4-4753D3395238}</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F6DB-4A07-8D13-681D13DE3E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1.4130434782608696</c:v>
                </c:pt>
                <c:pt idx="1">
                  <c:v>-2.0599250936329589</c:v>
                </c:pt>
                <c:pt idx="2">
                  <c:v>6.8965517241379306</c:v>
                </c:pt>
                <c:pt idx="3">
                  <c:v>-0.93851752537828004</c:v>
                </c:pt>
                <c:pt idx="4">
                  <c:v>1.2859097127222983</c:v>
                </c:pt>
                <c:pt idx="5">
                  <c:v>-4.5182362547632007</c:v>
                </c:pt>
                <c:pt idx="6">
                  <c:v>8.1504702194357375</c:v>
                </c:pt>
                <c:pt idx="7">
                  <c:v>2.0828041656083314</c:v>
                </c:pt>
                <c:pt idx="8">
                  <c:v>-0.63034669067987392</c:v>
                </c:pt>
                <c:pt idx="9">
                  <c:v>1.5288788221970555</c:v>
                </c:pt>
                <c:pt idx="10">
                  <c:v>-2.303754266211604</c:v>
                </c:pt>
                <c:pt idx="11">
                  <c:v>6.9518716577540109</c:v>
                </c:pt>
                <c:pt idx="12">
                  <c:v>-0.44709388971684055</c:v>
                </c:pt>
                <c:pt idx="13">
                  <c:v>1.7431725740848345</c:v>
                </c:pt>
                <c:pt idx="14">
                  <c:v>-0.88300220750551872</c:v>
                </c:pt>
                <c:pt idx="15">
                  <c:v>0</c:v>
                </c:pt>
                <c:pt idx="16">
                  <c:v>5.8546785154208054</c:v>
                </c:pt>
                <c:pt idx="17">
                  <c:v>4.5045045045045047</c:v>
                </c:pt>
                <c:pt idx="18">
                  <c:v>14.574898785425102</c:v>
                </c:pt>
                <c:pt idx="19">
                  <c:v>2.6443604964921748</c:v>
                </c:pt>
                <c:pt idx="20">
                  <c:v>-2.0179372197309418</c:v>
                </c:pt>
                <c:pt idx="21">
                  <c:v>0</c:v>
                </c:pt>
                <c:pt idx="23">
                  <c:v>-2.0599250936329589</c:v>
                </c:pt>
                <c:pt idx="24">
                  <c:v>0</c:v>
                </c:pt>
                <c:pt idx="25">
                  <c:v>2.4522028262676643</c:v>
                </c:pt>
              </c:numCache>
            </c:numRef>
          </c:val>
          <c:extLst>
            <c:ext xmlns:c16="http://schemas.microsoft.com/office/drawing/2014/chart" uri="{C3380CC4-5D6E-409C-BE32-E72D297353CC}">
              <c16:uniqueId val="{00000020-F6DB-4A07-8D13-681D13DE3E0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{6C266B3A-64CF-460F-B090-7749B3350DA7}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6DB-4A07-8D13-681D13DE3E0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{3EAFF009-4A00-4785-923D-8E8A7DF77E7F}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6DB-4A07-8D13-681D13DE3E0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{2947565E-DAA3-4150-AD0D-C05375CB7AC5}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6DB-4A07-8D13-681D13DE3E0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{8D9EB72F-E5C1-486F-944E-F1A9CFDE4CC6}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6DB-4A07-8D13-681D13DE3E0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{C32972FA-B1AB-436C-B9F3-DE7E2C461F64}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6DB-4A07-8D13-681D13DE3E0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{3C9B6A9D-6994-4442-9C71-1E21B9531AB8}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6DB-4A07-8D13-681D13DE3E0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{4075374B-C4EF-4E79-8046-07B9BF33C588}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6DB-4A07-8D13-681D13DE3E0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{D9BFE765-04EC-41A0-A123-30F1C0CC3FBF}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6DB-4A07-8D13-681D13DE3E0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{5B9F78B6-9CCB-42FC-9A70-FAEB8367B402}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6DB-4A07-8D13-681D13DE3E0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{31D08652-4728-4AFA-962E-E98F49EA301F}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6DB-4A07-8D13-681D13DE3E0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{3E0AD497-2BEB-4D06-BC92-A95B33BC991D}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6DB-4A07-8D13-681D13DE3E0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{363D499D-F5F9-4826-9747-7464A04A0404}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6DB-4A07-8D13-681D13DE3E0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{344D6E57-5BA1-4E95-84EF-9CF88FC06B84}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6DB-4A07-8D13-681D13DE3E0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{FC6E987F-94CB-41B9-A48E-8CE6A22F44FC}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6DB-4A07-8D13-681D13DE3E0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{9776DB3C-65C6-4CF8-AB7D-A8B1E7F4186A}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6DB-4A07-8D13-681D13DE3E0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{BE64B8C6-8C79-4B5C-A288-BFD5FAFD3B4C}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6DB-4A07-8D13-681D13DE3E0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{88854145-A102-429D-91DA-08C0C10503A8}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6DB-4A07-8D13-681D13DE3E0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{A6434318-9915-4C38-AAB2-F9D2C77F401F}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6DB-4A07-8D13-681D13DE3E0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{0BA5722B-08DE-4348-BA15-8475C5ECA1CC}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6DB-4A07-8D13-681D13DE3E0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{BBCCDF87-B38B-42FF-B37D-715C6FF20FFA}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6DB-4A07-8D13-681D13DE3E0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{8DEA2153-6276-4B2D-8837-D7B1005529D3}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6DB-4A07-8D13-681D13DE3E0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{99B6500D-BFC5-4B91-A508-D6DD6A580C2A}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6DB-4A07-8D13-681D13DE3E0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{43BBD376-CC77-44D6-AD35-0B7B5ECC43E2}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6DB-4A07-8D13-681D13DE3E0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{AD794F30-25E2-4CF0-BCAB-859ED66ED1BE}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6DB-4A07-8D13-681D13DE3E0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{D2100A10-68CA-4E69-B02B-2A2EC85469FA}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6DB-4A07-8D13-681D13DE3E0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{F16F4967-5277-419E-AE5C-914B87C0D202}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6DB-4A07-8D13-681D13DE3E0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{684EA724-3BD6-4352-A69F-899C879C98F2}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6DB-4A07-8D13-681D13DE3E0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{28BADF52-0DAA-4E51-81F2-566B6D66F151}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6DB-4A07-8D13-681D13DE3E0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{410A556F-3750-43F4-8947-2904055AD28F}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6DB-4A07-8D13-681D13DE3E0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{6264B07B-8283-4B17-AC51-FDB9D59DD466}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6DB-4A07-8D13-681D13DE3E0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{D8AC0B33-C862-412D-A783-07C36517E172}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6DB-4A07-8D13-681D13DE3E0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{EFF70962-947D-4C9A-9854-28F50144084C}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6DB-4A07-8D13-681D13DE3E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6DB-4A07-8D13-681D13DE3E0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6DB-4A07-8D13-681D13DE3E0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{E64371A9-3821-4401-B3F6-CE18911109E7}</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D16B-46B7-97BB-2B3D512EBED0}"/>
                </c:ext>
              </c:extLst>
            </c:dLbl>
            <c:dLbl>
              <c:idx val="1"/>
              <c:tx>
                <c:strRef>
                  <c:f>Daten_Diagramme!$E$15</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{AD2CD434-CE05-4D72-9BC5-66B5F553DA45}</c15:txfldGUID>
                      <c15:f>Daten_Diagramme!$E$15</c15:f>
                      <c15:dlblFieldTableCache>
                        <c:ptCount val="1"/>
                        <c:pt idx="0">
                          <c:v>13.9</c:v>
                        </c:pt>
                      </c15:dlblFieldTableCache>
                    </c15:dlblFTEntry>
                  </c15:dlblFieldTable>
                  <c15:showDataLabelsRange val="0"/>
                </c:ext>
                <c:ext xmlns:c16="http://schemas.microsoft.com/office/drawing/2014/chart" uri="{C3380CC4-5D6E-409C-BE32-E72D297353CC}">
                  <c16:uniqueId val="{00000001-D16B-46B7-97BB-2B3D512EBED0}"/>
                </c:ext>
              </c:extLst>
            </c:dLbl>
            <c:dLbl>
              <c:idx val="2"/>
              <c:tx>
                <c:strRef>
                  <c:f>Daten_Diagramme!$E$16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{1CCFC71D-96D9-4AD1-BD27-A980F3FB86AA}</c15:txfldGUID>
                      <c15:f>Daten_Diagramme!$E$16</c15:f>
                      <c15:dlblFieldTableCache>
                        <c:ptCount val="1"/>
                        <c:pt idx="0">
                          <c:v>-3.8</c:v>
                        </c:pt>
                      </c15:dlblFieldTableCache>
                    </c15:dlblFTEntry>
                  </c15:dlblFieldTable>
                  <c15:showDataLabelsRange val="0"/>
                </c:ext>
                <c:ext xmlns:c16="http://schemas.microsoft.com/office/drawing/2014/chart" uri="{C3380CC4-5D6E-409C-BE32-E72D297353CC}">
                  <c16:uniqueId val="{00000002-D16B-46B7-97BB-2B3D512EBED0}"/>
                </c:ext>
              </c:extLst>
            </c:dLbl>
            <c:dLbl>
              <c:idx val="3"/>
              <c:tx>
                <c:strRef>
                  <c:f>Daten_Diagramme!$E$17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{A73FABD5-DDD4-4701-A528-64E5A2BBA891}</c15:txfldGUID>
                      <c15:f>Daten_Diagramme!$E$17</c15:f>
                      <c15:dlblFieldTableCache>
                        <c:ptCount val="1"/>
                        <c:pt idx="0">
                          <c:v>-7.9</c:v>
                        </c:pt>
                      </c15:dlblFieldTableCache>
                    </c15:dlblFTEntry>
                  </c15:dlblFieldTable>
                  <c15:showDataLabelsRange val="0"/>
                </c:ext>
                <c:ext xmlns:c16="http://schemas.microsoft.com/office/drawing/2014/chart" uri="{C3380CC4-5D6E-409C-BE32-E72D297353CC}">
                  <c16:uniqueId val="{00000003-D16B-46B7-97BB-2B3D512EBED0}"/>
                </c:ext>
              </c:extLst>
            </c:dLbl>
            <c:dLbl>
              <c:idx val="4"/>
              <c:tx>
                <c:strRef>
                  <c:f>Daten_Diagramme!$E$18</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{6393CA19-4682-4979-9CA0-ABE869742C72}</c15:txfldGUID>
                      <c15:f>Daten_Diagramme!$E$18</c15:f>
                      <c15:dlblFieldTableCache>
                        <c:ptCount val="1"/>
                        <c:pt idx="0">
                          <c:v>-10.7</c:v>
                        </c:pt>
                      </c15:dlblFieldTableCache>
                    </c15:dlblFTEntry>
                  </c15:dlblFieldTable>
                  <c15:showDataLabelsRange val="0"/>
                </c:ext>
                <c:ext xmlns:c16="http://schemas.microsoft.com/office/drawing/2014/chart" uri="{C3380CC4-5D6E-409C-BE32-E72D297353CC}">
                  <c16:uniqueId val="{00000004-D16B-46B7-97BB-2B3D512EBED0}"/>
                </c:ext>
              </c:extLst>
            </c:dLbl>
            <c:dLbl>
              <c:idx val="5"/>
              <c:tx>
                <c:strRef>
                  <c:f>Daten_Diagramme!$E$19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{A1B6E836-2858-4BEE-96E7-F03643524834}</c15:txfldGUID>
                      <c15:f>Daten_Diagramme!$E$19</c15:f>
                      <c15:dlblFieldTableCache>
                        <c:ptCount val="1"/>
                        <c:pt idx="0">
                          <c:v>-6.3</c:v>
                        </c:pt>
                      </c15:dlblFieldTableCache>
                    </c15:dlblFTEntry>
                  </c15:dlblFieldTable>
                  <c15:showDataLabelsRange val="0"/>
                </c:ext>
                <c:ext xmlns:c16="http://schemas.microsoft.com/office/drawing/2014/chart" uri="{C3380CC4-5D6E-409C-BE32-E72D297353CC}">
                  <c16:uniqueId val="{00000005-D16B-46B7-97BB-2B3D512EBED0}"/>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{BD13E049-5A26-45EA-BD46-162B941F70C7}</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D16B-46B7-97BB-2B3D512EBED0}"/>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{2E2A4025-B687-4838-8C53-F598A23F9B69}</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D16B-46B7-97BB-2B3D512EBED0}"/>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{DF3ECCA3-B3A9-42C4-90A9-8EBC29058B44}</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D16B-46B7-97BB-2B3D512EBED0}"/>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{816ECD1A-2A89-4E9A-9BEF-AB2292DB0400}</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D16B-46B7-97BB-2B3D512EBED0}"/>
                </c:ext>
              </c:extLst>
            </c:dLbl>
            <c:dLbl>
              <c:idx val="10"/>
              <c:tx>
                <c:strRef>
                  <c:f>Daten_Diagramme!$E$24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{2654669E-3A08-4AD1-99C1-EB01A3D72986}</c15:txfldGUID>
                      <c15:f>Daten_Diagramme!$E$24</c15:f>
                      <c15:dlblFieldTableCache>
                        <c:ptCount val="1"/>
                        <c:pt idx="0">
                          <c:v>-8.5</c:v>
                        </c:pt>
                      </c15:dlblFieldTableCache>
                    </c15:dlblFTEntry>
                  </c15:dlblFieldTable>
                  <c15:showDataLabelsRange val="0"/>
                </c:ext>
                <c:ext xmlns:c16="http://schemas.microsoft.com/office/drawing/2014/chart" uri="{C3380CC4-5D6E-409C-BE32-E72D297353CC}">
                  <c16:uniqueId val="{0000000A-D16B-46B7-97BB-2B3D512EBED0}"/>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{0F5AA4E3-37B0-4305-9BD1-CB61BDFC4011}</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D16B-46B7-97BB-2B3D512EBED0}"/>
                </c:ext>
              </c:extLst>
            </c:dLbl>
            <c:dLbl>
              <c:idx val="12"/>
              <c:tx>
                <c:strRef>
                  <c:f>Daten_Diagramme!$E$26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{59D0556A-FBB2-458E-8CBB-458B1E658BA1}</c15:txfldGUID>
                      <c15:f>Daten_Diagramme!$E$26</c15:f>
                      <c15:dlblFieldTableCache>
                        <c:ptCount val="1"/>
                        <c:pt idx="0">
                          <c:v>-4.1</c:v>
                        </c:pt>
                      </c15:dlblFieldTableCache>
                    </c15:dlblFTEntry>
                  </c15:dlblFieldTable>
                  <c15:showDataLabelsRange val="0"/>
                </c:ext>
                <c:ext xmlns:c16="http://schemas.microsoft.com/office/drawing/2014/chart" uri="{C3380CC4-5D6E-409C-BE32-E72D297353CC}">
                  <c16:uniqueId val="{0000000C-D16B-46B7-97BB-2B3D512EBED0}"/>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{7C66E667-E40B-46B6-AA92-7C5F91CCEB98}</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D16B-46B7-97BB-2B3D512EBED0}"/>
                </c:ext>
              </c:extLst>
            </c:dLbl>
            <c:dLbl>
              <c:idx val="14"/>
              <c:tx>
                <c:strRef>
                  <c:f>Daten_Diagramme!$E$28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{2B931522-D0BE-4352-9F54-DBB4613253C2}</c15:txfldGUID>
                      <c15:f>Daten_Diagramme!$E$28</c15:f>
                      <c15:dlblFieldTableCache>
                        <c:ptCount val="1"/>
                        <c:pt idx="0">
                          <c:v>4.5</c:v>
                        </c:pt>
                      </c15:dlblFieldTableCache>
                    </c15:dlblFTEntry>
                  </c15:dlblFieldTable>
                  <c15:showDataLabelsRange val="0"/>
                </c:ext>
                <c:ext xmlns:c16="http://schemas.microsoft.com/office/drawing/2014/chart" uri="{C3380CC4-5D6E-409C-BE32-E72D297353CC}">
                  <c16:uniqueId val="{0000000E-D16B-46B7-97BB-2B3D512EBED0}"/>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{E279EC14-FB5F-4110-AFDE-F420B608B0A4}</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D16B-46B7-97BB-2B3D512EBED0}"/>
                </c:ext>
              </c:extLst>
            </c:dLbl>
            <c:dLbl>
              <c:idx val="16"/>
              <c:tx>
                <c:strRef>
                  <c:f>Daten_Diagramme!$E$30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{ACBE181E-B161-4DDE-9831-71FC13B686BB}</c15:txfldGUID>
                      <c15:f>Daten_Diagramme!$E$30</c15:f>
                      <c15:dlblFieldTableCache>
                        <c:ptCount val="1"/>
                        <c:pt idx="0">
                          <c:v>-8.2</c:v>
                        </c:pt>
                      </c15:dlblFieldTableCache>
                    </c15:dlblFTEntry>
                  </c15:dlblFieldTable>
                  <c15:showDataLabelsRange val="0"/>
                </c:ext>
                <c:ext xmlns:c16="http://schemas.microsoft.com/office/drawing/2014/chart" uri="{C3380CC4-5D6E-409C-BE32-E72D297353CC}">
                  <c16:uniqueId val="{00000010-D16B-46B7-97BB-2B3D512EBED0}"/>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{0088DCE5-648B-49C8-BEFF-6A712EDFB257}</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D16B-46B7-97BB-2B3D512EBED0}"/>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{68AFE3CE-E9F0-4EDF-A342-AB561EABBCF6}</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D16B-46B7-97BB-2B3D512EBED0}"/>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{8F230EFC-8E79-4CED-9FB4-C181A8C30083}</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D16B-46B7-97BB-2B3D512EBED0}"/>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{272673C6-707C-400D-B1DF-6120F571B12C}</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D16B-46B7-97BB-2B3D512EBED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{CC5BE3CC-1F95-4A42-B038-5C83AB40184B}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16B-46B7-97BB-2B3D512EBED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{E19B58E3-65D0-43B1-80D3-3D67E6E28A40}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16B-46B7-97BB-2B3D512EBED0}"/>
                </c:ext>
              </c:extLst>
            </c:dLbl>
            <c:dLbl>
              <c:idx val="23"/>
              <c:tx>
                <c:strRef>
                  <c:f>Daten_Diagramme!$E$37</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{29AD25E1-0E4F-411B-A308-FB9EAE1DAE0B}</c15:txfldGUID>
                      <c15:f>Daten_Diagramme!$E$37</c15:f>
                      <c15:dlblFieldTableCache>
                        <c:ptCount val="1"/>
                        <c:pt idx="0">
                          <c:v>13.9</c:v>
                        </c:pt>
                      </c15:dlblFieldTableCache>
                    </c15:dlblFTEntry>
                  </c15:dlblFieldTable>
                  <c15:showDataLabelsRange val="0"/>
                </c:ext>
                <c:ext xmlns:c16="http://schemas.microsoft.com/office/drawing/2014/chart" uri="{C3380CC4-5D6E-409C-BE32-E72D297353CC}">
                  <c16:uniqueId val="{00000017-D16B-46B7-97BB-2B3D512EBED0}"/>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{FD50CC43-221C-4B9E-A94C-C08A4507FBA9}</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D16B-46B7-97BB-2B3D512EBED0}"/>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{17457CC8-8FAA-4793-AA02-9BFCC3536B19}</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D16B-46B7-97BB-2B3D512EBED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{27112A82-E8F0-43BF-8EB8-779228249481}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16B-46B7-97BB-2B3D512EBED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{BF339456-FF92-4D1F-8FAD-22C92B8E5649}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16B-46B7-97BB-2B3D512EBED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{7D50DCC5-F1B9-4BEB-B485-7297A7823461}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16B-46B7-97BB-2B3D512EBED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{FE635B99-1B49-447E-B98E-980478F3206A}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16B-46B7-97BB-2B3D512EBED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{EFD42733-68B2-490A-B85C-E9583EC1EADA}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16B-46B7-97BB-2B3D512EBED0}"/>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{0B477A68-E194-4A63-8046-B7C35085A442}</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D16B-46B7-97BB-2B3D512EBE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-2.3997592717971865</c:v>
                </c:pt>
                <c:pt idx="1">
                  <c:v>13.913043478260869</c:v>
                </c:pt>
                <c:pt idx="2">
                  <c:v>-3.8461538461538463</c:v>
                </c:pt>
                <c:pt idx="3">
                  <c:v>-7.8579743888242142</c:v>
                </c:pt>
                <c:pt idx="4">
                  <c:v>-10.676156583629894</c:v>
                </c:pt>
                <c:pt idx="5">
                  <c:v>-6.2586926286509037</c:v>
                </c:pt>
                <c:pt idx="6">
                  <c:v>0</c:v>
                </c:pt>
                <c:pt idx="7">
                  <c:v>0.39486673247778875</c:v>
                </c:pt>
                <c:pt idx="8">
                  <c:v>-1.9095060190950601</c:v>
                </c:pt>
                <c:pt idx="9">
                  <c:v>-2.3112480739599386</c:v>
                </c:pt>
                <c:pt idx="10">
                  <c:v>-8.4530386740331487</c:v>
                </c:pt>
                <c:pt idx="11">
                  <c:v>-0.60606060606060608</c:v>
                </c:pt>
                <c:pt idx="12">
                  <c:v>-4.0697674418604652</c:v>
                </c:pt>
                <c:pt idx="13">
                  <c:v>-1.7543859649122806</c:v>
                </c:pt>
                <c:pt idx="14">
                  <c:v>4.4724770642201834</c:v>
                </c:pt>
                <c:pt idx="15">
                  <c:v>0</c:v>
                </c:pt>
                <c:pt idx="16">
                  <c:v>-8.1585081585081589</c:v>
                </c:pt>
                <c:pt idx="17">
                  <c:v>2.3255813953488373</c:v>
                </c:pt>
                <c:pt idx="18">
                  <c:v>1.5929203539823009</c:v>
                </c:pt>
                <c:pt idx="19">
                  <c:v>-2.3972602739726026</c:v>
                </c:pt>
                <c:pt idx="20">
                  <c:v>-0.2607561929595828</c:v>
                </c:pt>
                <c:pt idx="21">
                  <c:v>0</c:v>
                </c:pt>
                <c:pt idx="23">
                  <c:v>13.913043478260869</c:v>
                </c:pt>
                <c:pt idx="24">
                  <c:v>-4.7703809184763264</c:v>
                </c:pt>
                <c:pt idx="25">
                  <c:v>-2.298283685144999</c:v>
                </c:pt>
              </c:numCache>
            </c:numRef>
          </c:val>
          <c:extLst>
            <c:ext xmlns:c16="http://schemas.microsoft.com/office/drawing/2014/chart" uri="{C3380CC4-5D6E-409C-BE32-E72D297353CC}">
              <c16:uniqueId val="{00000020-D16B-46B7-97BB-2B3D512EBED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{ED89B734-5F73-45B0-A20B-2ABBC101EF51}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16B-46B7-97BB-2B3D512EBED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{961B92B8-C1CE-48F4-8DBE-3864C99508E1}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16B-46B7-97BB-2B3D512EBED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{43E944F4-6696-4E14-9F98-2E54F9FFF8D8}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16B-46B7-97BB-2B3D512EBED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{FAF1E986-6898-4B55-81AA-A177E4FC1CEB}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16B-46B7-97BB-2B3D512EBED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{591E23E9-943D-4071-A824-A6A9AE0B207D}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16B-46B7-97BB-2B3D512EBED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{C6C49969-1408-4EE7-8F1C-5DD6D4D1836A}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16B-46B7-97BB-2B3D512EBED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{54EFB3FB-DFF0-49A1-B1A4-C7F2B7025BFD}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16B-46B7-97BB-2B3D512EBED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{0D7F7C92-A948-49B2-AFAB-389FA5880B9F}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16B-46B7-97BB-2B3D512EBED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{7808AEC2-BE24-48BA-90E0-F59662422C50}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16B-46B7-97BB-2B3D512EBED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{0AB48440-1014-40FD-9C04-288D65AB3B2F}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16B-46B7-97BB-2B3D512EBED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{0F243359-611E-4DAB-88D2-5481D3ABAFE5}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16B-46B7-97BB-2B3D512EBED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{7EF1E1FA-9568-4F08-8FB0-7031E9FBCF78}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16B-46B7-97BB-2B3D512EBED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{29AE6BC4-6A42-46AC-91BC-DDF5892169FE}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16B-46B7-97BB-2B3D512EBED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{37018B51-6B97-490A-8811-6969C4262202}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16B-46B7-97BB-2B3D512EBED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{12336D33-6C00-4A04-AAA4-6733282E86FA}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16B-46B7-97BB-2B3D512EBED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{32B7ADEF-0E57-472C-827E-3D836EE32BBE}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16B-46B7-97BB-2B3D512EBED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{FBE06AE8-5923-4505-B0AD-2A74C9E1D32D}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16B-46B7-97BB-2B3D512EBED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{527E0F13-7A08-44CE-A7DD-9E2B6D83B6C1}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16B-46B7-97BB-2B3D512EBED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{168D9370-494A-4E62-93E1-3E77D7B4E227}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16B-46B7-97BB-2B3D512EBED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{F7F1638A-56DF-4E0F-81C9-11780A9E0FB3}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16B-46B7-97BB-2B3D512EBED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{599E6380-B930-40C9-A876-DD79B56CA189}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16B-46B7-97BB-2B3D512EBED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{B4E87CFF-62CA-4717-A2BD-5AB97A67E032}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16B-46B7-97BB-2B3D512EBED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{088093CC-B7C1-444A-BCA7-D0B868C1E72F}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16B-46B7-97BB-2B3D512EBED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{0BF3D152-DE6B-40A6-BBC4-DB0E802D6A18}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16B-46B7-97BB-2B3D512EBED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{6CAD52F1-E0FD-4241-BA94-AFDF43E0DF1C}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16B-46B7-97BB-2B3D512EBED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{9FEA0353-AD72-40A6-93A2-0C866F6D47E3}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16B-46B7-97BB-2B3D512EBED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{1A921304-6E35-4B22-ADDD-E1FBC2401831}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16B-46B7-97BB-2B3D512EBED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{50082E86-9882-413F-AD15-1899512AF78C}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16B-46B7-97BB-2B3D512EBED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{3B0B595A-F52E-44DF-B1C5-F91EF10F9BD5}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16B-46B7-97BB-2B3D512EBED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{1682C407-AF19-4FDF-B0B6-53B660BCC5E6}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16B-46B7-97BB-2B3D512EBED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{7A89DF54-09ED-491F-AB15-F40E99FC985D}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16B-46B7-97BB-2B3D512EBED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{58A0C5B1-DD4F-48D5-A190-E2B0950CBB80}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16B-46B7-97BB-2B3D512EBE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16B-46B7-97BB-2B3D512EBED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16B-46B7-97BB-2B3D512EBED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{166727F6-8B50-4A27-BE92-8C886167B2B4}</c15:txfldGUID>
                      <c15:f>Diagramm!$I$46</c15:f>
                      <c15:dlblFieldTableCache>
                        <c:ptCount val="1"/>
                      </c15:dlblFieldTableCache>
                    </c15:dlblFTEntry>
                  </c15:dlblFieldTable>
                  <c15:showDataLabelsRange val="0"/>
                </c:ext>
                <c:ext xmlns:c16="http://schemas.microsoft.com/office/drawing/2014/chart" uri="{C3380CC4-5D6E-409C-BE32-E72D297353CC}">
                  <c16:uniqueId val="{00000000-A226-4F25-B1C8-D5543E5DB89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{DFCEE331-DF44-4AD9-9631-E7B835ED4C8B}</c15:txfldGUID>
                      <c15:f>Diagramm!$I$47</c15:f>
                      <c15:dlblFieldTableCache>
                        <c:ptCount val="1"/>
                      </c15:dlblFieldTableCache>
                    </c15:dlblFTEntry>
                  </c15:dlblFieldTable>
                  <c15:showDataLabelsRange val="0"/>
                </c:ext>
                <c:ext xmlns:c16="http://schemas.microsoft.com/office/drawing/2014/chart" uri="{C3380CC4-5D6E-409C-BE32-E72D297353CC}">
                  <c16:uniqueId val="{00000001-A226-4F25-B1C8-D5543E5DB89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{638B2D46-08BD-471B-91AF-9B33D11ABD46}</c15:txfldGUID>
                      <c15:f>Diagramm!$I$48</c15:f>
                      <c15:dlblFieldTableCache>
                        <c:ptCount val="1"/>
                      </c15:dlblFieldTableCache>
                    </c15:dlblFTEntry>
                  </c15:dlblFieldTable>
                  <c15:showDataLabelsRange val="0"/>
                </c:ext>
                <c:ext xmlns:c16="http://schemas.microsoft.com/office/drawing/2014/chart" uri="{C3380CC4-5D6E-409C-BE32-E72D297353CC}">
                  <c16:uniqueId val="{00000002-A226-4F25-B1C8-D5543E5DB89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{4F448070-9C67-4FC5-96AF-CE8B1CCF1EAA}</c15:txfldGUID>
                      <c15:f>Diagramm!$I$49</c15:f>
                      <c15:dlblFieldTableCache>
                        <c:ptCount val="1"/>
                      </c15:dlblFieldTableCache>
                    </c15:dlblFTEntry>
                  </c15:dlblFieldTable>
                  <c15:showDataLabelsRange val="0"/>
                </c:ext>
                <c:ext xmlns:c16="http://schemas.microsoft.com/office/drawing/2014/chart" uri="{C3380CC4-5D6E-409C-BE32-E72D297353CC}">
                  <c16:uniqueId val="{00000003-A226-4F25-B1C8-D5543E5DB89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{DE2BDD9C-FCEA-4DDC-BB17-94974630AF1B}</c15:txfldGUID>
                      <c15:f>Diagramm!$I$50</c15:f>
                      <c15:dlblFieldTableCache>
                        <c:ptCount val="1"/>
                      </c15:dlblFieldTableCache>
                    </c15:dlblFTEntry>
                  </c15:dlblFieldTable>
                  <c15:showDataLabelsRange val="0"/>
                </c:ext>
                <c:ext xmlns:c16="http://schemas.microsoft.com/office/drawing/2014/chart" uri="{C3380CC4-5D6E-409C-BE32-E72D297353CC}">
                  <c16:uniqueId val="{00000004-A226-4F25-B1C8-D5543E5DB89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{79735275-934A-4CC9-BF38-CC1874508A0C}</c15:txfldGUID>
                      <c15:f>Diagramm!$I$51</c15:f>
                      <c15:dlblFieldTableCache>
                        <c:ptCount val="1"/>
                      </c15:dlblFieldTableCache>
                    </c15:dlblFTEntry>
                  </c15:dlblFieldTable>
                  <c15:showDataLabelsRange val="0"/>
                </c:ext>
                <c:ext xmlns:c16="http://schemas.microsoft.com/office/drawing/2014/chart" uri="{C3380CC4-5D6E-409C-BE32-E72D297353CC}">
                  <c16:uniqueId val="{00000005-A226-4F25-B1C8-D5543E5DB89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{A83E35B5-9A91-41DE-915A-8F630AD7E1A4}</c15:txfldGUID>
                      <c15:f>Diagramm!$I$52</c15:f>
                      <c15:dlblFieldTableCache>
                        <c:ptCount val="1"/>
                      </c15:dlblFieldTableCache>
                    </c15:dlblFTEntry>
                  </c15:dlblFieldTable>
                  <c15:showDataLabelsRange val="0"/>
                </c:ext>
                <c:ext xmlns:c16="http://schemas.microsoft.com/office/drawing/2014/chart" uri="{C3380CC4-5D6E-409C-BE32-E72D297353CC}">
                  <c16:uniqueId val="{00000006-A226-4F25-B1C8-D5543E5DB89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{C74F17A8-7EED-4341-A4BF-1D237EC5E8EB}</c15:txfldGUID>
                      <c15:f>Diagramm!$I$53</c15:f>
                      <c15:dlblFieldTableCache>
                        <c:ptCount val="1"/>
                      </c15:dlblFieldTableCache>
                    </c15:dlblFTEntry>
                  </c15:dlblFieldTable>
                  <c15:showDataLabelsRange val="0"/>
                </c:ext>
                <c:ext xmlns:c16="http://schemas.microsoft.com/office/drawing/2014/chart" uri="{C3380CC4-5D6E-409C-BE32-E72D297353CC}">
                  <c16:uniqueId val="{00000007-A226-4F25-B1C8-D5543E5DB89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{AE9B8A1B-BA35-4DEF-AECD-35DC3E62A534}</c15:txfldGUID>
                      <c15:f>Diagramm!$I$54</c15:f>
                      <c15:dlblFieldTableCache>
                        <c:ptCount val="1"/>
                      </c15:dlblFieldTableCache>
                    </c15:dlblFTEntry>
                  </c15:dlblFieldTable>
                  <c15:showDataLabelsRange val="0"/>
                </c:ext>
                <c:ext xmlns:c16="http://schemas.microsoft.com/office/drawing/2014/chart" uri="{C3380CC4-5D6E-409C-BE32-E72D297353CC}">
                  <c16:uniqueId val="{00000008-A226-4F25-B1C8-D5543E5DB89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{ED23AC6A-396E-45D9-8C9C-5E9CC889E317}</c15:txfldGUID>
                      <c15:f>Diagramm!$I$55</c15:f>
                      <c15:dlblFieldTableCache>
                        <c:ptCount val="1"/>
                      </c15:dlblFieldTableCache>
                    </c15:dlblFTEntry>
                  </c15:dlblFieldTable>
                  <c15:showDataLabelsRange val="0"/>
                </c:ext>
                <c:ext xmlns:c16="http://schemas.microsoft.com/office/drawing/2014/chart" uri="{C3380CC4-5D6E-409C-BE32-E72D297353CC}">
                  <c16:uniqueId val="{00000009-A226-4F25-B1C8-D5543E5DB89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{64B62909-FABE-4D4E-B917-4BC195819447}</c15:txfldGUID>
                      <c15:f>Diagramm!$I$56</c15:f>
                      <c15:dlblFieldTableCache>
                        <c:ptCount val="1"/>
                      </c15:dlblFieldTableCache>
                    </c15:dlblFTEntry>
                  </c15:dlblFieldTable>
                  <c15:showDataLabelsRange val="0"/>
                </c:ext>
                <c:ext xmlns:c16="http://schemas.microsoft.com/office/drawing/2014/chart" uri="{C3380CC4-5D6E-409C-BE32-E72D297353CC}">
                  <c16:uniqueId val="{0000000A-A226-4F25-B1C8-D5543E5DB89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{1CAA8F8A-8B4B-498B-A94C-C4E869A976AF}</c15:txfldGUID>
                      <c15:f>Diagramm!$I$57</c15:f>
                      <c15:dlblFieldTableCache>
                        <c:ptCount val="1"/>
                      </c15:dlblFieldTableCache>
                    </c15:dlblFTEntry>
                  </c15:dlblFieldTable>
                  <c15:showDataLabelsRange val="0"/>
                </c:ext>
                <c:ext xmlns:c16="http://schemas.microsoft.com/office/drawing/2014/chart" uri="{C3380CC4-5D6E-409C-BE32-E72D297353CC}">
                  <c16:uniqueId val="{0000000B-A226-4F25-B1C8-D5543E5DB89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{5F432331-D5E6-4133-AFE7-CEA2558F6D91}</c15:txfldGUID>
                      <c15:f>Diagramm!$I$58</c15:f>
                      <c15:dlblFieldTableCache>
                        <c:ptCount val="1"/>
                      </c15:dlblFieldTableCache>
                    </c15:dlblFTEntry>
                  </c15:dlblFieldTable>
                  <c15:showDataLabelsRange val="0"/>
                </c:ext>
                <c:ext xmlns:c16="http://schemas.microsoft.com/office/drawing/2014/chart" uri="{C3380CC4-5D6E-409C-BE32-E72D297353CC}">
                  <c16:uniqueId val="{0000000C-A226-4F25-B1C8-D5543E5DB89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{1A5427DE-3BFF-4748-9A5F-9D60C6CF7075}</c15:txfldGUID>
                      <c15:f>Diagramm!$I$59</c15:f>
                      <c15:dlblFieldTableCache>
                        <c:ptCount val="1"/>
                      </c15:dlblFieldTableCache>
                    </c15:dlblFTEntry>
                  </c15:dlblFieldTable>
                  <c15:showDataLabelsRange val="0"/>
                </c:ext>
                <c:ext xmlns:c16="http://schemas.microsoft.com/office/drawing/2014/chart" uri="{C3380CC4-5D6E-409C-BE32-E72D297353CC}">
                  <c16:uniqueId val="{0000000D-A226-4F25-B1C8-D5543E5DB89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{D90AF3DA-4A5C-4730-A8D1-08020386A355}</c15:txfldGUID>
                      <c15:f>Diagramm!$I$60</c15:f>
                      <c15:dlblFieldTableCache>
                        <c:ptCount val="1"/>
                      </c15:dlblFieldTableCache>
                    </c15:dlblFTEntry>
                  </c15:dlblFieldTable>
                  <c15:showDataLabelsRange val="0"/>
                </c:ext>
                <c:ext xmlns:c16="http://schemas.microsoft.com/office/drawing/2014/chart" uri="{C3380CC4-5D6E-409C-BE32-E72D297353CC}">
                  <c16:uniqueId val="{0000000E-A226-4F25-B1C8-D5543E5DB89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{24AFF8B0-D585-4D52-B956-D26C6007E986}</c15:txfldGUID>
                      <c15:f>Diagramm!$I$61</c15:f>
                      <c15:dlblFieldTableCache>
                        <c:ptCount val="1"/>
                      </c15:dlblFieldTableCache>
                    </c15:dlblFTEntry>
                  </c15:dlblFieldTable>
                  <c15:showDataLabelsRange val="0"/>
                </c:ext>
                <c:ext xmlns:c16="http://schemas.microsoft.com/office/drawing/2014/chart" uri="{C3380CC4-5D6E-409C-BE32-E72D297353CC}">
                  <c16:uniqueId val="{0000000F-A226-4F25-B1C8-D5543E5DB89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{469D9237-C2B3-4CC7-937D-E27F05827A79}</c15:txfldGUID>
                      <c15:f>Diagramm!$I$62</c15:f>
                      <c15:dlblFieldTableCache>
                        <c:ptCount val="1"/>
                      </c15:dlblFieldTableCache>
                    </c15:dlblFTEntry>
                  </c15:dlblFieldTable>
                  <c15:showDataLabelsRange val="0"/>
                </c:ext>
                <c:ext xmlns:c16="http://schemas.microsoft.com/office/drawing/2014/chart" uri="{C3380CC4-5D6E-409C-BE32-E72D297353CC}">
                  <c16:uniqueId val="{00000010-A226-4F25-B1C8-D5543E5DB89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{F2AA24D6-96B7-4D33-A486-B540F4ECD26F}</c15:txfldGUID>
                      <c15:f>Diagramm!$I$63</c15:f>
                      <c15:dlblFieldTableCache>
                        <c:ptCount val="1"/>
                      </c15:dlblFieldTableCache>
                    </c15:dlblFTEntry>
                  </c15:dlblFieldTable>
                  <c15:showDataLabelsRange val="0"/>
                </c:ext>
                <c:ext xmlns:c16="http://schemas.microsoft.com/office/drawing/2014/chart" uri="{C3380CC4-5D6E-409C-BE32-E72D297353CC}">
                  <c16:uniqueId val="{00000011-A226-4F25-B1C8-D5543E5DB89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{1BF255ED-0D47-437D-85BF-97D506E58F62}</c15:txfldGUID>
                      <c15:f>Diagramm!$I$64</c15:f>
                      <c15:dlblFieldTableCache>
                        <c:ptCount val="1"/>
                      </c15:dlblFieldTableCache>
                    </c15:dlblFTEntry>
                  </c15:dlblFieldTable>
                  <c15:showDataLabelsRange val="0"/>
                </c:ext>
                <c:ext xmlns:c16="http://schemas.microsoft.com/office/drawing/2014/chart" uri="{C3380CC4-5D6E-409C-BE32-E72D297353CC}">
                  <c16:uniqueId val="{00000012-A226-4F25-B1C8-D5543E5DB89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{F8BDB2D9-914D-41E3-BB44-3E07EC27E222}</c15:txfldGUID>
                      <c15:f>Diagramm!$I$65</c15:f>
                      <c15:dlblFieldTableCache>
                        <c:ptCount val="1"/>
                      </c15:dlblFieldTableCache>
                    </c15:dlblFTEntry>
                  </c15:dlblFieldTable>
                  <c15:showDataLabelsRange val="0"/>
                </c:ext>
                <c:ext xmlns:c16="http://schemas.microsoft.com/office/drawing/2014/chart" uri="{C3380CC4-5D6E-409C-BE32-E72D297353CC}">
                  <c16:uniqueId val="{00000013-A226-4F25-B1C8-D5543E5DB89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{B2449718-A40B-471B-A0AB-E9EEAD2BAC1E}</c15:txfldGUID>
                      <c15:f>Diagramm!$I$66</c15:f>
                      <c15:dlblFieldTableCache>
                        <c:ptCount val="1"/>
                      </c15:dlblFieldTableCache>
                    </c15:dlblFTEntry>
                  </c15:dlblFieldTable>
                  <c15:showDataLabelsRange val="0"/>
                </c:ext>
                <c:ext xmlns:c16="http://schemas.microsoft.com/office/drawing/2014/chart" uri="{C3380CC4-5D6E-409C-BE32-E72D297353CC}">
                  <c16:uniqueId val="{00000014-A226-4F25-B1C8-D5543E5DB89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{9FCCD78B-7499-48E2-847B-F757C8548116}</c15:txfldGUID>
                      <c15:f>Diagramm!$I$67</c15:f>
                      <c15:dlblFieldTableCache>
                        <c:ptCount val="1"/>
                      </c15:dlblFieldTableCache>
                    </c15:dlblFTEntry>
                  </c15:dlblFieldTable>
                  <c15:showDataLabelsRange val="0"/>
                </c:ext>
                <c:ext xmlns:c16="http://schemas.microsoft.com/office/drawing/2014/chart" uri="{C3380CC4-5D6E-409C-BE32-E72D297353CC}">
                  <c16:uniqueId val="{00000015-A226-4F25-B1C8-D5543E5DB8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226-4F25-B1C8-D5543E5DB89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{9FCDD60E-FDAF-4900-9916-F9A0B40F3F1F}</c15:txfldGUID>
                      <c15:f>Diagramm!$K$46</c15:f>
                      <c15:dlblFieldTableCache>
                        <c:ptCount val="1"/>
                      </c15:dlblFieldTableCache>
                    </c15:dlblFTEntry>
                  </c15:dlblFieldTable>
                  <c15:showDataLabelsRange val="0"/>
                </c:ext>
                <c:ext xmlns:c16="http://schemas.microsoft.com/office/drawing/2014/chart" uri="{C3380CC4-5D6E-409C-BE32-E72D297353CC}">
                  <c16:uniqueId val="{00000017-A226-4F25-B1C8-D5543E5DB89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{F35F3ACF-10AF-49BD-BDA2-319E8FDFE91E}</c15:txfldGUID>
                      <c15:f>Diagramm!$K$47</c15:f>
                      <c15:dlblFieldTableCache>
                        <c:ptCount val="1"/>
                      </c15:dlblFieldTableCache>
                    </c15:dlblFTEntry>
                  </c15:dlblFieldTable>
                  <c15:showDataLabelsRange val="0"/>
                </c:ext>
                <c:ext xmlns:c16="http://schemas.microsoft.com/office/drawing/2014/chart" uri="{C3380CC4-5D6E-409C-BE32-E72D297353CC}">
                  <c16:uniqueId val="{00000018-A226-4F25-B1C8-D5543E5DB89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{6823022F-34AE-4310-8CD3-3F0D2660011B}</c15:txfldGUID>
                      <c15:f>Diagramm!$K$48</c15:f>
                      <c15:dlblFieldTableCache>
                        <c:ptCount val="1"/>
                      </c15:dlblFieldTableCache>
                    </c15:dlblFTEntry>
                  </c15:dlblFieldTable>
                  <c15:showDataLabelsRange val="0"/>
                </c:ext>
                <c:ext xmlns:c16="http://schemas.microsoft.com/office/drawing/2014/chart" uri="{C3380CC4-5D6E-409C-BE32-E72D297353CC}">
                  <c16:uniqueId val="{00000019-A226-4F25-B1C8-D5543E5DB89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{C72EB0EB-8CB6-496E-983B-4339A326F0B8}</c15:txfldGUID>
                      <c15:f>Diagramm!$K$49</c15:f>
                      <c15:dlblFieldTableCache>
                        <c:ptCount val="1"/>
                      </c15:dlblFieldTableCache>
                    </c15:dlblFTEntry>
                  </c15:dlblFieldTable>
                  <c15:showDataLabelsRange val="0"/>
                </c:ext>
                <c:ext xmlns:c16="http://schemas.microsoft.com/office/drawing/2014/chart" uri="{C3380CC4-5D6E-409C-BE32-E72D297353CC}">
                  <c16:uniqueId val="{0000001A-A226-4F25-B1C8-D5543E5DB89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{BF510686-4675-4792-8CB9-DFABFC6886DB}</c15:txfldGUID>
                      <c15:f>Diagramm!$K$50</c15:f>
                      <c15:dlblFieldTableCache>
                        <c:ptCount val="1"/>
                      </c15:dlblFieldTableCache>
                    </c15:dlblFTEntry>
                  </c15:dlblFieldTable>
                  <c15:showDataLabelsRange val="0"/>
                </c:ext>
                <c:ext xmlns:c16="http://schemas.microsoft.com/office/drawing/2014/chart" uri="{C3380CC4-5D6E-409C-BE32-E72D297353CC}">
                  <c16:uniqueId val="{0000001B-A226-4F25-B1C8-D5543E5DB89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{88AEB486-B24C-4757-9468-D5B689A468A0}</c15:txfldGUID>
                      <c15:f>Diagramm!$K$51</c15:f>
                      <c15:dlblFieldTableCache>
                        <c:ptCount val="1"/>
                      </c15:dlblFieldTableCache>
                    </c15:dlblFTEntry>
                  </c15:dlblFieldTable>
                  <c15:showDataLabelsRange val="0"/>
                </c:ext>
                <c:ext xmlns:c16="http://schemas.microsoft.com/office/drawing/2014/chart" uri="{C3380CC4-5D6E-409C-BE32-E72D297353CC}">
                  <c16:uniqueId val="{0000001C-A226-4F25-B1C8-D5543E5DB89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{48E3A7F2-28B5-431A-B034-DDF4AAB4D529}</c15:txfldGUID>
                      <c15:f>Diagramm!$K$52</c15:f>
                      <c15:dlblFieldTableCache>
                        <c:ptCount val="1"/>
                      </c15:dlblFieldTableCache>
                    </c15:dlblFTEntry>
                  </c15:dlblFieldTable>
                  <c15:showDataLabelsRange val="0"/>
                </c:ext>
                <c:ext xmlns:c16="http://schemas.microsoft.com/office/drawing/2014/chart" uri="{C3380CC4-5D6E-409C-BE32-E72D297353CC}">
                  <c16:uniqueId val="{0000001D-A226-4F25-B1C8-D5543E5DB89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{686C1C8F-ADC2-45B9-BE2D-7AD41FAC046E}</c15:txfldGUID>
                      <c15:f>Diagramm!$K$53</c15:f>
                      <c15:dlblFieldTableCache>
                        <c:ptCount val="1"/>
                      </c15:dlblFieldTableCache>
                    </c15:dlblFTEntry>
                  </c15:dlblFieldTable>
                  <c15:showDataLabelsRange val="0"/>
                </c:ext>
                <c:ext xmlns:c16="http://schemas.microsoft.com/office/drawing/2014/chart" uri="{C3380CC4-5D6E-409C-BE32-E72D297353CC}">
                  <c16:uniqueId val="{0000001E-A226-4F25-B1C8-D5543E5DB89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{F24CF3F1-7931-4E9D-AEB5-74198E0D201A}</c15:txfldGUID>
                      <c15:f>Diagramm!$K$54</c15:f>
                      <c15:dlblFieldTableCache>
                        <c:ptCount val="1"/>
                      </c15:dlblFieldTableCache>
                    </c15:dlblFTEntry>
                  </c15:dlblFieldTable>
                  <c15:showDataLabelsRange val="0"/>
                </c:ext>
                <c:ext xmlns:c16="http://schemas.microsoft.com/office/drawing/2014/chart" uri="{C3380CC4-5D6E-409C-BE32-E72D297353CC}">
                  <c16:uniqueId val="{0000001F-A226-4F25-B1C8-D5543E5DB89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{20E6B65A-2204-4EB2-989F-F8C592C7B0B1}</c15:txfldGUID>
                      <c15:f>Diagramm!$K$55</c15:f>
                      <c15:dlblFieldTableCache>
                        <c:ptCount val="1"/>
                      </c15:dlblFieldTableCache>
                    </c15:dlblFTEntry>
                  </c15:dlblFieldTable>
                  <c15:showDataLabelsRange val="0"/>
                </c:ext>
                <c:ext xmlns:c16="http://schemas.microsoft.com/office/drawing/2014/chart" uri="{C3380CC4-5D6E-409C-BE32-E72D297353CC}">
                  <c16:uniqueId val="{00000020-A226-4F25-B1C8-D5543E5DB89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{86F04FA0-8615-4F36-8B64-8A697BA60283}</c15:txfldGUID>
                      <c15:f>Diagramm!$K$56</c15:f>
                      <c15:dlblFieldTableCache>
                        <c:ptCount val="1"/>
                      </c15:dlblFieldTableCache>
                    </c15:dlblFTEntry>
                  </c15:dlblFieldTable>
                  <c15:showDataLabelsRange val="0"/>
                </c:ext>
                <c:ext xmlns:c16="http://schemas.microsoft.com/office/drawing/2014/chart" uri="{C3380CC4-5D6E-409C-BE32-E72D297353CC}">
                  <c16:uniqueId val="{00000021-A226-4F25-B1C8-D5543E5DB89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{C9678EFA-7B0E-4D58-8F62-153DB8876777}</c15:txfldGUID>
                      <c15:f>Diagramm!$K$57</c15:f>
                      <c15:dlblFieldTableCache>
                        <c:ptCount val="1"/>
                      </c15:dlblFieldTableCache>
                    </c15:dlblFTEntry>
                  </c15:dlblFieldTable>
                  <c15:showDataLabelsRange val="0"/>
                </c:ext>
                <c:ext xmlns:c16="http://schemas.microsoft.com/office/drawing/2014/chart" uri="{C3380CC4-5D6E-409C-BE32-E72D297353CC}">
                  <c16:uniqueId val="{00000022-A226-4F25-B1C8-D5543E5DB89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{FBCAE401-DF8D-4C0C-8102-C698B9C0DC01}</c15:txfldGUID>
                      <c15:f>Diagramm!$K$58</c15:f>
                      <c15:dlblFieldTableCache>
                        <c:ptCount val="1"/>
                      </c15:dlblFieldTableCache>
                    </c15:dlblFTEntry>
                  </c15:dlblFieldTable>
                  <c15:showDataLabelsRange val="0"/>
                </c:ext>
                <c:ext xmlns:c16="http://schemas.microsoft.com/office/drawing/2014/chart" uri="{C3380CC4-5D6E-409C-BE32-E72D297353CC}">
                  <c16:uniqueId val="{00000023-A226-4F25-B1C8-D5543E5DB89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{7DC9656A-F547-44DD-A9A0-58847153CB7C}</c15:txfldGUID>
                      <c15:f>Diagramm!$K$59</c15:f>
                      <c15:dlblFieldTableCache>
                        <c:ptCount val="1"/>
                      </c15:dlblFieldTableCache>
                    </c15:dlblFTEntry>
                  </c15:dlblFieldTable>
                  <c15:showDataLabelsRange val="0"/>
                </c:ext>
                <c:ext xmlns:c16="http://schemas.microsoft.com/office/drawing/2014/chart" uri="{C3380CC4-5D6E-409C-BE32-E72D297353CC}">
                  <c16:uniqueId val="{00000024-A226-4F25-B1C8-D5543E5DB89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{B51D0A03-7DBD-4246-8F10-6C8218B2314F}</c15:txfldGUID>
                      <c15:f>Diagramm!$K$60</c15:f>
                      <c15:dlblFieldTableCache>
                        <c:ptCount val="1"/>
                      </c15:dlblFieldTableCache>
                    </c15:dlblFTEntry>
                  </c15:dlblFieldTable>
                  <c15:showDataLabelsRange val="0"/>
                </c:ext>
                <c:ext xmlns:c16="http://schemas.microsoft.com/office/drawing/2014/chart" uri="{C3380CC4-5D6E-409C-BE32-E72D297353CC}">
                  <c16:uniqueId val="{00000025-A226-4F25-B1C8-D5543E5DB89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{3540AEE3-F9D3-4E45-89A6-00FF05984986}</c15:txfldGUID>
                      <c15:f>Diagramm!$K$61</c15:f>
                      <c15:dlblFieldTableCache>
                        <c:ptCount val="1"/>
                      </c15:dlblFieldTableCache>
                    </c15:dlblFTEntry>
                  </c15:dlblFieldTable>
                  <c15:showDataLabelsRange val="0"/>
                </c:ext>
                <c:ext xmlns:c16="http://schemas.microsoft.com/office/drawing/2014/chart" uri="{C3380CC4-5D6E-409C-BE32-E72D297353CC}">
                  <c16:uniqueId val="{00000026-A226-4F25-B1C8-D5543E5DB89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{9A9E68A5-4610-4111-B645-EAA72300EB49}</c15:txfldGUID>
                      <c15:f>Diagramm!$K$62</c15:f>
                      <c15:dlblFieldTableCache>
                        <c:ptCount val="1"/>
                      </c15:dlblFieldTableCache>
                    </c15:dlblFTEntry>
                  </c15:dlblFieldTable>
                  <c15:showDataLabelsRange val="0"/>
                </c:ext>
                <c:ext xmlns:c16="http://schemas.microsoft.com/office/drawing/2014/chart" uri="{C3380CC4-5D6E-409C-BE32-E72D297353CC}">
                  <c16:uniqueId val="{00000027-A226-4F25-B1C8-D5543E5DB89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{F4EBC178-F819-430E-B8C5-4D2F4907DAC1}</c15:txfldGUID>
                      <c15:f>Diagramm!$K$63</c15:f>
                      <c15:dlblFieldTableCache>
                        <c:ptCount val="1"/>
                      </c15:dlblFieldTableCache>
                    </c15:dlblFTEntry>
                  </c15:dlblFieldTable>
                  <c15:showDataLabelsRange val="0"/>
                </c:ext>
                <c:ext xmlns:c16="http://schemas.microsoft.com/office/drawing/2014/chart" uri="{C3380CC4-5D6E-409C-BE32-E72D297353CC}">
                  <c16:uniqueId val="{00000028-A226-4F25-B1C8-D5543E5DB89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{E217DF98-9863-4C3A-BB03-1C7BB934F5CE}</c15:txfldGUID>
                      <c15:f>Diagramm!$K$64</c15:f>
                      <c15:dlblFieldTableCache>
                        <c:ptCount val="1"/>
                      </c15:dlblFieldTableCache>
                    </c15:dlblFTEntry>
                  </c15:dlblFieldTable>
                  <c15:showDataLabelsRange val="0"/>
                </c:ext>
                <c:ext xmlns:c16="http://schemas.microsoft.com/office/drawing/2014/chart" uri="{C3380CC4-5D6E-409C-BE32-E72D297353CC}">
                  <c16:uniqueId val="{00000029-A226-4F25-B1C8-D5543E5DB89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{7960D820-1D3A-465B-AD15-4558D8320EED}</c15:txfldGUID>
                      <c15:f>Diagramm!$K$65</c15:f>
                      <c15:dlblFieldTableCache>
                        <c:ptCount val="1"/>
                      </c15:dlblFieldTableCache>
                    </c15:dlblFTEntry>
                  </c15:dlblFieldTable>
                  <c15:showDataLabelsRange val="0"/>
                </c:ext>
                <c:ext xmlns:c16="http://schemas.microsoft.com/office/drawing/2014/chart" uri="{C3380CC4-5D6E-409C-BE32-E72D297353CC}">
                  <c16:uniqueId val="{0000002A-A226-4F25-B1C8-D5543E5DB89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{59DDB987-80E4-420E-96B0-3778A2645068}</c15:txfldGUID>
                      <c15:f>Diagramm!$K$66</c15:f>
                      <c15:dlblFieldTableCache>
                        <c:ptCount val="1"/>
                      </c15:dlblFieldTableCache>
                    </c15:dlblFTEntry>
                  </c15:dlblFieldTable>
                  <c15:showDataLabelsRange val="0"/>
                </c:ext>
                <c:ext xmlns:c16="http://schemas.microsoft.com/office/drawing/2014/chart" uri="{C3380CC4-5D6E-409C-BE32-E72D297353CC}">
                  <c16:uniqueId val="{0000002B-A226-4F25-B1C8-D5543E5DB89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{211366C3-61DF-4F46-A329-DD1AD4AEE800}</c15:txfldGUID>
                      <c15:f>Diagramm!$K$67</c15:f>
                      <c15:dlblFieldTableCache>
                        <c:ptCount val="1"/>
                      </c15:dlblFieldTableCache>
                    </c15:dlblFTEntry>
                  </c15:dlblFieldTable>
                  <c15:showDataLabelsRange val="0"/>
                </c:ext>
                <c:ext xmlns:c16="http://schemas.microsoft.com/office/drawing/2014/chart" uri="{C3380CC4-5D6E-409C-BE32-E72D297353CC}">
                  <c16:uniqueId val="{0000002C-A226-4F25-B1C8-D5543E5DB8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226-4F25-B1C8-D5543E5DB89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{3764AC91-2DFB-4A59-A5BA-EDF8A6630232}</c15:txfldGUID>
                      <c15:f>Diagramm!$J$46</c15:f>
                      <c15:dlblFieldTableCache>
                        <c:ptCount val="1"/>
                      </c15:dlblFieldTableCache>
                    </c15:dlblFTEntry>
                  </c15:dlblFieldTable>
                  <c15:showDataLabelsRange val="0"/>
                </c:ext>
                <c:ext xmlns:c16="http://schemas.microsoft.com/office/drawing/2014/chart" uri="{C3380CC4-5D6E-409C-BE32-E72D297353CC}">
                  <c16:uniqueId val="{0000002E-A226-4F25-B1C8-D5543E5DB89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{6AE74772-A273-479E-AC86-689D0526E8E8}</c15:txfldGUID>
                      <c15:f>Diagramm!$J$47</c15:f>
                      <c15:dlblFieldTableCache>
                        <c:ptCount val="1"/>
                      </c15:dlblFieldTableCache>
                    </c15:dlblFTEntry>
                  </c15:dlblFieldTable>
                  <c15:showDataLabelsRange val="0"/>
                </c:ext>
                <c:ext xmlns:c16="http://schemas.microsoft.com/office/drawing/2014/chart" uri="{C3380CC4-5D6E-409C-BE32-E72D297353CC}">
                  <c16:uniqueId val="{0000002F-A226-4F25-B1C8-D5543E5DB89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{CB82BC0D-4FA2-46FE-9DB2-64EED0AE70FC}</c15:txfldGUID>
                      <c15:f>Diagramm!$J$48</c15:f>
                      <c15:dlblFieldTableCache>
                        <c:ptCount val="1"/>
                      </c15:dlblFieldTableCache>
                    </c15:dlblFTEntry>
                  </c15:dlblFieldTable>
                  <c15:showDataLabelsRange val="0"/>
                </c:ext>
                <c:ext xmlns:c16="http://schemas.microsoft.com/office/drawing/2014/chart" uri="{C3380CC4-5D6E-409C-BE32-E72D297353CC}">
                  <c16:uniqueId val="{00000030-A226-4F25-B1C8-D5543E5DB89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{2856C81D-FA72-48FF-8233-E8A8835CAB24}</c15:txfldGUID>
                      <c15:f>Diagramm!$J$49</c15:f>
                      <c15:dlblFieldTableCache>
                        <c:ptCount val="1"/>
                      </c15:dlblFieldTableCache>
                    </c15:dlblFTEntry>
                  </c15:dlblFieldTable>
                  <c15:showDataLabelsRange val="0"/>
                </c:ext>
                <c:ext xmlns:c16="http://schemas.microsoft.com/office/drawing/2014/chart" uri="{C3380CC4-5D6E-409C-BE32-E72D297353CC}">
                  <c16:uniqueId val="{00000031-A226-4F25-B1C8-D5543E5DB89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{938EA092-8D22-4F72-AA0A-AD55E6E611D2}</c15:txfldGUID>
                      <c15:f>Diagramm!$J$50</c15:f>
                      <c15:dlblFieldTableCache>
                        <c:ptCount val="1"/>
                      </c15:dlblFieldTableCache>
                    </c15:dlblFTEntry>
                  </c15:dlblFieldTable>
                  <c15:showDataLabelsRange val="0"/>
                </c:ext>
                <c:ext xmlns:c16="http://schemas.microsoft.com/office/drawing/2014/chart" uri="{C3380CC4-5D6E-409C-BE32-E72D297353CC}">
                  <c16:uniqueId val="{00000032-A226-4F25-B1C8-D5543E5DB89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{ECEF393E-331D-49BB-8243-29D2D4D929F7}</c15:txfldGUID>
                      <c15:f>Diagramm!$J$51</c15:f>
                      <c15:dlblFieldTableCache>
                        <c:ptCount val="1"/>
                      </c15:dlblFieldTableCache>
                    </c15:dlblFTEntry>
                  </c15:dlblFieldTable>
                  <c15:showDataLabelsRange val="0"/>
                </c:ext>
                <c:ext xmlns:c16="http://schemas.microsoft.com/office/drawing/2014/chart" uri="{C3380CC4-5D6E-409C-BE32-E72D297353CC}">
                  <c16:uniqueId val="{00000033-A226-4F25-B1C8-D5543E5DB89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{939F9A96-0B6A-4BEC-8D29-E7887C93D0D2}</c15:txfldGUID>
                      <c15:f>Diagramm!$J$52</c15:f>
                      <c15:dlblFieldTableCache>
                        <c:ptCount val="1"/>
                      </c15:dlblFieldTableCache>
                    </c15:dlblFTEntry>
                  </c15:dlblFieldTable>
                  <c15:showDataLabelsRange val="0"/>
                </c:ext>
                <c:ext xmlns:c16="http://schemas.microsoft.com/office/drawing/2014/chart" uri="{C3380CC4-5D6E-409C-BE32-E72D297353CC}">
                  <c16:uniqueId val="{00000034-A226-4F25-B1C8-D5543E5DB89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{F2E45C5C-853D-46B9-88FE-B7D7F20C55AB}</c15:txfldGUID>
                      <c15:f>Diagramm!$J$53</c15:f>
                      <c15:dlblFieldTableCache>
                        <c:ptCount val="1"/>
                      </c15:dlblFieldTableCache>
                    </c15:dlblFTEntry>
                  </c15:dlblFieldTable>
                  <c15:showDataLabelsRange val="0"/>
                </c:ext>
                <c:ext xmlns:c16="http://schemas.microsoft.com/office/drawing/2014/chart" uri="{C3380CC4-5D6E-409C-BE32-E72D297353CC}">
                  <c16:uniqueId val="{00000035-A226-4F25-B1C8-D5543E5DB89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{92DF6383-D288-4BCD-BCE1-BB81242942A5}</c15:txfldGUID>
                      <c15:f>Diagramm!$J$54</c15:f>
                      <c15:dlblFieldTableCache>
                        <c:ptCount val="1"/>
                      </c15:dlblFieldTableCache>
                    </c15:dlblFTEntry>
                  </c15:dlblFieldTable>
                  <c15:showDataLabelsRange val="0"/>
                </c:ext>
                <c:ext xmlns:c16="http://schemas.microsoft.com/office/drawing/2014/chart" uri="{C3380CC4-5D6E-409C-BE32-E72D297353CC}">
                  <c16:uniqueId val="{00000036-A226-4F25-B1C8-D5543E5DB89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{79A4022B-DDDB-4EE8-9FE8-7F459A4F6557}</c15:txfldGUID>
                      <c15:f>Diagramm!$J$55</c15:f>
                      <c15:dlblFieldTableCache>
                        <c:ptCount val="1"/>
                      </c15:dlblFieldTableCache>
                    </c15:dlblFTEntry>
                  </c15:dlblFieldTable>
                  <c15:showDataLabelsRange val="0"/>
                </c:ext>
                <c:ext xmlns:c16="http://schemas.microsoft.com/office/drawing/2014/chart" uri="{C3380CC4-5D6E-409C-BE32-E72D297353CC}">
                  <c16:uniqueId val="{00000037-A226-4F25-B1C8-D5543E5DB89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{4AEAB872-721E-4D55-AE5E-985967152140}</c15:txfldGUID>
                      <c15:f>Diagramm!$J$56</c15:f>
                      <c15:dlblFieldTableCache>
                        <c:ptCount val="1"/>
                      </c15:dlblFieldTableCache>
                    </c15:dlblFTEntry>
                  </c15:dlblFieldTable>
                  <c15:showDataLabelsRange val="0"/>
                </c:ext>
                <c:ext xmlns:c16="http://schemas.microsoft.com/office/drawing/2014/chart" uri="{C3380CC4-5D6E-409C-BE32-E72D297353CC}">
                  <c16:uniqueId val="{00000038-A226-4F25-B1C8-D5543E5DB89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{7CC7A33D-DA5C-4F6B-A14D-96B7BA439B8D}</c15:txfldGUID>
                      <c15:f>Diagramm!$J$57</c15:f>
                      <c15:dlblFieldTableCache>
                        <c:ptCount val="1"/>
                      </c15:dlblFieldTableCache>
                    </c15:dlblFTEntry>
                  </c15:dlblFieldTable>
                  <c15:showDataLabelsRange val="0"/>
                </c:ext>
                <c:ext xmlns:c16="http://schemas.microsoft.com/office/drawing/2014/chart" uri="{C3380CC4-5D6E-409C-BE32-E72D297353CC}">
                  <c16:uniqueId val="{00000039-A226-4F25-B1C8-D5543E5DB89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{6359DB9C-C7B0-4A87-93DA-D272AC86703A}</c15:txfldGUID>
                      <c15:f>Diagramm!$J$58</c15:f>
                      <c15:dlblFieldTableCache>
                        <c:ptCount val="1"/>
                      </c15:dlblFieldTableCache>
                    </c15:dlblFTEntry>
                  </c15:dlblFieldTable>
                  <c15:showDataLabelsRange val="0"/>
                </c:ext>
                <c:ext xmlns:c16="http://schemas.microsoft.com/office/drawing/2014/chart" uri="{C3380CC4-5D6E-409C-BE32-E72D297353CC}">
                  <c16:uniqueId val="{0000003A-A226-4F25-B1C8-D5543E5DB89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{D563943B-1647-45CE-9874-4C29CD459B8D}</c15:txfldGUID>
                      <c15:f>Diagramm!$J$59</c15:f>
                      <c15:dlblFieldTableCache>
                        <c:ptCount val="1"/>
                      </c15:dlblFieldTableCache>
                    </c15:dlblFTEntry>
                  </c15:dlblFieldTable>
                  <c15:showDataLabelsRange val="0"/>
                </c:ext>
                <c:ext xmlns:c16="http://schemas.microsoft.com/office/drawing/2014/chart" uri="{C3380CC4-5D6E-409C-BE32-E72D297353CC}">
                  <c16:uniqueId val="{0000003B-A226-4F25-B1C8-D5543E5DB89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{2C142526-1034-45C9-8C0B-40551EC051DE}</c15:txfldGUID>
                      <c15:f>Diagramm!$J$60</c15:f>
                      <c15:dlblFieldTableCache>
                        <c:ptCount val="1"/>
                      </c15:dlblFieldTableCache>
                    </c15:dlblFTEntry>
                  </c15:dlblFieldTable>
                  <c15:showDataLabelsRange val="0"/>
                </c:ext>
                <c:ext xmlns:c16="http://schemas.microsoft.com/office/drawing/2014/chart" uri="{C3380CC4-5D6E-409C-BE32-E72D297353CC}">
                  <c16:uniqueId val="{0000003C-A226-4F25-B1C8-D5543E5DB89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{85F06003-06AE-45E0-BA0D-CEE9392C0E76}</c15:txfldGUID>
                      <c15:f>Diagramm!$J$61</c15:f>
                      <c15:dlblFieldTableCache>
                        <c:ptCount val="1"/>
                      </c15:dlblFieldTableCache>
                    </c15:dlblFTEntry>
                  </c15:dlblFieldTable>
                  <c15:showDataLabelsRange val="0"/>
                </c:ext>
                <c:ext xmlns:c16="http://schemas.microsoft.com/office/drawing/2014/chart" uri="{C3380CC4-5D6E-409C-BE32-E72D297353CC}">
                  <c16:uniqueId val="{0000003D-A226-4F25-B1C8-D5543E5DB89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{4166E666-F9FF-4443-A261-1920268C6A63}</c15:txfldGUID>
                      <c15:f>Diagramm!$J$62</c15:f>
                      <c15:dlblFieldTableCache>
                        <c:ptCount val="1"/>
                      </c15:dlblFieldTableCache>
                    </c15:dlblFTEntry>
                  </c15:dlblFieldTable>
                  <c15:showDataLabelsRange val="0"/>
                </c:ext>
                <c:ext xmlns:c16="http://schemas.microsoft.com/office/drawing/2014/chart" uri="{C3380CC4-5D6E-409C-BE32-E72D297353CC}">
                  <c16:uniqueId val="{0000003E-A226-4F25-B1C8-D5543E5DB89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{15027C5F-2780-435E-B139-27B1729E9598}</c15:txfldGUID>
                      <c15:f>Diagramm!$J$63</c15:f>
                      <c15:dlblFieldTableCache>
                        <c:ptCount val="1"/>
                      </c15:dlblFieldTableCache>
                    </c15:dlblFTEntry>
                  </c15:dlblFieldTable>
                  <c15:showDataLabelsRange val="0"/>
                </c:ext>
                <c:ext xmlns:c16="http://schemas.microsoft.com/office/drawing/2014/chart" uri="{C3380CC4-5D6E-409C-BE32-E72D297353CC}">
                  <c16:uniqueId val="{0000003F-A226-4F25-B1C8-D5543E5DB89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{BF7FC7E3-40BC-40DC-A1B7-206AED6BE4A8}</c15:txfldGUID>
                      <c15:f>Diagramm!$J$64</c15:f>
                      <c15:dlblFieldTableCache>
                        <c:ptCount val="1"/>
                      </c15:dlblFieldTableCache>
                    </c15:dlblFTEntry>
                  </c15:dlblFieldTable>
                  <c15:showDataLabelsRange val="0"/>
                </c:ext>
                <c:ext xmlns:c16="http://schemas.microsoft.com/office/drawing/2014/chart" uri="{C3380CC4-5D6E-409C-BE32-E72D297353CC}">
                  <c16:uniqueId val="{00000040-A226-4F25-B1C8-D5543E5DB89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{2BB250A0-0ABD-4B48-BD4A-1BC224A31B20}</c15:txfldGUID>
                      <c15:f>Diagramm!$J$65</c15:f>
                      <c15:dlblFieldTableCache>
                        <c:ptCount val="1"/>
                      </c15:dlblFieldTableCache>
                    </c15:dlblFTEntry>
                  </c15:dlblFieldTable>
                  <c15:showDataLabelsRange val="0"/>
                </c:ext>
                <c:ext xmlns:c16="http://schemas.microsoft.com/office/drawing/2014/chart" uri="{C3380CC4-5D6E-409C-BE32-E72D297353CC}">
                  <c16:uniqueId val="{00000041-A226-4F25-B1C8-D5543E5DB89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{FEA0AC43-4E45-4A78-8CFE-584C53A13A52}</c15:txfldGUID>
                      <c15:f>Diagramm!$J$66</c15:f>
                      <c15:dlblFieldTableCache>
                        <c:ptCount val="1"/>
                      </c15:dlblFieldTableCache>
                    </c15:dlblFTEntry>
                  </c15:dlblFieldTable>
                  <c15:showDataLabelsRange val="0"/>
                </c:ext>
                <c:ext xmlns:c16="http://schemas.microsoft.com/office/drawing/2014/chart" uri="{C3380CC4-5D6E-409C-BE32-E72D297353CC}">
                  <c16:uniqueId val="{00000042-A226-4F25-B1C8-D5543E5DB89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{D595C813-9FB5-4BB4-AF10-541C91B2DF50}</c15:txfldGUID>
                      <c15:f>Diagramm!$J$67</c15:f>
                      <c15:dlblFieldTableCache>
                        <c:ptCount val="1"/>
                      </c15:dlblFieldTableCache>
                    </c15:dlblFTEntry>
                  </c15:dlblFieldTable>
                  <c15:showDataLabelsRange val="0"/>
                </c:ext>
                <c:ext xmlns:c16="http://schemas.microsoft.com/office/drawing/2014/chart" uri="{C3380CC4-5D6E-409C-BE32-E72D297353CC}">
                  <c16:uniqueId val="{00000043-A226-4F25-B1C8-D5543E5DB8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226-4F25-B1C8-D5543E5DB89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56-4650-B293-99B1CAFEC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56-4650-B293-99B1CAFEC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56-4650-B293-99B1CAFEC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56-4650-B293-99B1CAFEC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56-4650-B293-99B1CAFEC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56-4650-B293-99B1CAFEC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56-4650-B293-99B1CAFEC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56-4650-B293-99B1CAFEC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56-4650-B293-99B1CAFEC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56-4650-B293-99B1CAFEC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56-4650-B293-99B1CAFEC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56-4650-B293-99B1CAFEC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56-4650-B293-99B1CAFEC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56-4650-B293-99B1CAFEC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D56-4650-B293-99B1CAFEC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D56-4650-B293-99B1CAFEC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56-4650-B293-99B1CAFEC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56-4650-B293-99B1CAFEC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56-4650-B293-99B1CAFEC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56-4650-B293-99B1CAFEC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D56-4650-B293-99B1CAFEC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D56-4650-B293-99B1CAFEC3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56-4650-B293-99B1CAFEC38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D56-4650-B293-99B1CAFEC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D56-4650-B293-99B1CAFEC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D56-4650-B293-99B1CAFEC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D56-4650-B293-99B1CAFEC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D56-4650-B293-99B1CAFEC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D56-4650-B293-99B1CAFEC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D56-4650-B293-99B1CAFEC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D56-4650-B293-99B1CAFEC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D56-4650-B293-99B1CAFEC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D56-4650-B293-99B1CAFEC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D56-4650-B293-99B1CAFEC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D56-4650-B293-99B1CAFEC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D56-4650-B293-99B1CAFEC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D56-4650-B293-99B1CAFEC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D56-4650-B293-99B1CAFEC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D56-4650-B293-99B1CAFEC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D56-4650-B293-99B1CAFEC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D56-4650-B293-99B1CAFEC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D56-4650-B293-99B1CAFEC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D56-4650-B293-99B1CAFEC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D56-4650-B293-99B1CAFEC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D56-4650-B293-99B1CAFEC3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56-4650-B293-99B1CAFEC38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D56-4650-B293-99B1CAFEC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D56-4650-B293-99B1CAFEC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D56-4650-B293-99B1CAFEC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D56-4650-B293-99B1CAFEC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D56-4650-B293-99B1CAFEC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D56-4650-B293-99B1CAFEC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D56-4650-B293-99B1CAFEC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D56-4650-B293-99B1CAFEC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D56-4650-B293-99B1CAFEC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D56-4650-B293-99B1CAFEC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D56-4650-B293-99B1CAFEC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D56-4650-B293-99B1CAFEC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D56-4650-B293-99B1CAFEC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D56-4650-B293-99B1CAFEC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D56-4650-B293-99B1CAFEC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D56-4650-B293-99B1CAFEC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D56-4650-B293-99B1CAFEC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D56-4650-B293-99B1CAFEC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D56-4650-B293-99B1CAFEC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D56-4650-B293-99B1CAFEC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D56-4650-B293-99B1CAFEC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D56-4650-B293-99B1CAFEC3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56-4650-B293-99B1CAFEC38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101.21352391079974</c:v>
                </c:pt>
                <c:pt idx="2">
                  <c:v>102.86178963500454</c:v>
                </c:pt>
                <c:pt idx="3">
                  <c:v>100.581740843837</c:v>
                </c:pt>
                <c:pt idx="4">
                  <c:v>102.12053920495418</c:v>
                </c:pt>
                <c:pt idx="5">
                  <c:v>103.499827979858</c:v>
                </c:pt>
                <c:pt idx="6">
                  <c:v>105.86432302255027</c:v>
                </c:pt>
                <c:pt idx="7">
                  <c:v>104.32239702248773</c:v>
                </c:pt>
                <c:pt idx="8">
                  <c:v>104.80092578112783</c:v>
                </c:pt>
                <c:pt idx="9">
                  <c:v>106.38976636537079</c:v>
                </c:pt>
                <c:pt idx="10">
                  <c:v>108.97632377318362</c:v>
                </c:pt>
                <c:pt idx="11">
                  <c:v>107.86288430863542</c:v>
                </c:pt>
                <c:pt idx="12">
                  <c:v>109.25781127826603</c:v>
                </c:pt>
                <c:pt idx="13">
                  <c:v>110.44005879961216</c:v>
                </c:pt>
                <c:pt idx="14">
                  <c:v>112.43549244675195</c:v>
                </c:pt>
                <c:pt idx="15">
                  <c:v>110.59956838582553</c:v>
                </c:pt>
                <c:pt idx="16">
                  <c:v>111.37835048322022</c:v>
                </c:pt>
                <c:pt idx="17">
                  <c:v>112.99846745691677</c:v>
                </c:pt>
                <c:pt idx="18">
                  <c:v>115.14715541237919</c:v>
                </c:pt>
                <c:pt idx="19">
                  <c:v>114.16194914459075</c:v>
                </c:pt>
                <c:pt idx="20">
                  <c:v>115.09711318925343</c:v>
                </c:pt>
                <c:pt idx="21">
                  <c:v>115.99161792762645</c:v>
                </c:pt>
                <c:pt idx="22">
                  <c:v>117.66177712444876</c:v>
                </c:pt>
                <c:pt idx="23">
                  <c:v>115.18781471866888</c:v>
                </c:pt>
                <c:pt idx="24">
                  <c:v>116.7234854408407</c:v>
                </c:pt>
              </c:numCache>
            </c:numRef>
          </c:val>
          <c:smooth val="0"/>
          <c:extLst>
            <c:ext xmlns:c16="http://schemas.microsoft.com/office/drawing/2014/chart" uri="{C3380CC4-5D6E-409C-BE32-E72D297353CC}">
              <c16:uniqueId val="{00000000-EB11-441F-921C-B7D25FD4947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103.56560717196415</c:v>
                </c:pt>
                <c:pt idx="2">
                  <c:v>106.13284433577832</c:v>
                </c:pt>
                <c:pt idx="3">
                  <c:v>105.44009779951099</c:v>
                </c:pt>
                <c:pt idx="4">
                  <c:v>104.58435207823962</c:v>
                </c:pt>
                <c:pt idx="5">
                  <c:v>108.92420537897311</c:v>
                </c:pt>
                <c:pt idx="6">
                  <c:v>111.73594132029341</c:v>
                </c:pt>
                <c:pt idx="7">
                  <c:v>111.85819070904645</c:v>
                </c:pt>
                <c:pt idx="8">
                  <c:v>110.06519967400163</c:v>
                </c:pt>
                <c:pt idx="9">
                  <c:v>114.09942950285247</c:v>
                </c:pt>
                <c:pt idx="10">
                  <c:v>118.39853300733496</c:v>
                </c:pt>
                <c:pt idx="11">
                  <c:v>117.25753871230644</c:v>
                </c:pt>
                <c:pt idx="12">
                  <c:v>117.60391198044009</c:v>
                </c:pt>
                <c:pt idx="13">
                  <c:v>120.57864710676446</c:v>
                </c:pt>
                <c:pt idx="14">
                  <c:v>123.10513447432763</c:v>
                </c:pt>
                <c:pt idx="15">
                  <c:v>122.12713936430318</c:v>
                </c:pt>
                <c:pt idx="16">
                  <c:v>123.16625916870416</c:v>
                </c:pt>
                <c:pt idx="17">
                  <c:v>127.81173594132029</c:v>
                </c:pt>
                <c:pt idx="18">
                  <c:v>128.60635696821515</c:v>
                </c:pt>
                <c:pt idx="19">
                  <c:v>129.52322738386309</c:v>
                </c:pt>
                <c:pt idx="20">
                  <c:v>127.28198859005705</c:v>
                </c:pt>
                <c:pt idx="21">
                  <c:v>130.15484922575388</c:v>
                </c:pt>
                <c:pt idx="22">
                  <c:v>133.14995925020375</c:v>
                </c:pt>
                <c:pt idx="23">
                  <c:v>130.17522412387939</c:v>
                </c:pt>
                <c:pt idx="24">
                  <c:v>125.52974735126325</c:v>
                </c:pt>
              </c:numCache>
            </c:numRef>
          </c:val>
          <c:smooth val="0"/>
          <c:extLst>
            <c:ext xmlns:c16="http://schemas.microsoft.com/office/drawing/2014/chart" uri="{C3380CC4-5D6E-409C-BE32-E72D297353CC}">
              <c16:uniqueId val="{00000001-EB11-441F-921C-B7D25FD4947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101.88577586206897</c:v>
                </c:pt>
                <c:pt idx="2">
                  <c:v>100.71390086206897</c:v>
                </c:pt>
                <c:pt idx="3">
                  <c:v>100.91594827586208</c:v>
                </c:pt>
                <c:pt idx="4">
                  <c:v>99.75754310344827</c:v>
                </c:pt>
                <c:pt idx="5">
                  <c:v>101.22575431034481</c:v>
                </c:pt>
                <c:pt idx="6">
                  <c:v>99.515086206896555</c:v>
                </c:pt>
                <c:pt idx="7">
                  <c:v>100.24245689655173</c:v>
                </c:pt>
                <c:pt idx="8">
                  <c:v>99.313038793103445</c:v>
                </c:pt>
                <c:pt idx="9">
                  <c:v>101.30657327586208</c:v>
                </c:pt>
                <c:pt idx="10">
                  <c:v>100.08081896551724</c:v>
                </c:pt>
                <c:pt idx="11">
                  <c:v>102.14170258620689</c:v>
                </c:pt>
                <c:pt idx="12">
                  <c:v>101.52209051724137</c:v>
                </c:pt>
                <c:pt idx="13">
                  <c:v>102.06088362068965</c:v>
                </c:pt>
                <c:pt idx="14">
                  <c:v>99.151400862068968</c:v>
                </c:pt>
                <c:pt idx="15">
                  <c:v>100.01346982758621</c:v>
                </c:pt>
                <c:pt idx="16">
                  <c:v>98.67995689655173</c:v>
                </c:pt>
                <c:pt idx="17">
                  <c:v>99.272629310344826</c:v>
                </c:pt>
                <c:pt idx="18">
                  <c:v>96.848060344827587</c:v>
                </c:pt>
                <c:pt idx="19">
                  <c:v>97.966056034482762</c:v>
                </c:pt>
                <c:pt idx="20">
                  <c:v>94.908405172413794</c:v>
                </c:pt>
                <c:pt idx="21">
                  <c:v>95.837823275862064</c:v>
                </c:pt>
                <c:pt idx="22">
                  <c:v>94.665948275862064</c:v>
                </c:pt>
                <c:pt idx="23">
                  <c:v>94.490840517241381</c:v>
                </c:pt>
                <c:pt idx="24">
                  <c:v>91.769935344827587</c:v>
                </c:pt>
              </c:numCache>
            </c:numRef>
          </c:val>
          <c:smooth val="0"/>
          <c:extLst>
            <c:ext xmlns:c16="http://schemas.microsoft.com/office/drawing/2014/chart" uri="{C3380CC4-5D6E-409C-BE32-E72D297353CC}">
              <c16:uniqueId val="{00000002-EB11-441F-921C-B7D25FD4947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B11-441F-921C-B7D25FD49472}"/>
                </c:ext>
              </c:extLst>
            </c:dLbl>
            <c:dLbl>
              <c:idx val="1"/>
              <c:delete val="1"/>
              <c:extLst>
                <c:ext xmlns:c15="http://schemas.microsoft.com/office/drawing/2012/chart" uri="{CE6537A1-D6FC-4f65-9D91-7224C49458BB}"/>
                <c:ext xmlns:c16="http://schemas.microsoft.com/office/drawing/2014/chart" uri="{C3380CC4-5D6E-409C-BE32-E72D297353CC}">
                  <c16:uniqueId val="{00000004-EB11-441F-921C-B7D25FD49472}"/>
                </c:ext>
              </c:extLst>
            </c:dLbl>
            <c:dLbl>
              <c:idx val="2"/>
              <c:delete val="1"/>
              <c:extLst>
                <c:ext xmlns:c15="http://schemas.microsoft.com/office/drawing/2012/chart" uri="{CE6537A1-D6FC-4f65-9D91-7224C49458BB}"/>
                <c:ext xmlns:c16="http://schemas.microsoft.com/office/drawing/2014/chart" uri="{C3380CC4-5D6E-409C-BE32-E72D297353CC}">
                  <c16:uniqueId val="{00000005-EB11-441F-921C-B7D25FD49472}"/>
                </c:ext>
              </c:extLst>
            </c:dLbl>
            <c:dLbl>
              <c:idx val="3"/>
              <c:delete val="1"/>
              <c:extLst>
                <c:ext xmlns:c15="http://schemas.microsoft.com/office/drawing/2012/chart" uri="{CE6537A1-D6FC-4f65-9D91-7224C49458BB}"/>
                <c:ext xmlns:c16="http://schemas.microsoft.com/office/drawing/2014/chart" uri="{C3380CC4-5D6E-409C-BE32-E72D297353CC}">
                  <c16:uniqueId val="{00000006-EB11-441F-921C-B7D25FD49472}"/>
                </c:ext>
              </c:extLst>
            </c:dLbl>
            <c:dLbl>
              <c:idx val="4"/>
              <c:delete val="1"/>
              <c:extLst>
                <c:ext xmlns:c15="http://schemas.microsoft.com/office/drawing/2012/chart" uri="{CE6537A1-D6FC-4f65-9D91-7224C49458BB}"/>
                <c:ext xmlns:c16="http://schemas.microsoft.com/office/drawing/2014/chart" uri="{C3380CC4-5D6E-409C-BE32-E72D297353CC}">
                  <c16:uniqueId val="{00000007-EB11-441F-921C-B7D25FD49472}"/>
                </c:ext>
              </c:extLst>
            </c:dLbl>
            <c:dLbl>
              <c:idx val="5"/>
              <c:delete val="1"/>
              <c:extLst>
                <c:ext xmlns:c15="http://schemas.microsoft.com/office/drawing/2012/chart" uri="{CE6537A1-D6FC-4f65-9D91-7224C49458BB}"/>
                <c:ext xmlns:c16="http://schemas.microsoft.com/office/drawing/2014/chart" uri="{C3380CC4-5D6E-409C-BE32-E72D297353CC}">
                  <c16:uniqueId val="{00000008-EB11-441F-921C-B7D25FD49472}"/>
                </c:ext>
              </c:extLst>
            </c:dLbl>
            <c:dLbl>
              <c:idx val="6"/>
              <c:delete val="1"/>
              <c:extLst>
                <c:ext xmlns:c15="http://schemas.microsoft.com/office/drawing/2012/chart" uri="{CE6537A1-D6FC-4f65-9D91-7224C49458BB}"/>
                <c:ext xmlns:c16="http://schemas.microsoft.com/office/drawing/2014/chart" uri="{C3380CC4-5D6E-409C-BE32-E72D297353CC}">
                  <c16:uniqueId val="{00000009-EB11-441F-921C-B7D25FD49472}"/>
                </c:ext>
              </c:extLst>
            </c:dLbl>
            <c:dLbl>
              <c:idx val="7"/>
              <c:delete val="1"/>
              <c:extLst>
                <c:ext xmlns:c15="http://schemas.microsoft.com/office/drawing/2012/chart" uri="{CE6537A1-D6FC-4f65-9D91-7224C49458BB}"/>
                <c:ext xmlns:c16="http://schemas.microsoft.com/office/drawing/2014/chart" uri="{C3380CC4-5D6E-409C-BE32-E72D297353CC}">
                  <c16:uniqueId val="{0000000A-EB11-441F-921C-B7D25FD49472}"/>
                </c:ext>
              </c:extLst>
            </c:dLbl>
            <c:dLbl>
              <c:idx val="8"/>
              <c:delete val="1"/>
              <c:extLst>
                <c:ext xmlns:c15="http://schemas.microsoft.com/office/drawing/2012/chart" uri="{CE6537A1-D6FC-4f65-9D91-7224C49458BB}"/>
                <c:ext xmlns:c16="http://schemas.microsoft.com/office/drawing/2014/chart" uri="{C3380CC4-5D6E-409C-BE32-E72D297353CC}">
                  <c16:uniqueId val="{0000000B-EB11-441F-921C-B7D25FD49472}"/>
                </c:ext>
              </c:extLst>
            </c:dLbl>
            <c:dLbl>
              <c:idx val="9"/>
              <c:delete val="1"/>
              <c:extLst>
                <c:ext xmlns:c15="http://schemas.microsoft.com/office/drawing/2012/chart" uri="{CE6537A1-D6FC-4f65-9D91-7224C49458BB}"/>
                <c:ext xmlns:c16="http://schemas.microsoft.com/office/drawing/2014/chart" uri="{C3380CC4-5D6E-409C-BE32-E72D297353CC}">
                  <c16:uniqueId val="{0000000C-EB11-441F-921C-B7D25FD49472}"/>
                </c:ext>
              </c:extLst>
            </c:dLbl>
            <c:dLbl>
              <c:idx val="10"/>
              <c:delete val="1"/>
              <c:extLst>
                <c:ext xmlns:c15="http://schemas.microsoft.com/office/drawing/2012/chart" uri="{CE6537A1-D6FC-4f65-9D91-7224C49458BB}"/>
                <c:ext xmlns:c16="http://schemas.microsoft.com/office/drawing/2014/chart" uri="{C3380CC4-5D6E-409C-BE32-E72D297353CC}">
                  <c16:uniqueId val="{0000000D-EB11-441F-921C-B7D25FD49472}"/>
                </c:ext>
              </c:extLst>
            </c:dLbl>
            <c:dLbl>
              <c:idx val="11"/>
              <c:delete val="1"/>
              <c:extLst>
                <c:ext xmlns:c15="http://schemas.microsoft.com/office/drawing/2012/chart" uri="{CE6537A1-D6FC-4f65-9D91-7224C49458BB}"/>
                <c:ext xmlns:c16="http://schemas.microsoft.com/office/drawing/2014/chart" uri="{C3380CC4-5D6E-409C-BE32-E72D297353CC}">
                  <c16:uniqueId val="{0000000E-EB11-441F-921C-B7D25FD49472}"/>
                </c:ext>
              </c:extLst>
            </c:dLbl>
            <c:dLbl>
              <c:idx val="12"/>
              <c:delete val="1"/>
              <c:extLst>
                <c:ext xmlns:c15="http://schemas.microsoft.com/office/drawing/2012/chart" uri="{CE6537A1-D6FC-4f65-9D91-7224C49458BB}"/>
                <c:ext xmlns:c16="http://schemas.microsoft.com/office/drawing/2014/chart" uri="{C3380CC4-5D6E-409C-BE32-E72D297353CC}">
                  <c16:uniqueId val="{0000000F-EB11-441F-921C-B7D25FD4947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11-441F-921C-B7D25FD49472}"/>
                </c:ext>
              </c:extLst>
            </c:dLbl>
            <c:dLbl>
              <c:idx val="14"/>
              <c:delete val="1"/>
              <c:extLst>
                <c:ext xmlns:c15="http://schemas.microsoft.com/office/drawing/2012/chart" uri="{CE6537A1-D6FC-4f65-9D91-7224C49458BB}"/>
                <c:ext xmlns:c16="http://schemas.microsoft.com/office/drawing/2014/chart" uri="{C3380CC4-5D6E-409C-BE32-E72D297353CC}">
                  <c16:uniqueId val="{00000011-EB11-441F-921C-B7D25FD49472}"/>
                </c:ext>
              </c:extLst>
            </c:dLbl>
            <c:dLbl>
              <c:idx val="15"/>
              <c:delete val="1"/>
              <c:extLst>
                <c:ext xmlns:c15="http://schemas.microsoft.com/office/drawing/2012/chart" uri="{CE6537A1-D6FC-4f65-9D91-7224C49458BB}"/>
                <c:ext xmlns:c16="http://schemas.microsoft.com/office/drawing/2014/chart" uri="{C3380CC4-5D6E-409C-BE32-E72D297353CC}">
                  <c16:uniqueId val="{00000012-EB11-441F-921C-B7D25FD49472}"/>
                </c:ext>
              </c:extLst>
            </c:dLbl>
            <c:dLbl>
              <c:idx val="16"/>
              <c:delete val="1"/>
              <c:extLst>
                <c:ext xmlns:c15="http://schemas.microsoft.com/office/drawing/2012/chart" uri="{CE6537A1-D6FC-4f65-9D91-7224C49458BB}"/>
                <c:ext xmlns:c16="http://schemas.microsoft.com/office/drawing/2014/chart" uri="{C3380CC4-5D6E-409C-BE32-E72D297353CC}">
                  <c16:uniqueId val="{00000013-EB11-441F-921C-B7D25FD49472}"/>
                </c:ext>
              </c:extLst>
            </c:dLbl>
            <c:dLbl>
              <c:idx val="17"/>
              <c:delete val="1"/>
              <c:extLst>
                <c:ext xmlns:c15="http://schemas.microsoft.com/office/drawing/2012/chart" uri="{CE6537A1-D6FC-4f65-9D91-7224C49458BB}"/>
                <c:ext xmlns:c16="http://schemas.microsoft.com/office/drawing/2014/chart" uri="{C3380CC4-5D6E-409C-BE32-E72D297353CC}">
                  <c16:uniqueId val="{00000014-EB11-441F-921C-B7D25FD49472}"/>
                </c:ext>
              </c:extLst>
            </c:dLbl>
            <c:dLbl>
              <c:idx val="18"/>
              <c:delete val="1"/>
              <c:extLst>
                <c:ext xmlns:c15="http://schemas.microsoft.com/office/drawing/2012/chart" uri="{CE6537A1-D6FC-4f65-9D91-7224C49458BB}"/>
                <c:ext xmlns:c16="http://schemas.microsoft.com/office/drawing/2014/chart" uri="{C3380CC4-5D6E-409C-BE32-E72D297353CC}">
                  <c16:uniqueId val="{00000015-EB11-441F-921C-B7D25FD49472}"/>
                </c:ext>
              </c:extLst>
            </c:dLbl>
            <c:dLbl>
              <c:idx val="19"/>
              <c:delete val="1"/>
              <c:extLst>
                <c:ext xmlns:c15="http://schemas.microsoft.com/office/drawing/2012/chart" uri="{CE6537A1-D6FC-4f65-9D91-7224C49458BB}"/>
                <c:ext xmlns:c16="http://schemas.microsoft.com/office/drawing/2014/chart" uri="{C3380CC4-5D6E-409C-BE32-E72D297353CC}">
                  <c16:uniqueId val="{00000016-EB11-441F-921C-B7D25FD49472}"/>
                </c:ext>
              </c:extLst>
            </c:dLbl>
            <c:dLbl>
              <c:idx val="20"/>
              <c:delete val="1"/>
              <c:extLst>
                <c:ext xmlns:c15="http://schemas.microsoft.com/office/drawing/2012/chart" uri="{CE6537A1-D6FC-4f65-9D91-7224C49458BB}"/>
                <c:ext xmlns:c16="http://schemas.microsoft.com/office/drawing/2014/chart" uri="{C3380CC4-5D6E-409C-BE32-E72D297353CC}">
                  <c16:uniqueId val="{00000017-EB11-441F-921C-B7D25FD49472}"/>
                </c:ext>
              </c:extLst>
            </c:dLbl>
            <c:dLbl>
              <c:idx val="21"/>
              <c:delete val="1"/>
              <c:extLst>
                <c:ext xmlns:c15="http://schemas.microsoft.com/office/drawing/2012/chart" uri="{CE6537A1-D6FC-4f65-9D91-7224C49458BB}"/>
                <c:ext xmlns:c16="http://schemas.microsoft.com/office/drawing/2014/chart" uri="{C3380CC4-5D6E-409C-BE32-E72D297353CC}">
                  <c16:uniqueId val="{00000018-EB11-441F-921C-B7D25FD49472}"/>
                </c:ext>
              </c:extLst>
            </c:dLbl>
            <c:dLbl>
              <c:idx val="22"/>
              <c:delete val="1"/>
              <c:extLst>
                <c:ext xmlns:c15="http://schemas.microsoft.com/office/drawing/2012/chart" uri="{CE6537A1-D6FC-4f65-9D91-7224C49458BB}"/>
                <c:ext xmlns:c16="http://schemas.microsoft.com/office/drawing/2014/chart" uri="{C3380CC4-5D6E-409C-BE32-E72D297353CC}">
                  <c16:uniqueId val="{00000019-EB11-441F-921C-B7D25FD49472}"/>
                </c:ext>
              </c:extLst>
            </c:dLbl>
            <c:dLbl>
              <c:idx val="23"/>
              <c:delete val="1"/>
              <c:extLst>
                <c:ext xmlns:c15="http://schemas.microsoft.com/office/drawing/2012/chart" uri="{CE6537A1-D6FC-4f65-9D91-7224C49458BB}"/>
                <c:ext xmlns:c16="http://schemas.microsoft.com/office/drawing/2014/chart" uri="{C3380CC4-5D6E-409C-BE32-E72D297353CC}">
                  <c16:uniqueId val="{0000001A-EB11-441F-921C-B7D25FD49472}"/>
                </c:ext>
              </c:extLst>
            </c:dLbl>
            <c:dLbl>
              <c:idx val="24"/>
              <c:delete val="1"/>
              <c:extLst>
                <c:ext xmlns:c15="http://schemas.microsoft.com/office/drawing/2012/chart" uri="{CE6537A1-D6FC-4f65-9D91-7224C49458BB}"/>
                <c:ext xmlns:c16="http://schemas.microsoft.com/office/drawing/2014/chart" uri="{C3380CC4-5D6E-409C-BE32-E72D297353CC}">
                  <c16:uniqueId val="{0000001B-EB11-441F-921C-B7D25FD4947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B11-441F-921C-B7D25FD4947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Aichach-Friedberg (09771)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37320</v>
      </c>
      <c r="F11" s="238">
        <v>36829</v>
      </c>
      <c r="G11" s="238">
        <v>37620</v>
      </c>
      <c r="H11" s="238">
        <v>37086</v>
      </c>
      <c r="I11" s="265">
        <v>36800</v>
      </c>
      <c r="J11" s="263">
        <v>520</v>
      </c>
      <c r="K11" s="266">
        <v>1.4130434782608696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16.39603429796356</v>
      </c>
      <c r="E13" s="115">
        <v>6119</v>
      </c>
      <c r="F13" s="114">
        <v>5887</v>
      </c>
      <c r="G13" s="114">
        <v>6232</v>
      </c>
      <c r="H13" s="114">
        <v>6229</v>
      </c>
      <c r="I13" s="140">
        <v>6025</v>
      </c>
      <c r="J13" s="115">
        <v>94</v>
      </c>
      <c r="K13" s="116">
        <v>1.5601659751037344</v>
      </c>
    </row>
    <row r="14" spans="1:255" ht="14.1" customHeight="1" x14ac:dyDescent="0.2">
      <c r="A14" s="306" t="s">
        <v>230</v>
      </c>
      <c r="B14" s="307"/>
      <c r="C14" s="308"/>
      <c r="D14" s="113">
        <v>65.176848874598065</v>
      </c>
      <c r="E14" s="115">
        <v>24324</v>
      </c>
      <c r="F14" s="114">
        <v>24172</v>
      </c>
      <c r="G14" s="114">
        <v>24617</v>
      </c>
      <c r="H14" s="114">
        <v>24150</v>
      </c>
      <c r="I14" s="140">
        <v>24123</v>
      </c>
      <c r="J14" s="115">
        <v>201</v>
      </c>
      <c r="K14" s="116">
        <v>0.8332296977987812</v>
      </c>
    </row>
    <row r="15" spans="1:255" ht="14.1" customHeight="1" x14ac:dyDescent="0.2">
      <c r="A15" s="306" t="s">
        <v>231</v>
      </c>
      <c r="B15" s="307"/>
      <c r="C15" s="308"/>
      <c r="D15" s="113">
        <v>11.211146838156484</v>
      </c>
      <c r="E15" s="115">
        <v>4184</v>
      </c>
      <c r="F15" s="114">
        <v>4157</v>
      </c>
      <c r="G15" s="114">
        <v>4170</v>
      </c>
      <c r="H15" s="114">
        <v>4098</v>
      </c>
      <c r="I15" s="140">
        <v>4075</v>
      </c>
      <c r="J15" s="115">
        <v>109</v>
      </c>
      <c r="K15" s="116">
        <v>2.6748466257668713</v>
      </c>
    </row>
    <row r="16" spans="1:255" ht="14.1" customHeight="1" x14ac:dyDescent="0.2">
      <c r="A16" s="306" t="s">
        <v>232</v>
      </c>
      <c r="B16" s="307"/>
      <c r="C16" s="308"/>
      <c r="D16" s="113">
        <v>7.215969989281886</v>
      </c>
      <c r="E16" s="115">
        <v>2693</v>
      </c>
      <c r="F16" s="114">
        <v>2613</v>
      </c>
      <c r="G16" s="114">
        <v>2601</v>
      </c>
      <c r="H16" s="114">
        <v>2609</v>
      </c>
      <c r="I16" s="140">
        <v>2577</v>
      </c>
      <c r="J16" s="115">
        <v>116</v>
      </c>
      <c r="K16" s="116">
        <v>4.5013581684128834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1.227224008574491</v>
      </c>
      <c r="E18" s="115">
        <v>458</v>
      </c>
      <c r="F18" s="114">
        <v>389</v>
      </c>
      <c r="G18" s="114">
        <v>482</v>
      </c>
      <c r="H18" s="114">
        <v>485</v>
      </c>
      <c r="I18" s="140">
        <v>434</v>
      </c>
      <c r="J18" s="115">
        <v>24</v>
      </c>
      <c r="K18" s="116">
        <v>5.5299539170506913</v>
      </c>
    </row>
    <row r="19" spans="1:255" ht="14.1" customHeight="1" x14ac:dyDescent="0.2">
      <c r="A19" s="306" t="s">
        <v>235</v>
      </c>
      <c r="B19" s="307" t="s">
        <v>236</v>
      </c>
      <c r="C19" s="308"/>
      <c r="D19" s="113">
        <v>1.0128617363344052</v>
      </c>
      <c r="E19" s="115">
        <v>378</v>
      </c>
      <c r="F19" s="114">
        <v>310</v>
      </c>
      <c r="G19" s="114">
        <v>399</v>
      </c>
      <c r="H19" s="114">
        <v>409</v>
      </c>
      <c r="I19" s="140">
        <v>359</v>
      </c>
      <c r="J19" s="115">
        <v>19</v>
      </c>
      <c r="K19" s="116">
        <v>5.2924791086350975</v>
      </c>
    </row>
    <row r="20" spans="1:255" ht="14.1" customHeight="1" x14ac:dyDescent="0.2">
      <c r="A20" s="306">
        <v>12</v>
      </c>
      <c r="B20" s="307" t="s">
        <v>237</v>
      </c>
      <c r="C20" s="308"/>
      <c r="D20" s="113">
        <v>0.71275455519828512</v>
      </c>
      <c r="E20" s="115">
        <v>266</v>
      </c>
      <c r="F20" s="114">
        <v>237</v>
      </c>
      <c r="G20" s="114">
        <v>277</v>
      </c>
      <c r="H20" s="114">
        <v>271</v>
      </c>
      <c r="I20" s="140">
        <v>258</v>
      </c>
      <c r="J20" s="115">
        <v>8</v>
      </c>
      <c r="K20" s="116">
        <v>3.1007751937984498</v>
      </c>
    </row>
    <row r="21" spans="1:255" ht="14.1" customHeight="1" x14ac:dyDescent="0.2">
      <c r="A21" s="306">
        <v>21</v>
      </c>
      <c r="B21" s="307" t="s">
        <v>238</v>
      </c>
      <c r="C21" s="308"/>
      <c r="D21" s="113">
        <v>0.30546623794212219</v>
      </c>
      <c r="E21" s="115">
        <v>114</v>
      </c>
      <c r="F21" s="114">
        <v>110</v>
      </c>
      <c r="G21" s="114">
        <v>133</v>
      </c>
      <c r="H21" s="114">
        <v>125</v>
      </c>
      <c r="I21" s="140">
        <v>121</v>
      </c>
      <c r="J21" s="115">
        <v>-7</v>
      </c>
      <c r="K21" s="116">
        <v>-5.785123966942149</v>
      </c>
    </row>
    <row r="22" spans="1:255" ht="14.1" customHeight="1" x14ac:dyDescent="0.2">
      <c r="A22" s="306">
        <v>22</v>
      </c>
      <c r="B22" s="307" t="s">
        <v>239</v>
      </c>
      <c r="C22" s="308"/>
      <c r="D22" s="113">
        <v>3.6066452304394425</v>
      </c>
      <c r="E22" s="115">
        <v>1346</v>
      </c>
      <c r="F22" s="114">
        <v>1336</v>
      </c>
      <c r="G22" s="114">
        <v>1378</v>
      </c>
      <c r="H22" s="114">
        <v>1371</v>
      </c>
      <c r="I22" s="140">
        <v>1360</v>
      </c>
      <c r="J22" s="115">
        <v>-14</v>
      </c>
      <c r="K22" s="116">
        <v>-1.0294117647058822</v>
      </c>
    </row>
    <row r="23" spans="1:255" ht="14.1" customHeight="1" x14ac:dyDescent="0.2">
      <c r="A23" s="306">
        <v>23</v>
      </c>
      <c r="B23" s="307" t="s">
        <v>240</v>
      </c>
      <c r="C23" s="308"/>
      <c r="D23" s="113">
        <v>0.83601286173633438</v>
      </c>
      <c r="E23" s="115">
        <v>312</v>
      </c>
      <c r="F23" s="114">
        <v>305</v>
      </c>
      <c r="G23" s="114">
        <v>304</v>
      </c>
      <c r="H23" s="114">
        <v>291</v>
      </c>
      <c r="I23" s="140">
        <v>293</v>
      </c>
      <c r="J23" s="115">
        <v>19</v>
      </c>
      <c r="K23" s="116">
        <v>6.4846416382252556</v>
      </c>
    </row>
    <row r="24" spans="1:255" ht="14.1" customHeight="1" x14ac:dyDescent="0.2">
      <c r="A24" s="306">
        <v>24</v>
      </c>
      <c r="B24" s="307" t="s">
        <v>241</v>
      </c>
      <c r="C24" s="308"/>
      <c r="D24" s="113">
        <v>5.048231511254019</v>
      </c>
      <c r="E24" s="115">
        <v>1884</v>
      </c>
      <c r="F24" s="114">
        <v>1877</v>
      </c>
      <c r="G24" s="114">
        <v>1956</v>
      </c>
      <c r="H24" s="114">
        <v>1949</v>
      </c>
      <c r="I24" s="140">
        <v>1955</v>
      </c>
      <c r="J24" s="115">
        <v>-71</v>
      </c>
      <c r="K24" s="116">
        <v>-3.6317135549872122</v>
      </c>
    </row>
    <row r="25" spans="1:255" ht="14.1" customHeight="1" x14ac:dyDescent="0.2">
      <c r="A25" s="306">
        <v>25</v>
      </c>
      <c r="B25" s="307" t="s">
        <v>242</v>
      </c>
      <c r="C25" s="308"/>
      <c r="D25" s="113">
        <v>5.8386923901393351</v>
      </c>
      <c r="E25" s="115">
        <v>2179</v>
      </c>
      <c r="F25" s="114">
        <v>2166</v>
      </c>
      <c r="G25" s="114">
        <v>2178</v>
      </c>
      <c r="H25" s="114">
        <v>2111</v>
      </c>
      <c r="I25" s="140">
        <v>2132</v>
      </c>
      <c r="J25" s="115">
        <v>47</v>
      </c>
      <c r="K25" s="116">
        <v>2.204502814258912</v>
      </c>
    </row>
    <row r="26" spans="1:255" ht="14.1" customHeight="1" x14ac:dyDescent="0.2">
      <c r="A26" s="306">
        <v>26</v>
      </c>
      <c r="B26" s="307" t="s">
        <v>243</v>
      </c>
      <c r="C26" s="308"/>
      <c r="D26" s="113">
        <v>2.5160771704180065</v>
      </c>
      <c r="E26" s="115">
        <v>939</v>
      </c>
      <c r="F26" s="114">
        <v>935</v>
      </c>
      <c r="G26" s="114">
        <v>955</v>
      </c>
      <c r="H26" s="114">
        <v>922</v>
      </c>
      <c r="I26" s="140">
        <v>932</v>
      </c>
      <c r="J26" s="115">
        <v>7</v>
      </c>
      <c r="K26" s="116">
        <v>0.75107296137339052</v>
      </c>
    </row>
    <row r="27" spans="1:255" ht="14.1" customHeight="1" x14ac:dyDescent="0.2">
      <c r="A27" s="306">
        <v>27</v>
      </c>
      <c r="B27" s="307" t="s">
        <v>244</v>
      </c>
      <c r="C27" s="308"/>
      <c r="D27" s="113">
        <v>2.8563772775991425</v>
      </c>
      <c r="E27" s="115">
        <v>1066</v>
      </c>
      <c r="F27" s="114">
        <v>1071</v>
      </c>
      <c r="G27" s="114">
        <v>1082</v>
      </c>
      <c r="H27" s="114">
        <v>1061</v>
      </c>
      <c r="I27" s="140">
        <v>1066</v>
      </c>
      <c r="J27" s="115">
        <v>0</v>
      </c>
      <c r="K27" s="116">
        <v>0</v>
      </c>
    </row>
    <row r="28" spans="1:255" ht="14.1" customHeight="1" x14ac:dyDescent="0.2">
      <c r="A28" s="306">
        <v>28</v>
      </c>
      <c r="B28" s="307" t="s">
        <v>245</v>
      </c>
      <c r="C28" s="308"/>
      <c r="D28" s="113">
        <v>1.3558413719185423</v>
      </c>
      <c r="E28" s="115">
        <v>506</v>
      </c>
      <c r="F28" s="114">
        <v>513</v>
      </c>
      <c r="G28" s="114">
        <v>513</v>
      </c>
      <c r="H28" s="114">
        <v>505</v>
      </c>
      <c r="I28" s="140">
        <v>501</v>
      </c>
      <c r="J28" s="115">
        <v>5</v>
      </c>
      <c r="K28" s="116">
        <v>0.99800399201596801</v>
      </c>
    </row>
    <row r="29" spans="1:255" ht="14.1" customHeight="1" x14ac:dyDescent="0.2">
      <c r="A29" s="306">
        <v>29</v>
      </c>
      <c r="B29" s="307" t="s">
        <v>246</v>
      </c>
      <c r="C29" s="308"/>
      <c r="D29" s="113">
        <v>3.582529474812433</v>
      </c>
      <c r="E29" s="115">
        <v>1337</v>
      </c>
      <c r="F29" s="114">
        <v>1311</v>
      </c>
      <c r="G29" s="114">
        <v>1403</v>
      </c>
      <c r="H29" s="114">
        <v>1387</v>
      </c>
      <c r="I29" s="140">
        <v>1346</v>
      </c>
      <c r="J29" s="115">
        <v>-9</v>
      </c>
      <c r="K29" s="116">
        <v>-0.66864784546805345</v>
      </c>
    </row>
    <row r="30" spans="1:255" ht="14.1" customHeight="1" x14ac:dyDescent="0.2">
      <c r="A30" s="306" t="s">
        <v>247</v>
      </c>
      <c r="B30" s="307" t="s">
        <v>248</v>
      </c>
      <c r="C30" s="308"/>
      <c r="D30" s="113">
        <v>1.9694533762057878</v>
      </c>
      <c r="E30" s="115">
        <v>735</v>
      </c>
      <c r="F30" s="114">
        <v>715</v>
      </c>
      <c r="G30" s="114">
        <v>795</v>
      </c>
      <c r="H30" s="114">
        <v>777</v>
      </c>
      <c r="I30" s="140">
        <v>742</v>
      </c>
      <c r="J30" s="115">
        <v>-7</v>
      </c>
      <c r="K30" s="116">
        <v>-0.94339622641509435</v>
      </c>
    </row>
    <row r="31" spans="1:255" ht="14.1" customHeight="1" x14ac:dyDescent="0.2">
      <c r="A31" s="306" t="s">
        <v>249</v>
      </c>
      <c r="B31" s="307" t="s">
        <v>250</v>
      </c>
      <c r="C31" s="308"/>
      <c r="D31" s="113">
        <v>1.5112540192926045</v>
      </c>
      <c r="E31" s="115">
        <v>564</v>
      </c>
      <c r="F31" s="114">
        <v>558</v>
      </c>
      <c r="G31" s="114">
        <v>570</v>
      </c>
      <c r="H31" s="114">
        <v>572</v>
      </c>
      <c r="I31" s="140">
        <v>568</v>
      </c>
      <c r="J31" s="115">
        <v>-4</v>
      </c>
      <c r="K31" s="116">
        <v>-0.70422535211267601</v>
      </c>
    </row>
    <row r="32" spans="1:255" ht="14.1" customHeight="1" x14ac:dyDescent="0.2">
      <c r="A32" s="306">
        <v>31</v>
      </c>
      <c r="B32" s="307" t="s">
        <v>251</v>
      </c>
      <c r="C32" s="308"/>
      <c r="D32" s="113">
        <v>0.68060021436227225</v>
      </c>
      <c r="E32" s="115">
        <v>254</v>
      </c>
      <c r="F32" s="114">
        <v>243</v>
      </c>
      <c r="G32" s="114">
        <v>248</v>
      </c>
      <c r="H32" s="114">
        <v>252</v>
      </c>
      <c r="I32" s="140">
        <v>254</v>
      </c>
      <c r="J32" s="115">
        <v>0</v>
      </c>
      <c r="K32" s="116">
        <v>0</v>
      </c>
    </row>
    <row r="33" spans="1:11" ht="14.1" customHeight="1" x14ac:dyDescent="0.2">
      <c r="A33" s="306">
        <v>32</v>
      </c>
      <c r="B33" s="307" t="s">
        <v>252</v>
      </c>
      <c r="C33" s="308"/>
      <c r="D33" s="113">
        <v>2.8617363344051445</v>
      </c>
      <c r="E33" s="115">
        <v>1068</v>
      </c>
      <c r="F33" s="114">
        <v>956</v>
      </c>
      <c r="G33" s="114">
        <v>1126</v>
      </c>
      <c r="H33" s="114">
        <v>1104</v>
      </c>
      <c r="I33" s="140">
        <v>1034</v>
      </c>
      <c r="J33" s="115">
        <v>34</v>
      </c>
      <c r="K33" s="116">
        <v>3.2882011605415862</v>
      </c>
    </row>
    <row r="34" spans="1:11" ht="14.1" customHeight="1" x14ac:dyDescent="0.2">
      <c r="A34" s="306">
        <v>33</v>
      </c>
      <c r="B34" s="307" t="s">
        <v>253</v>
      </c>
      <c r="C34" s="308"/>
      <c r="D34" s="113">
        <v>2.4410503751339765</v>
      </c>
      <c r="E34" s="115">
        <v>911</v>
      </c>
      <c r="F34" s="114">
        <v>903</v>
      </c>
      <c r="G34" s="114">
        <v>956</v>
      </c>
      <c r="H34" s="114">
        <v>945</v>
      </c>
      <c r="I34" s="140">
        <v>909</v>
      </c>
      <c r="J34" s="115">
        <v>2</v>
      </c>
      <c r="K34" s="116">
        <v>0.22002200220022003</v>
      </c>
    </row>
    <row r="35" spans="1:11" ht="14.1" customHeight="1" x14ac:dyDescent="0.2">
      <c r="A35" s="306">
        <v>34</v>
      </c>
      <c r="B35" s="307" t="s">
        <v>254</v>
      </c>
      <c r="C35" s="308"/>
      <c r="D35" s="113">
        <v>2.9957127545551985</v>
      </c>
      <c r="E35" s="115">
        <v>1118</v>
      </c>
      <c r="F35" s="114">
        <v>1110</v>
      </c>
      <c r="G35" s="114">
        <v>1115</v>
      </c>
      <c r="H35" s="114">
        <v>1110</v>
      </c>
      <c r="I35" s="140">
        <v>1127</v>
      </c>
      <c r="J35" s="115">
        <v>-9</v>
      </c>
      <c r="K35" s="116">
        <v>-0.79858030168589178</v>
      </c>
    </row>
    <row r="36" spans="1:11" ht="14.1" customHeight="1" x14ac:dyDescent="0.2">
      <c r="A36" s="306">
        <v>41</v>
      </c>
      <c r="B36" s="307" t="s">
        <v>255</v>
      </c>
      <c r="C36" s="308"/>
      <c r="D36" s="113">
        <v>0.27063236870310825</v>
      </c>
      <c r="E36" s="115">
        <v>101</v>
      </c>
      <c r="F36" s="114">
        <v>98</v>
      </c>
      <c r="G36" s="114">
        <v>95</v>
      </c>
      <c r="H36" s="114">
        <v>97</v>
      </c>
      <c r="I36" s="140">
        <v>99</v>
      </c>
      <c r="J36" s="115">
        <v>2</v>
      </c>
      <c r="K36" s="116">
        <v>2.0202020202020203</v>
      </c>
    </row>
    <row r="37" spans="1:11" ht="14.1" customHeight="1" x14ac:dyDescent="0.2">
      <c r="A37" s="306">
        <v>42</v>
      </c>
      <c r="B37" s="307" t="s">
        <v>256</v>
      </c>
      <c r="C37" s="308"/>
      <c r="D37" s="113">
        <v>0.12593783494105038</v>
      </c>
      <c r="E37" s="115">
        <v>47</v>
      </c>
      <c r="F37" s="114">
        <v>45</v>
      </c>
      <c r="G37" s="114">
        <v>45</v>
      </c>
      <c r="H37" s="114">
        <v>44</v>
      </c>
      <c r="I37" s="140">
        <v>48</v>
      </c>
      <c r="J37" s="115">
        <v>-1</v>
      </c>
      <c r="K37" s="116">
        <v>-2.0833333333333335</v>
      </c>
    </row>
    <row r="38" spans="1:11" ht="14.1" customHeight="1" x14ac:dyDescent="0.2">
      <c r="A38" s="306">
        <v>43</v>
      </c>
      <c r="B38" s="307" t="s">
        <v>257</v>
      </c>
      <c r="C38" s="308"/>
      <c r="D38" s="113">
        <v>1.5353697749196142</v>
      </c>
      <c r="E38" s="115">
        <v>573</v>
      </c>
      <c r="F38" s="114">
        <v>558</v>
      </c>
      <c r="G38" s="114">
        <v>558</v>
      </c>
      <c r="H38" s="114">
        <v>535</v>
      </c>
      <c r="I38" s="140">
        <v>529</v>
      </c>
      <c r="J38" s="115">
        <v>44</v>
      </c>
      <c r="K38" s="116">
        <v>8.3175803402646498</v>
      </c>
    </row>
    <row r="39" spans="1:11" ht="14.1" customHeight="1" x14ac:dyDescent="0.2">
      <c r="A39" s="306">
        <v>51</v>
      </c>
      <c r="B39" s="307" t="s">
        <v>258</v>
      </c>
      <c r="C39" s="308"/>
      <c r="D39" s="113">
        <v>5.211682743837085</v>
      </c>
      <c r="E39" s="115">
        <v>1945</v>
      </c>
      <c r="F39" s="114">
        <v>1939</v>
      </c>
      <c r="G39" s="114">
        <v>1939</v>
      </c>
      <c r="H39" s="114">
        <v>1909</v>
      </c>
      <c r="I39" s="140">
        <v>1927</v>
      </c>
      <c r="J39" s="115">
        <v>18</v>
      </c>
      <c r="K39" s="116">
        <v>0.93409444732745195</v>
      </c>
    </row>
    <row r="40" spans="1:11" ht="14.1" customHeight="1" x14ac:dyDescent="0.2">
      <c r="A40" s="306" t="s">
        <v>259</v>
      </c>
      <c r="B40" s="307" t="s">
        <v>260</v>
      </c>
      <c r="C40" s="308"/>
      <c r="D40" s="113">
        <v>4.592711682743837</v>
      </c>
      <c r="E40" s="115">
        <v>1714</v>
      </c>
      <c r="F40" s="114">
        <v>1710</v>
      </c>
      <c r="G40" s="114">
        <v>1712</v>
      </c>
      <c r="H40" s="114">
        <v>1703</v>
      </c>
      <c r="I40" s="140">
        <v>1716</v>
      </c>
      <c r="J40" s="115">
        <v>-2</v>
      </c>
      <c r="K40" s="116">
        <v>-0.11655011655011654</v>
      </c>
    </row>
    <row r="41" spans="1:11" ht="14.1" customHeight="1" x14ac:dyDescent="0.2">
      <c r="A41" s="306"/>
      <c r="B41" s="307" t="s">
        <v>261</v>
      </c>
      <c r="C41" s="308"/>
      <c r="D41" s="113">
        <v>3.842443729903537</v>
      </c>
      <c r="E41" s="115">
        <v>1434</v>
      </c>
      <c r="F41" s="114">
        <v>1434</v>
      </c>
      <c r="G41" s="114">
        <v>1425</v>
      </c>
      <c r="H41" s="114">
        <v>1419</v>
      </c>
      <c r="I41" s="140">
        <v>1435</v>
      </c>
      <c r="J41" s="115">
        <v>-1</v>
      </c>
      <c r="K41" s="116">
        <v>-6.968641114982578E-2</v>
      </c>
    </row>
    <row r="42" spans="1:11" ht="14.1" customHeight="1" x14ac:dyDescent="0.2">
      <c r="A42" s="306">
        <v>52</v>
      </c>
      <c r="B42" s="307" t="s">
        <v>262</v>
      </c>
      <c r="C42" s="308"/>
      <c r="D42" s="113">
        <v>4.3488745980707399</v>
      </c>
      <c r="E42" s="115">
        <v>1623</v>
      </c>
      <c r="F42" s="114">
        <v>1628</v>
      </c>
      <c r="G42" s="114">
        <v>1668</v>
      </c>
      <c r="H42" s="114">
        <v>1644</v>
      </c>
      <c r="I42" s="140">
        <v>1636</v>
      </c>
      <c r="J42" s="115">
        <v>-13</v>
      </c>
      <c r="K42" s="116">
        <v>-0.79462102689486558</v>
      </c>
    </row>
    <row r="43" spans="1:11" ht="14.1" customHeight="1" x14ac:dyDescent="0.2">
      <c r="A43" s="306" t="s">
        <v>263</v>
      </c>
      <c r="B43" s="307" t="s">
        <v>264</v>
      </c>
      <c r="C43" s="308"/>
      <c r="D43" s="113">
        <v>3.7513397642015005</v>
      </c>
      <c r="E43" s="115">
        <v>1400</v>
      </c>
      <c r="F43" s="114">
        <v>1413</v>
      </c>
      <c r="G43" s="114">
        <v>1442</v>
      </c>
      <c r="H43" s="114">
        <v>1424</v>
      </c>
      <c r="I43" s="140">
        <v>1413</v>
      </c>
      <c r="J43" s="115">
        <v>-13</v>
      </c>
      <c r="K43" s="116">
        <v>-0.92002830856334039</v>
      </c>
    </row>
    <row r="44" spans="1:11" ht="14.1" customHeight="1" x14ac:dyDescent="0.2">
      <c r="A44" s="306">
        <v>53</v>
      </c>
      <c r="B44" s="307" t="s">
        <v>265</v>
      </c>
      <c r="C44" s="308"/>
      <c r="D44" s="113">
        <v>0.32154340836012862</v>
      </c>
      <c r="E44" s="115">
        <v>120</v>
      </c>
      <c r="F44" s="114">
        <v>117</v>
      </c>
      <c r="G44" s="114">
        <v>120</v>
      </c>
      <c r="H44" s="114">
        <v>131</v>
      </c>
      <c r="I44" s="140">
        <v>119</v>
      </c>
      <c r="J44" s="115">
        <v>1</v>
      </c>
      <c r="K44" s="116">
        <v>0.84033613445378152</v>
      </c>
    </row>
    <row r="45" spans="1:11" ht="14.1" customHeight="1" x14ac:dyDescent="0.2">
      <c r="A45" s="306" t="s">
        <v>266</v>
      </c>
      <c r="B45" s="307" t="s">
        <v>267</v>
      </c>
      <c r="C45" s="308"/>
      <c r="D45" s="113">
        <v>0.26527331189710612</v>
      </c>
      <c r="E45" s="115">
        <v>99</v>
      </c>
      <c r="F45" s="114">
        <v>95</v>
      </c>
      <c r="G45" s="114">
        <v>99</v>
      </c>
      <c r="H45" s="114">
        <v>110</v>
      </c>
      <c r="I45" s="140">
        <v>100</v>
      </c>
      <c r="J45" s="115">
        <v>-1</v>
      </c>
      <c r="K45" s="116">
        <v>-1</v>
      </c>
    </row>
    <row r="46" spans="1:11" ht="14.1" customHeight="1" x14ac:dyDescent="0.2">
      <c r="A46" s="306">
        <v>54</v>
      </c>
      <c r="B46" s="307" t="s">
        <v>268</v>
      </c>
      <c r="C46" s="308"/>
      <c r="D46" s="113">
        <v>2.304394426580922</v>
      </c>
      <c r="E46" s="115">
        <v>860</v>
      </c>
      <c r="F46" s="114">
        <v>841</v>
      </c>
      <c r="G46" s="114">
        <v>844</v>
      </c>
      <c r="H46" s="114">
        <v>858</v>
      </c>
      <c r="I46" s="140">
        <v>841</v>
      </c>
      <c r="J46" s="115">
        <v>19</v>
      </c>
      <c r="K46" s="116">
        <v>2.2592152199762188</v>
      </c>
    </row>
    <row r="47" spans="1:11" ht="14.1" customHeight="1" x14ac:dyDescent="0.2">
      <c r="A47" s="306">
        <v>61</v>
      </c>
      <c r="B47" s="307" t="s">
        <v>269</v>
      </c>
      <c r="C47" s="308"/>
      <c r="D47" s="113">
        <v>3.4163987138263665</v>
      </c>
      <c r="E47" s="115">
        <v>1275</v>
      </c>
      <c r="F47" s="114">
        <v>1279</v>
      </c>
      <c r="G47" s="114">
        <v>1295</v>
      </c>
      <c r="H47" s="114">
        <v>1282</v>
      </c>
      <c r="I47" s="140">
        <v>1288</v>
      </c>
      <c r="J47" s="115">
        <v>-13</v>
      </c>
      <c r="K47" s="116">
        <v>-1.0093167701863355</v>
      </c>
    </row>
    <row r="48" spans="1:11" ht="14.1" customHeight="1" x14ac:dyDescent="0.2">
      <c r="A48" s="306">
        <v>62</v>
      </c>
      <c r="B48" s="307" t="s">
        <v>270</v>
      </c>
      <c r="C48" s="308"/>
      <c r="D48" s="113">
        <v>8.269024651661308</v>
      </c>
      <c r="E48" s="115">
        <v>3086</v>
      </c>
      <c r="F48" s="114">
        <v>3090</v>
      </c>
      <c r="G48" s="114">
        <v>3095</v>
      </c>
      <c r="H48" s="114">
        <v>3052</v>
      </c>
      <c r="I48" s="140">
        <v>3054</v>
      </c>
      <c r="J48" s="115">
        <v>32</v>
      </c>
      <c r="K48" s="116">
        <v>1.0478061558611658</v>
      </c>
    </row>
    <row r="49" spans="1:11" ht="14.1" customHeight="1" x14ac:dyDescent="0.2">
      <c r="A49" s="306">
        <v>63</v>
      </c>
      <c r="B49" s="307" t="s">
        <v>271</v>
      </c>
      <c r="C49" s="308"/>
      <c r="D49" s="113">
        <v>1.8461950696677385</v>
      </c>
      <c r="E49" s="115">
        <v>689</v>
      </c>
      <c r="F49" s="114">
        <v>711</v>
      </c>
      <c r="G49" s="114">
        <v>766</v>
      </c>
      <c r="H49" s="114">
        <v>747</v>
      </c>
      <c r="I49" s="140">
        <v>710</v>
      </c>
      <c r="J49" s="115">
        <v>-21</v>
      </c>
      <c r="K49" s="116">
        <v>-2.9577464788732395</v>
      </c>
    </row>
    <row r="50" spans="1:11" ht="14.1" customHeight="1" x14ac:dyDescent="0.2">
      <c r="A50" s="306" t="s">
        <v>272</v>
      </c>
      <c r="B50" s="307" t="s">
        <v>273</v>
      </c>
      <c r="C50" s="308"/>
      <c r="D50" s="113">
        <v>0.30010718113612006</v>
      </c>
      <c r="E50" s="115">
        <v>112</v>
      </c>
      <c r="F50" s="114">
        <v>110</v>
      </c>
      <c r="G50" s="114">
        <v>133</v>
      </c>
      <c r="H50" s="114">
        <v>117</v>
      </c>
      <c r="I50" s="140">
        <v>98</v>
      </c>
      <c r="J50" s="115">
        <v>14</v>
      </c>
      <c r="K50" s="116">
        <v>14.285714285714286</v>
      </c>
    </row>
    <row r="51" spans="1:11" ht="14.1" customHeight="1" x14ac:dyDescent="0.2">
      <c r="A51" s="306" t="s">
        <v>274</v>
      </c>
      <c r="B51" s="307" t="s">
        <v>275</v>
      </c>
      <c r="C51" s="308"/>
      <c r="D51" s="113">
        <v>1.2942122186495177</v>
      </c>
      <c r="E51" s="115">
        <v>483</v>
      </c>
      <c r="F51" s="114">
        <v>499</v>
      </c>
      <c r="G51" s="114">
        <v>528</v>
      </c>
      <c r="H51" s="114">
        <v>527</v>
      </c>
      <c r="I51" s="140">
        <v>510</v>
      </c>
      <c r="J51" s="115">
        <v>-27</v>
      </c>
      <c r="K51" s="116">
        <v>-5.2941176470588234</v>
      </c>
    </row>
    <row r="52" spans="1:11" ht="14.1" customHeight="1" x14ac:dyDescent="0.2">
      <c r="A52" s="306">
        <v>71</v>
      </c>
      <c r="B52" s="307" t="s">
        <v>276</v>
      </c>
      <c r="C52" s="308"/>
      <c r="D52" s="113">
        <v>12.564308681672026</v>
      </c>
      <c r="E52" s="115">
        <v>4689</v>
      </c>
      <c r="F52" s="114">
        <v>4722</v>
      </c>
      <c r="G52" s="114">
        <v>4772</v>
      </c>
      <c r="H52" s="114">
        <v>4665</v>
      </c>
      <c r="I52" s="140">
        <v>4681</v>
      </c>
      <c r="J52" s="115">
        <v>8</v>
      </c>
      <c r="K52" s="116">
        <v>0.17090365306558428</v>
      </c>
    </row>
    <row r="53" spans="1:11" ht="14.1" customHeight="1" x14ac:dyDescent="0.2">
      <c r="A53" s="306" t="s">
        <v>277</v>
      </c>
      <c r="B53" s="307" t="s">
        <v>278</v>
      </c>
      <c r="C53" s="308"/>
      <c r="D53" s="113">
        <v>4.528403001071811</v>
      </c>
      <c r="E53" s="115">
        <v>1690</v>
      </c>
      <c r="F53" s="114">
        <v>1723</v>
      </c>
      <c r="G53" s="114">
        <v>1733</v>
      </c>
      <c r="H53" s="114">
        <v>1686</v>
      </c>
      <c r="I53" s="140">
        <v>1683</v>
      </c>
      <c r="J53" s="115">
        <v>7</v>
      </c>
      <c r="K53" s="116">
        <v>0.41592394533571003</v>
      </c>
    </row>
    <row r="54" spans="1:11" ht="14.1" customHeight="1" x14ac:dyDescent="0.2">
      <c r="A54" s="306" t="s">
        <v>279</v>
      </c>
      <c r="B54" s="307" t="s">
        <v>280</v>
      </c>
      <c r="C54" s="308"/>
      <c r="D54" s="113">
        <v>7.044480171489818</v>
      </c>
      <c r="E54" s="115">
        <v>2629</v>
      </c>
      <c r="F54" s="114">
        <v>2634</v>
      </c>
      <c r="G54" s="114">
        <v>2676</v>
      </c>
      <c r="H54" s="114">
        <v>2636</v>
      </c>
      <c r="I54" s="140">
        <v>2653</v>
      </c>
      <c r="J54" s="115">
        <v>-24</v>
      </c>
      <c r="K54" s="116">
        <v>-0.9046362608367885</v>
      </c>
    </row>
    <row r="55" spans="1:11" ht="14.1" customHeight="1" x14ac:dyDescent="0.2">
      <c r="A55" s="306">
        <v>72</v>
      </c>
      <c r="B55" s="307" t="s">
        <v>281</v>
      </c>
      <c r="C55" s="308"/>
      <c r="D55" s="113">
        <v>3.2984994640943195</v>
      </c>
      <c r="E55" s="115">
        <v>1231</v>
      </c>
      <c r="F55" s="114">
        <v>1229</v>
      </c>
      <c r="G55" s="114">
        <v>1229</v>
      </c>
      <c r="H55" s="114">
        <v>1224</v>
      </c>
      <c r="I55" s="140">
        <v>1217</v>
      </c>
      <c r="J55" s="115">
        <v>14</v>
      </c>
      <c r="K55" s="116">
        <v>1.1503697617091209</v>
      </c>
    </row>
    <row r="56" spans="1:11" ht="14.1" customHeight="1" x14ac:dyDescent="0.2">
      <c r="A56" s="306" t="s">
        <v>282</v>
      </c>
      <c r="B56" s="307" t="s">
        <v>283</v>
      </c>
      <c r="C56" s="308"/>
      <c r="D56" s="113">
        <v>1.4683815648445873</v>
      </c>
      <c r="E56" s="115">
        <v>548</v>
      </c>
      <c r="F56" s="114">
        <v>552</v>
      </c>
      <c r="G56" s="114">
        <v>558</v>
      </c>
      <c r="H56" s="114">
        <v>551</v>
      </c>
      <c r="I56" s="140">
        <v>551</v>
      </c>
      <c r="J56" s="115">
        <v>-3</v>
      </c>
      <c r="K56" s="116">
        <v>-0.54446460980036293</v>
      </c>
    </row>
    <row r="57" spans="1:11" ht="14.1" customHeight="1" x14ac:dyDescent="0.2">
      <c r="A57" s="306" t="s">
        <v>284</v>
      </c>
      <c r="B57" s="307" t="s">
        <v>285</v>
      </c>
      <c r="C57" s="308"/>
      <c r="D57" s="113">
        <v>1.2540192926045015</v>
      </c>
      <c r="E57" s="115">
        <v>468</v>
      </c>
      <c r="F57" s="114">
        <v>469</v>
      </c>
      <c r="G57" s="114">
        <v>461</v>
      </c>
      <c r="H57" s="114">
        <v>465</v>
      </c>
      <c r="I57" s="140">
        <v>456</v>
      </c>
      <c r="J57" s="115">
        <v>12</v>
      </c>
      <c r="K57" s="116">
        <v>2.6315789473684212</v>
      </c>
    </row>
    <row r="58" spans="1:11" ht="14.1" customHeight="1" x14ac:dyDescent="0.2">
      <c r="A58" s="306">
        <v>73</v>
      </c>
      <c r="B58" s="307" t="s">
        <v>286</v>
      </c>
      <c r="C58" s="308"/>
      <c r="D58" s="113">
        <v>2.2132904608788855</v>
      </c>
      <c r="E58" s="115">
        <v>826</v>
      </c>
      <c r="F58" s="114">
        <v>832</v>
      </c>
      <c r="G58" s="114">
        <v>816</v>
      </c>
      <c r="H58" s="114">
        <v>791</v>
      </c>
      <c r="I58" s="140">
        <v>789</v>
      </c>
      <c r="J58" s="115">
        <v>37</v>
      </c>
      <c r="K58" s="116">
        <v>4.6894803548795947</v>
      </c>
    </row>
    <row r="59" spans="1:11" ht="14.1" customHeight="1" x14ac:dyDescent="0.2">
      <c r="A59" s="306" t="s">
        <v>287</v>
      </c>
      <c r="B59" s="307" t="s">
        <v>288</v>
      </c>
      <c r="C59" s="308"/>
      <c r="D59" s="113">
        <v>1.9640943193997857</v>
      </c>
      <c r="E59" s="115">
        <v>733</v>
      </c>
      <c r="F59" s="114">
        <v>733</v>
      </c>
      <c r="G59" s="114">
        <v>717</v>
      </c>
      <c r="H59" s="114">
        <v>694</v>
      </c>
      <c r="I59" s="140">
        <v>691</v>
      </c>
      <c r="J59" s="115">
        <v>42</v>
      </c>
      <c r="K59" s="116">
        <v>6.078147612156295</v>
      </c>
    </row>
    <row r="60" spans="1:11" ht="14.1" customHeight="1" x14ac:dyDescent="0.2">
      <c r="A60" s="306">
        <v>81</v>
      </c>
      <c r="B60" s="307" t="s">
        <v>289</v>
      </c>
      <c r="C60" s="308"/>
      <c r="D60" s="113">
        <v>6.296891747052519</v>
      </c>
      <c r="E60" s="115">
        <v>2350</v>
      </c>
      <c r="F60" s="114">
        <v>2171</v>
      </c>
      <c r="G60" s="114">
        <v>2160</v>
      </c>
      <c r="H60" s="114">
        <v>2132</v>
      </c>
      <c r="I60" s="140">
        <v>2102</v>
      </c>
      <c r="J60" s="115">
        <v>248</v>
      </c>
      <c r="K60" s="116">
        <v>11.798287345385347</v>
      </c>
    </row>
    <row r="61" spans="1:11" ht="14.1" customHeight="1" x14ac:dyDescent="0.2">
      <c r="A61" s="306" t="s">
        <v>290</v>
      </c>
      <c r="B61" s="307" t="s">
        <v>291</v>
      </c>
      <c r="C61" s="308"/>
      <c r="D61" s="113">
        <v>2.7063236870310825</v>
      </c>
      <c r="E61" s="115">
        <v>1010</v>
      </c>
      <c r="F61" s="114">
        <v>873</v>
      </c>
      <c r="G61" s="114">
        <v>875</v>
      </c>
      <c r="H61" s="114">
        <v>835</v>
      </c>
      <c r="I61" s="140">
        <v>833</v>
      </c>
      <c r="J61" s="115">
        <v>177</v>
      </c>
      <c r="K61" s="116">
        <v>21.248499399759904</v>
      </c>
    </row>
    <row r="62" spans="1:11" ht="14.1" customHeight="1" x14ac:dyDescent="0.2">
      <c r="A62" s="306" t="s">
        <v>292</v>
      </c>
      <c r="B62" s="307" t="s">
        <v>293</v>
      </c>
      <c r="C62" s="308"/>
      <c r="D62" s="113">
        <v>1.8086816720257235</v>
      </c>
      <c r="E62" s="115">
        <v>675</v>
      </c>
      <c r="F62" s="114">
        <v>669</v>
      </c>
      <c r="G62" s="114">
        <v>668</v>
      </c>
      <c r="H62" s="114">
        <v>675</v>
      </c>
      <c r="I62" s="140">
        <v>665</v>
      </c>
      <c r="J62" s="115">
        <v>10</v>
      </c>
      <c r="K62" s="116">
        <v>1.5037593984962405</v>
      </c>
    </row>
    <row r="63" spans="1:11" ht="14.1" customHeight="1" x14ac:dyDescent="0.2">
      <c r="A63" s="306"/>
      <c r="B63" s="307" t="s">
        <v>294</v>
      </c>
      <c r="C63" s="308"/>
      <c r="D63" s="113">
        <v>1.4362272240085745</v>
      </c>
      <c r="E63" s="115">
        <v>536</v>
      </c>
      <c r="F63" s="114">
        <v>527</v>
      </c>
      <c r="G63" s="114">
        <v>530</v>
      </c>
      <c r="H63" s="114">
        <v>528</v>
      </c>
      <c r="I63" s="140">
        <v>518</v>
      </c>
      <c r="J63" s="115">
        <v>18</v>
      </c>
      <c r="K63" s="116">
        <v>3.4749034749034751</v>
      </c>
    </row>
    <row r="64" spans="1:11" ht="14.1" customHeight="1" x14ac:dyDescent="0.2">
      <c r="A64" s="306" t="s">
        <v>295</v>
      </c>
      <c r="B64" s="307" t="s">
        <v>296</v>
      </c>
      <c r="C64" s="308"/>
      <c r="D64" s="113">
        <v>0.62700964630225076</v>
      </c>
      <c r="E64" s="115">
        <v>234</v>
      </c>
      <c r="F64" s="114">
        <v>196</v>
      </c>
      <c r="G64" s="114">
        <v>193</v>
      </c>
      <c r="H64" s="114">
        <v>193</v>
      </c>
      <c r="I64" s="140">
        <v>178</v>
      </c>
      <c r="J64" s="115">
        <v>56</v>
      </c>
      <c r="K64" s="116">
        <v>31.460674157303369</v>
      </c>
    </row>
    <row r="65" spans="1:11" ht="14.1" customHeight="1" x14ac:dyDescent="0.2">
      <c r="A65" s="306" t="s">
        <v>297</v>
      </c>
      <c r="B65" s="307" t="s">
        <v>298</v>
      </c>
      <c r="C65" s="308"/>
      <c r="D65" s="113">
        <v>0.63236870310825299</v>
      </c>
      <c r="E65" s="115">
        <v>236</v>
      </c>
      <c r="F65" s="114">
        <v>233</v>
      </c>
      <c r="G65" s="114">
        <v>216</v>
      </c>
      <c r="H65" s="114">
        <v>220</v>
      </c>
      <c r="I65" s="140">
        <v>221</v>
      </c>
      <c r="J65" s="115">
        <v>15</v>
      </c>
      <c r="K65" s="116">
        <v>6.7873303167420813</v>
      </c>
    </row>
    <row r="66" spans="1:11" ht="14.1" customHeight="1" x14ac:dyDescent="0.2">
      <c r="A66" s="306">
        <v>82</v>
      </c>
      <c r="B66" s="307" t="s">
        <v>299</v>
      </c>
      <c r="C66" s="308"/>
      <c r="D66" s="113">
        <v>2.8536977491961415</v>
      </c>
      <c r="E66" s="115">
        <v>1065</v>
      </c>
      <c r="F66" s="114">
        <v>1070</v>
      </c>
      <c r="G66" s="114">
        <v>1074</v>
      </c>
      <c r="H66" s="114">
        <v>1063</v>
      </c>
      <c r="I66" s="140">
        <v>1067</v>
      </c>
      <c r="J66" s="115">
        <v>-2</v>
      </c>
      <c r="K66" s="116">
        <v>-0.18744142455482662</v>
      </c>
    </row>
    <row r="67" spans="1:11" ht="14.1" customHeight="1" x14ac:dyDescent="0.2">
      <c r="A67" s="306" t="s">
        <v>300</v>
      </c>
      <c r="B67" s="307" t="s">
        <v>301</v>
      </c>
      <c r="C67" s="308"/>
      <c r="D67" s="113">
        <v>1.642550911039657</v>
      </c>
      <c r="E67" s="115">
        <v>613</v>
      </c>
      <c r="F67" s="114">
        <v>611</v>
      </c>
      <c r="G67" s="114">
        <v>612</v>
      </c>
      <c r="H67" s="114">
        <v>613</v>
      </c>
      <c r="I67" s="140">
        <v>615</v>
      </c>
      <c r="J67" s="115">
        <v>-2</v>
      </c>
      <c r="K67" s="116">
        <v>-0.32520325203252032</v>
      </c>
    </row>
    <row r="68" spans="1:11" ht="14.1" customHeight="1" x14ac:dyDescent="0.2">
      <c r="A68" s="306" t="s">
        <v>302</v>
      </c>
      <c r="B68" s="307" t="s">
        <v>303</v>
      </c>
      <c r="C68" s="308"/>
      <c r="D68" s="113">
        <v>0.60825294748124326</v>
      </c>
      <c r="E68" s="115">
        <v>227</v>
      </c>
      <c r="F68" s="114">
        <v>233</v>
      </c>
      <c r="G68" s="114">
        <v>234</v>
      </c>
      <c r="H68" s="114">
        <v>232</v>
      </c>
      <c r="I68" s="140">
        <v>233</v>
      </c>
      <c r="J68" s="115">
        <v>-6</v>
      </c>
      <c r="K68" s="116">
        <v>-2.5751072961373391</v>
      </c>
    </row>
    <row r="69" spans="1:11" ht="14.1" customHeight="1" x14ac:dyDescent="0.2">
      <c r="A69" s="306">
        <v>83</v>
      </c>
      <c r="B69" s="307" t="s">
        <v>304</v>
      </c>
      <c r="C69" s="308"/>
      <c r="D69" s="113">
        <v>5.2411575562700961</v>
      </c>
      <c r="E69" s="115">
        <v>1956</v>
      </c>
      <c r="F69" s="114">
        <v>1916</v>
      </c>
      <c r="G69" s="114">
        <v>1912</v>
      </c>
      <c r="H69" s="114">
        <v>1867</v>
      </c>
      <c r="I69" s="140">
        <v>1849</v>
      </c>
      <c r="J69" s="115">
        <v>107</v>
      </c>
      <c r="K69" s="116">
        <v>5.7869118442401302</v>
      </c>
    </row>
    <row r="70" spans="1:11" ht="14.1" customHeight="1" x14ac:dyDescent="0.2">
      <c r="A70" s="306" t="s">
        <v>305</v>
      </c>
      <c r="B70" s="307" t="s">
        <v>306</v>
      </c>
      <c r="C70" s="308"/>
      <c r="D70" s="113">
        <v>4.297963558413719</v>
      </c>
      <c r="E70" s="115">
        <v>1604</v>
      </c>
      <c r="F70" s="114">
        <v>1576</v>
      </c>
      <c r="G70" s="114">
        <v>1564</v>
      </c>
      <c r="H70" s="114">
        <v>1520</v>
      </c>
      <c r="I70" s="140">
        <v>1510</v>
      </c>
      <c r="J70" s="115">
        <v>94</v>
      </c>
      <c r="K70" s="116">
        <v>6.2251655629139071</v>
      </c>
    </row>
    <row r="71" spans="1:11" ht="14.1" customHeight="1" x14ac:dyDescent="0.2">
      <c r="A71" s="306"/>
      <c r="B71" s="307" t="s">
        <v>307</v>
      </c>
      <c r="C71" s="308"/>
      <c r="D71" s="113">
        <v>3.3306538049303325</v>
      </c>
      <c r="E71" s="115">
        <v>1243</v>
      </c>
      <c r="F71" s="114">
        <v>1224</v>
      </c>
      <c r="G71" s="114">
        <v>1221</v>
      </c>
      <c r="H71" s="114">
        <v>1195</v>
      </c>
      <c r="I71" s="140">
        <v>1184</v>
      </c>
      <c r="J71" s="115">
        <v>59</v>
      </c>
      <c r="K71" s="116">
        <v>4.9831081081081079</v>
      </c>
    </row>
    <row r="72" spans="1:11" ht="14.1" customHeight="1" x14ac:dyDescent="0.2">
      <c r="A72" s="306">
        <v>84</v>
      </c>
      <c r="B72" s="307" t="s">
        <v>308</v>
      </c>
      <c r="C72" s="308"/>
      <c r="D72" s="113">
        <v>0.79581993569131837</v>
      </c>
      <c r="E72" s="115">
        <v>297</v>
      </c>
      <c r="F72" s="114">
        <v>292</v>
      </c>
      <c r="G72" s="114">
        <v>277</v>
      </c>
      <c r="H72" s="114">
        <v>290</v>
      </c>
      <c r="I72" s="140">
        <v>279</v>
      </c>
      <c r="J72" s="115">
        <v>18</v>
      </c>
      <c r="K72" s="116">
        <v>6.4516129032258061</v>
      </c>
    </row>
    <row r="73" spans="1:11" ht="14.1" customHeight="1" x14ac:dyDescent="0.2">
      <c r="A73" s="306" t="s">
        <v>309</v>
      </c>
      <c r="B73" s="307" t="s">
        <v>310</v>
      </c>
      <c r="C73" s="308"/>
      <c r="D73" s="113">
        <v>0.34565916398713825</v>
      </c>
      <c r="E73" s="115">
        <v>129</v>
      </c>
      <c r="F73" s="114">
        <v>125</v>
      </c>
      <c r="G73" s="114">
        <v>113</v>
      </c>
      <c r="H73" s="114">
        <v>132</v>
      </c>
      <c r="I73" s="140">
        <v>133</v>
      </c>
      <c r="J73" s="115">
        <v>-4</v>
      </c>
      <c r="K73" s="116">
        <v>-3.007518796992481</v>
      </c>
    </row>
    <row r="74" spans="1:11" ht="14.1" customHeight="1" x14ac:dyDescent="0.2">
      <c r="A74" s="306" t="s">
        <v>311</v>
      </c>
      <c r="B74" s="307" t="s">
        <v>312</v>
      </c>
      <c r="C74" s="308"/>
      <c r="D74" s="113">
        <v>0.11789924973204716</v>
      </c>
      <c r="E74" s="115">
        <v>44</v>
      </c>
      <c r="F74" s="114">
        <v>45</v>
      </c>
      <c r="G74" s="114">
        <v>44</v>
      </c>
      <c r="H74" s="114">
        <v>50</v>
      </c>
      <c r="I74" s="140">
        <v>47</v>
      </c>
      <c r="J74" s="115">
        <v>-3</v>
      </c>
      <c r="K74" s="116">
        <v>-6.3829787234042552</v>
      </c>
    </row>
    <row r="75" spans="1:11" ht="14.1" customHeight="1" x14ac:dyDescent="0.2">
      <c r="A75" s="306" t="s">
        <v>313</v>
      </c>
      <c r="B75" s="307" t="s">
        <v>314</v>
      </c>
      <c r="C75" s="308"/>
      <c r="D75" s="113">
        <v>2.1436227224008574E-2</v>
      </c>
      <c r="E75" s="115">
        <v>8</v>
      </c>
      <c r="F75" s="114">
        <v>8</v>
      </c>
      <c r="G75" s="114">
        <v>6</v>
      </c>
      <c r="H75" s="114">
        <v>5</v>
      </c>
      <c r="I75" s="140">
        <v>5</v>
      </c>
      <c r="J75" s="115">
        <v>3</v>
      </c>
      <c r="K75" s="116">
        <v>60</v>
      </c>
    </row>
    <row r="76" spans="1:11" ht="14.1" customHeight="1" x14ac:dyDescent="0.2">
      <c r="A76" s="306">
        <v>91</v>
      </c>
      <c r="B76" s="307" t="s">
        <v>315</v>
      </c>
      <c r="C76" s="308"/>
      <c r="D76" s="113" t="s">
        <v>513</v>
      </c>
      <c r="E76" s="115" t="s">
        <v>513</v>
      </c>
      <c r="F76" s="114" t="s">
        <v>513</v>
      </c>
      <c r="G76" s="114" t="s">
        <v>513</v>
      </c>
      <c r="H76" s="114">
        <v>31</v>
      </c>
      <c r="I76" s="140" t="s">
        <v>513</v>
      </c>
      <c r="J76" s="115" t="s">
        <v>513</v>
      </c>
      <c r="K76" s="116" t="s">
        <v>513</v>
      </c>
    </row>
    <row r="77" spans="1:11" ht="14.1" customHeight="1" x14ac:dyDescent="0.2">
      <c r="A77" s="306">
        <v>92</v>
      </c>
      <c r="B77" s="307" t="s">
        <v>316</v>
      </c>
      <c r="C77" s="308"/>
      <c r="D77" s="113">
        <v>1.8381564844587353</v>
      </c>
      <c r="E77" s="115">
        <v>686</v>
      </c>
      <c r="F77" s="114">
        <v>689</v>
      </c>
      <c r="G77" s="114">
        <v>696</v>
      </c>
      <c r="H77" s="114">
        <v>703</v>
      </c>
      <c r="I77" s="140">
        <v>692</v>
      </c>
      <c r="J77" s="115">
        <v>-6</v>
      </c>
      <c r="K77" s="116">
        <v>-0.86705202312138729</v>
      </c>
    </row>
    <row r="78" spans="1:11" ht="14.1" customHeight="1" x14ac:dyDescent="0.2">
      <c r="A78" s="306">
        <v>93</v>
      </c>
      <c r="B78" s="307" t="s">
        <v>317</v>
      </c>
      <c r="C78" s="308"/>
      <c r="D78" s="113">
        <v>0.20632368703108253</v>
      </c>
      <c r="E78" s="115">
        <v>77</v>
      </c>
      <c r="F78" s="114">
        <v>74</v>
      </c>
      <c r="G78" s="114">
        <v>74</v>
      </c>
      <c r="H78" s="114">
        <v>78</v>
      </c>
      <c r="I78" s="140">
        <v>79</v>
      </c>
      <c r="J78" s="115">
        <v>-2</v>
      </c>
      <c r="K78" s="116">
        <v>-2.5316455696202533</v>
      </c>
    </row>
    <row r="79" spans="1:11" ht="14.1" customHeight="1" x14ac:dyDescent="0.2">
      <c r="A79" s="306">
        <v>94</v>
      </c>
      <c r="B79" s="307" t="s">
        <v>318</v>
      </c>
      <c r="C79" s="308"/>
      <c r="D79" s="113">
        <v>0.10182207931404073</v>
      </c>
      <c r="E79" s="115">
        <v>38</v>
      </c>
      <c r="F79" s="114">
        <v>39</v>
      </c>
      <c r="G79" s="114">
        <v>50</v>
      </c>
      <c r="H79" s="114">
        <v>51</v>
      </c>
      <c r="I79" s="140">
        <v>38</v>
      </c>
      <c r="J79" s="115">
        <v>0</v>
      </c>
      <c r="K79" s="116">
        <v>0</v>
      </c>
    </row>
    <row r="80" spans="1:11" ht="14.1" customHeight="1" x14ac:dyDescent="0.2">
      <c r="A80" s="306" t="s">
        <v>319</v>
      </c>
      <c r="B80" s="307" t="s">
        <v>320</v>
      </c>
      <c r="C80" s="308"/>
      <c r="D80" s="113" t="s">
        <v>513</v>
      </c>
      <c r="E80" s="115" t="s">
        <v>513</v>
      </c>
      <c r="F80" s="114" t="s">
        <v>513</v>
      </c>
      <c r="G80" s="114" t="s">
        <v>513</v>
      </c>
      <c r="H80" s="114">
        <v>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12974</v>
      </c>
      <c r="E12" s="114">
        <v>13404</v>
      </c>
      <c r="F12" s="114">
        <v>13563</v>
      </c>
      <c r="G12" s="114">
        <v>13503</v>
      </c>
      <c r="H12" s="140">
        <v>13293</v>
      </c>
      <c r="I12" s="115">
        <v>-319</v>
      </c>
      <c r="J12" s="116">
        <v>-2.3997592717971865</v>
      </c>
      <c r="K12"/>
      <c r="L12"/>
      <c r="M12"/>
      <c r="N12"/>
      <c r="O12"/>
      <c r="P12"/>
    </row>
    <row r="13" spans="1:16" s="110" customFormat="1" ht="14.45" customHeight="1" x14ac:dyDescent="0.2">
      <c r="A13" s="120" t="s">
        <v>105</v>
      </c>
      <c r="B13" s="119" t="s">
        <v>106</v>
      </c>
      <c r="C13" s="113">
        <v>40.61199321720364</v>
      </c>
      <c r="D13" s="115">
        <v>5269</v>
      </c>
      <c r="E13" s="114">
        <v>5412</v>
      </c>
      <c r="F13" s="114">
        <v>5548</v>
      </c>
      <c r="G13" s="114">
        <v>5481</v>
      </c>
      <c r="H13" s="140">
        <v>5364</v>
      </c>
      <c r="I13" s="115">
        <v>-95</v>
      </c>
      <c r="J13" s="116">
        <v>-1.7710663683818046</v>
      </c>
      <c r="K13"/>
      <c r="L13"/>
      <c r="M13"/>
      <c r="N13"/>
      <c r="O13"/>
      <c r="P13"/>
    </row>
    <row r="14" spans="1:16" s="110" customFormat="1" ht="14.45" customHeight="1" x14ac:dyDescent="0.2">
      <c r="A14" s="120"/>
      <c r="B14" s="119" t="s">
        <v>107</v>
      </c>
      <c r="C14" s="113">
        <v>59.38800678279636</v>
      </c>
      <c r="D14" s="115">
        <v>7705</v>
      </c>
      <c r="E14" s="114">
        <v>7992</v>
      </c>
      <c r="F14" s="114">
        <v>8015</v>
      </c>
      <c r="G14" s="114">
        <v>8022</v>
      </c>
      <c r="H14" s="140">
        <v>7929</v>
      </c>
      <c r="I14" s="115">
        <v>-224</v>
      </c>
      <c r="J14" s="116">
        <v>-2.8250725186025982</v>
      </c>
      <c r="K14"/>
      <c r="L14"/>
      <c r="M14"/>
      <c r="N14"/>
      <c r="O14"/>
      <c r="P14"/>
    </row>
    <row r="15" spans="1:16" s="110" customFormat="1" ht="14.45" customHeight="1" x14ac:dyDescent="0.2">
      <c r="A15" s="118" t="s">
        <v>105</v>
      </c>
      <c r="B15" s="121" t="s">
        <v>108</v>
      </c>
      <c r="C15" s="113">
        <v>15.114845074764915</v>
      </c>
      <c r="D15" s="115">
        <v>1961</v>
      </c>
      <c r="E15" s="114">
        <v>2119</v>
      </c>
      <c r="F15" s="114">
        <v>2177</v>
      </c>
      <c r="G15" s="114">
        <v>2159</v>
      </c>
      <c r="H15" s="140">
        <v>2111</v>
      </c>
      <c r="I15" s="115">
        <v>-150</v>
      </c>
      <c r="J15" s="116">
        <v>-7.1056371387967792</v>
      </c>
      <c r="K15"/>
      <c r="L15"/>
      <c r="M15"/>
      <c r="N15"/>
      <c r="O15"/>
      <c r="P15"/>
    </row>
    <row r="16" spans="1:16" s="110" customFormat="1" ht="14.45" customHeight="1" x14ac:dyDescent="0.2">
      <c r="A16" s="118"/>
      <c r="B16" s="121" t="s">
        <v>109</v>
      </c>
      <c r="C16" s="113">
        <v>51.865268999537534</v>
      </c>
      <c r="D16" s="115">
        <v>6729</v>
      </c>
      <c r="E16" s="114">
        <v>6888</v>
      </c>
      <c r="F16" s="114">
        <v>7008</v>
      </c>
      <c r="G16" s="114">
        <v>7015</v>
      </c>
      <c r="H16" s="140">
        <v>6923</v>
      </c>
      <c r="I16" s="115">
        <v>-194</v>
      </c>
      <c r="J16" s="116">
        <v>-2.8022533583706486</v>
      </c>
      <c r="K16"/>
      <c r="L16"/>
      <c r="M16"/>
      <c r="N16"/>
      <c r="O16"/>
      <c r="P16"/>
    </row>
    <row r="17" spans="1:16" s="110" customFormat="1" ht="14.45" customHeight="1" x14ac:dyDescent="0.2">
      <c r="A17" s="118"/>
      <c r="B17" s="121" t="s">
        <v>110</v>
      </c>
      <c r="C17" s="113">
        <v>18.020656698011408</v>
      </c>
      <c r="D17" s="115">
        <v>2338</v>
      </c>
      <c r="E17" s="114">
        <v>2388</v>
      </c>
      <c r="F17" s="114">
        <v>2403</v>
      </c>
      <c r="G17" s="114">
        <v>2359</v>
      </c>
      <c r="H17" s="140">
        <v>2336</v>
      </c>
      <c r="I17" s="115">
        <v>2</v>
      </c>
      <c r="J17" s="116">
        <v>8.5616438356164379E-2</v>
      </c>
      <c r="K17"/>
      <c r="L17"/>
      <c r="M17"/>
      <c r="N17"/>
      <c r="O17"/>
      <c r="P17"/>
    </row>
    <row r="18" spans="1:16" s="110" customFormat="1" ht="14.45" customHeight="1" x14ac:dyDescent="0.2">
      <c r="A18" s="120"/>
      <c r="B18" s="121" t="s">
        <v>111</v>
      </c>
      <c r="C18" s="113">
        <v>14.999229227686142</v>
      </c>
      <c r="D18" s="115">
        <v>1946</v>
      </c>
      <c r="E18" s="114">
        <v>2009</v>
      </c>
      <c r="F18" s="114">
        <v>1975</v>
      </c>
      <c r="G18" s="114">
        <v>1970</v>
      </c>
      <c r="H18" s="140">
        <v>1923</v>
      </c>
      <c r="I18" s="115">
        <v>23</v>
      </c>
      <c r="J18" s="116">
        <v>1.1960478419136766</v>
      </c>
      <c r="K18"/>
      <c r="L18"/>
      <c r="M18"/>
      <c r="N18"/>
      <c r="O18"/>
      <c r="P18"/>
    </row>
    <row r="19" spans="1:16" s="110" customFormat="1" ht="14.45" customHeight="1" x14ac:dyDescent="0.2">
      <c r="A19" s="120"/>
      <c r="B19" s="121" t="s">
        <v>112</v>
      </c>
      <c r="C19" s="113">
        <v>1.3565592723909357</v>
      </c>
      <c r="D19" s="115">
        <v>176</v>
      </c>
      <c r="E19" s="114">
        <v>185</v>
      </c>
      <c r="F19" s="114">
        <v>179</v>
      </c>
      <c r="G19" s="114">
        <v>159</v>
      </c>
      <c r="H19" s="140">
        <v>145</v>
      </c>
      <c r="I19" s="115">
        <v>31</v>
      </c>
      <c r="J19" s="116">
        <v>21.379310344827587</v>
      </c>
      <c r="K19"/>
      <c r="L19"/>
      <c r="M19"/>
      <c r="N19"/>
      <c r="O19"/>
      <c r="P19"/>
    </row>
    <row r="20" spans="1:16" s="110" customFormat="1" ht="14.45" customHeight="1" x14ac:dyDescent="0.2">
      <c r="A20" s="120" t="s">
        <v>113</v>
      </c>
      <c r="B20" s="119" t="s">
        <v>116</v>
      </c>
      <c r="C20" s="113">
        <v>87.960536457530452</v>
      </c>
      <c r="D20" s="115">
        <v>11412</v>
      </c>
      <c r="E20" s="114">
        <v>11871</v>
      </c>
      <c r="F20" s="114">
        <v>12025</v>
      </c>
      <c r="G20" s="114">
        <v>11957</v>
      </c>
      <c r="H20" s="140">
        <v>11809</v>
      </c>
      <c r="I20" s="115">
        <v>-397</v>
      </c>
      <c r="J20" s="116">
        <v>-3.3618426623761537</v>
      </c>
      <c r="K20"/>
      <c r="L20"/>
      <c r="M20"/>
      <c r="N20"/>
      <c r="O20"/>
      <c r="P20"/>
    </row>
    <row r="21" spans="1:16" s="110" customFormat="1" ht="14.45" customHeight="1" x14ac:dyDescent="0.2">
      <c r="A21" s="123"/>
      <c r="B21" s="124" t="s">
        <v>117</v>
      </c>
      <c r="C21" s="125">
        <v>11.877601356559273</v>
      </c>
      <c r="D21" s="143">
        <v>1541</v>
      </c>
      <c r="E21" s="144">
        <v>1525</v>
      </c>
      <c r="F21" s="144">
        <v>1530</v>
      </c>
      <c r="G21" s="144">
        <v>1541</v>
      </c>
      <c r="H21" s="145">
        <v>1476</v>
      </c>
      <c r="I21" s="143">
        <v>65</v>
      </c>
      <c r="J21" s="146">
        <v>4.4037940379403793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14225</v>
      </c>
      <c r="E56" s="114">
        <v>14555</v>
      </c>
      <c r="F56" s="114">
        <v>14573</v>
      </c>
      <c r="G56" s="114">
        <v>14589</v>
      </c>
      <c r="H56" s="140">
        <v>14305</v>
      </c>
      <c r="I56" s="115">
        <v>-80</v>
      </c>
      <c r="J56" s="116">
        <v>-0.55924501922404757</v>
      </c>
      <c r="K56"/>
      <c r="L56"/>
      <c r="M56"/>
      <c r="N56"/>
      <c r="O56"/>
      <c r="P56"/>
    </row>
    <row r="57" spans="1:16" s="110" customFormat="1" ht="14.45" customHeight="1" x14ac:dyDescent="0.2">
      <c r="A57" s="120" t="s">
        <v>105</v>
      </c>
      <c r="B57" s="119" t="s">
        <v>106</v>
      </c>
      <c r="C57" s="113">
        <v>39.27592267135325</v>
      </c>
      <c r="D57" s="115">
        <v>5587</v>
      </c>
      <c r="E57" s="114">
        <v>5679</v>
      </c>
      <c r="F57" s="114">
        <v>5670</v>
      </c>
      <c r="G57" s="114">
        <v>5646</v>
      </c>
      <c r="H57" s="140">
        <v>5522</v>
      </c>
      <c r="I57" s="115">
        <v>65</v>
      </c>
      <c r="J57" s="116">
        <v>1.1771097428467947</v>
      </c>
    </row>
    <row r="58" spans="1:16" s="110" customFormat="1" ht="14.45" customHeight="1" x14ac:dyDescent="0.2">
      <c r="A58" s="120"/>
      <c r="B58" s="119" t="s">
        <v>107</v>
      </c>
      <c r="C58" s="113">
        <v>60.72407732864675</v>
      </c>
      <c r="D58" s="115">
        <v>8638</v>
      </c>
      <c r="E58" s="114">
        <v>8876</v>
      </c>
      <c r="F58" s="114">
        <v>8903</v>
      </c>
      <c r="G58" s="114">
        <v>8943</v>
      </c>
      <c r="H58" s="140">
        <v>8783</v>
      </c>
      <c r="I58" s="115">
        <v>-145</v>
      </c>
      <c r="J58" s="116">
        <v>-1.6509165433223272</v>
      </c>
    </row>
    <row r="59" spans="1:16" s="110" customFormat="1" ht="14.45" customHeight="1" x14ac:dyDescent="0.2">
      <c r="A59" s="118" t="s">
        <v>105</v>
      </c>
      <c r="B59" s="121" t="s">
        <v>108</v>
      </c>
      <c r="C59" s="113">
        <v>15.718804920913884</v>
      </c>
      <c r="D59" s="115">
        <v>2236</v>
      </c>
      <c r="E59" s="114">
        <v>2306</v>
      </c>
      <c r="F59" s="114">
        <v>2300</v>
      </c>
      <c r="G59" s="114">
        <v>2317</v>
      </c>
      <c r="H59" s="140">
        <v>2199</v>
      </c>
      <c r="I59" s="115">
        <v>37</v>
      </c>
      <c r="J59" s="116">
        <v>1.6825829922692133</v>
      </c>
    </row>
    <row r="60" spans="1:16" s="110" customFormat="1" ht="14.45" customHeight="1" x14ac:dyDescent="0.2">
      <c r="A60" s="118"/>
      <c r="B60" s="121" t="s">
        <v>109</v>
      </c>
      <c r="C60" s="113">
        <v>50.158172231985944</v>
      </c>
      <c r="D60" s="115">
        <v>7135</v>
      </c>
      <c r="E60" s="114">
        <v>7311</v>
      </c>
      <c r="F60" s="114">
        <v>7387</v>
      </c>
      <c r="G60" s="114">
        <v>7425</v>
      </c>
      <c r="H60" s="140">
        <v>7353</v>
      </c>
      <c r="I60" s="115">
        <v>-218</v>
      </c>
      <c r="J60" s="116">
        <v>-2.9647762817897458</v>
      </c>
    </row>
    <row r="61" spans="1:16" s="110" customFormat="1" ht="14.45" customHeight="1" x14ac:dyDescent="0.2">
      <c r="A61" s="118"/>
      <c r="B61" s="121" t="s">
        <v>110</v>
      </c>
      <c r="C61" s="113">
        <v>18.93145869947276</v>
      </c>
      <c r="D61" s="115">
        <v>2693</v>
      </c>
      <c r="E61" s="114">
        <v>2730</v>
      </c>
      <c r="F61" s="114">
        <v>2735</v>
      </c>
      <c r="G61" s="114">
        <v>2710</v>
      </c>
      <c r="H61" s="140">
        <v>2679</v>
      </c>
      <c r="I61" s="115">
        <v>14</v>
      </c>
      <c r="J61" s="116">
        <v>0.52258305337812616</v>
      </c>
    </row>
    <row r="62" spans="1:16" s="110" customFormat="1" ht="14.45" customHeight="1" x14ac:dyDescent="0.2">
      <c r="A62" s="120"/>
      <c r="B62" s="121" t="s">
        <v>111</v>
      </c>
      <c r="C62" s="113">
        <v>15.191564147627416</v>
      </c>
      <c r="D62" s="115">
        <v>2161</v>
      </c>
      <c r="E62" s="114">
        <v>2208</v>
      </c>
      <c r="F62" s="114">
        <v>2151</v>
      </c>
      <c r="G62" s="114">
        <v>2137</v>
      </c>
      <c r="H62" s="140">
        <v>2074</v>
      </c>
      <c r="I62" s="115">
        <v>87</v>
      </c>
      <c r="J62" s="116">
        <v>4.1947926711668275</v>
      </c>
    </row>
    <row r="63" spans="1:16" s="110" customFormat="1" ht="14.45" customHeight="1" x14ac:dyDescent="0.2">
      <c r="A63" s="120"/>
      <c r="B63" s="121" t="s">
        <v>112</v>
      </c>
      <c r="C63" s="113">
        <v>1.3567662565905096</v>
      </c>
      <c r="D63" s="115">
        <v>193</v>
      </c>
      <c r="E63" s="114">
        <v>195</v>
      </c>
      <c r="F63" s="114">
        <v>184</v>
      </c>
      <c r="G63" s="114">
        <v>157</v>
      </c>
      <c r="H63" s="140">
        <v>153</v>
      </c>
      <c r="I63" s="115">
        <v>40</v>
      </c>
      <c r="J63" s="116">
        <v>26.143790849673202</v>
      </c>
    </row>
    <row r="64" spans="1:16" s="110" customFormat="1" ht="14.45" customHeight="1" x14ac:dyDescent="0.2">
      <c r="A64" s="120" t="s">
        <v>113</v>
      </c>
      <c r="B64" s="119" t="s">
        <v>116</v>
      </c>
      <c r="C64" s="113">
        <v>90.882249560632687</v>
      </c>
      <c r="D64" s="115">
        <v>12928</v>
      </c>
      <c r="E64" s="114">
        <v>13274</v>
      </c>
      <c r="F64" s="114">
        <v>13315</v>
      </c>
      <c r="G64" s="114">
        <v>13317</v>
      </c>
      <c r="H64" s="140">
        <v>13094</v>
      </c>
      <c r="I64" s="115">
        <v>-166</v>
      </c>
      <c r="J64" s="116">
        <v>-1.2677562242248357</v>
      </c>
    </row>
    <row r="65" spans="1:10" s="110" customFormat="1" ht="14.45" customHeight="1" x14ac:dyDescent="0.2">
      <c r="A65" s="123"/>
      <c r="B65" s="124" t="s">
        <v>117</v>
      </c>
      <c r="C65" s="125">
        <v>9.0333919156414755</v>
      </c>
      <c r="D65" s="143">
        <v>1285</v>
      </c>
      <c r="E65" s="144">
        <v>1271</v>
      </c>
      <c r="F65" s="144">
        <v>1250</v>
      </c>
      <c r="G65" s="144">
        <v>1265</v>
      </c>
      <c r="H65" s="145">
        <v>1205</v>
      </c>
      <c r="I65" s="143">
        <v>80</v>
      </c>
      <c r="J65" s="146">
        <v>6.6390041493775938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12974</v>
      </c>
      <c r="G11" s="114">
        <v>13404</v>
      </c>
      <c r="H11" s="114">
        <v>13563</v>
      </c>
      <c r="I11" s="114">
        <v>13503</v>
      </c>
      <c r="J11" s="140">
        <v>13293</v>
      </c>
      <c r="K11" s="114">
        <v>-319</v>
      </c>
      <c r="L11" s="116">
        <v>-2.3997592717971865</v>
      </c>
    </row>
    <row r="12" spans="1:17" s="110" customFormat="1" ht="24" customHeight="1" x14ac:dyDescent="0.2">
      <c r="A12" s="604" t="s">
        <v>185</v>
      </c>
      <c r="B12" s="605"/>
      <c r="C12" s="605"/>
      <c r="D12" s="606"/>
      <c r="E12" s="113">
        <v>40.61199321720364</v>
      </c>
      <c r="F12" s="115">
        <v>5269</v>
      </c>
      <c r="G12" s="114">
        <v>5412</v>
      </c>
      <c r="H12" s="114">
        <v>5548</v>
      </c>
      <c r="I12" s="114">
        <v>5481</v>
      </c>
      <c r="J12" s="140">
        <v>5364</v>
      </c>
      <c r="K12" s="114">
        <v>-95</v>
      </c>
      <c r="L12" s="116">
        <v>-1.7710663683818046</v>
      </c>
    </row>
    <row r="13" spans="1:17" s="110" customFormat="1" ht="15" customHeight="1" x14ac:dyDescent="0.2">
      <c r="A13" s="120"/>
      <c r="B13" s="612" t="s">
        <v>107</v>
      </c>
      <c r="C13" s="612"/>
      <c r="E13" s="113">
        <v>59.38800678279636</v>
      </c>
      <c r="F13" s="115">
        <v>7705</v>
      </c>
      <c r="G13" s="114">
        <v>7992</v>
      </c>
      <c r="H13" s="114">
        <v>8015</v>
      </c>
      <c r="I13" s="114">
        <v>8022</v>
      </c>
      <c r="J13" s="140">
        <v>7929</v>
      </c>
      <c r="K13" s="114">
        <v>-224</v>
      </c>
      <c r="L13" s="116">
        <v>-2.8250725186025982</v>
      </c>
    </row>
    <row r="14" spans="1:17" s="110" customFormat="1" ht="22.5" customHeight="1" x14ac:dyDescent="0.2">
      <c r="A14" s="604" t="s">
        <v>186</v>
      </c>
      <c r="B14" s="605"/>
      <c r="C14" s="605"/>
      <c r="D14" s="606"/>
      <c r="E14" s="113">
        <v>15.114845074764915</v>
      </c>
      <c r="F14" s="115">
        <v>1961</v>
      </c>
      <c r="G14" s="114">
        <v>2119</v>
      </c>
      <c r="H14" s="114">
        <v>2177</v>
      </c>
      <c r="I14" s="114">
        <v>2159</v>
      </c>
      <c r="J14" s="140">
        <v>2111</v>
      </c>
      <c r="K14" s="114">
        <v>-150</v>
      </c>
      <c r="L14" s="116">
        <v>-7.1056371387967792</v>
      </c>
    </row>
    <row r="15" spans="1:17" s="110" customFormat="1" ht="15" customHeight="1" x14ac:dyDescent="0.2">
      <c r="A15" s="120"/>
      <c r="B15" s="119"/>
      <c r="C15" s="258" t="s">
        <v>106</v>
      </c>
      <c r="E15" s="113">
        <v>49.87251402345742</v>
      </c>
      <c r="F15" s="115">
        <v>978</v>
      </c>
      <c r="G15" s="114">
        <v>1032</v>
      </c>
      <c r="H15" s="114">
        <v>1052</v>
      </c>
      <c r="I15" s="114">
        <v>1051</v>
      </c>
      <c r="J15" s="140">
        <v>1024</v>
      </c>
      <c r="K15" s="114">
        <v>-46</v>
      </c>
      <c r="L15" s="116">
        <v>-4.4921875</v>
      </c>
    </row>
    <row r="16" spans="1:17" s="110" customFormat="1" ht="15" customHeight="1" x14ac:dyDescent="0.2">
      <c r="A16" s="120"/>
      <c r="B16" s="119"/>
      <c r="C16" s="258" t="s">
        <v>107</v>
      </c>
      <c r="E16" s="113">
        <v>50.12748597654258</v>
      </c>
      <c r="F16" s="115">
        <v>983</v>
      </c>
      <c r="G16" s="114">
        <v>1087</v>
      </c>
      <c r="H16" s="114">
        <v>1125</v>
      </c>
      <c r="I16" s="114">
        <v>1108</v>
      </c>
      <c r="J16" s="140">
        <v>1087</v>
      </c>
      <c r="K16" s="114">
        <v>-104</v>
      </c>
      <c r="L16" s="116">
        <v>-9.5676172953081871</v>
      </c>
    </row>
    <row r="17" spans="1:12" s="110" customFormat="1" ht="15" customHeight="1" x14ac:dyDescent="0.2">
      <c r="A17" s="120"/>
      <c r="B17" s="121" t="s">
        <v>109</v>
      </c>
      <c r="C17" s="258"/>
      <c r="E17" s="113">
        <v>51.865268999537534</v>
      </c>
      <c r="F17" s="115">
        <v>6729</v>
      </c>
      <c r="G17" s="114">
        <v>6888</v>
      </c>
      <c r="H17" s="114">
        <v>7008</v>
      </c>
      <c r="I17" s="114">
        <v>7015</v>
      </c>
      <c r="J17" s="140">
        <v>6923</v>
      </c>
      <c r="K17" s="114">
        <v>-194</v>
      </c>
      <c r="L17" s="116">
        <v>-2.8022533583706486</v>
      </c>
    </row>
    <row r="18" spans="1:12" s="110" customFormat="1" ht="15" customHeight="1" x14ac:dyDescent="0.2">
      <c r="A18" s="120"/>
      <c r="B18" s="119"/>
      <c r="C18" s="258" t="s">
        <v>106</v>
      </c>
      <c r="E18" s="113">
        <v>37.152622975182048</v>
      </c>
      <c r="F18" s="115">
        <v>2500</v>
      </c>
      <c r="G18" s="114">
        <v>2558</v>
      </c>
      <c r="H18" s="114">
        <v>2657</v>
      </c>
      <c r="I18" s="114">
        <v>2601</v>
      </c>
      <c r="J18" s="140">
        <v>2548</v>
      </c>
      <c r="K18" s="114">
        <v>-48</v>
      </c>
      <c r="L18" s="116">
        <v>-1.8838304552590266</v>
      </c>
    </row>
    <row r="19" spans="1:12" s="110" customFormat="1" ht="15" customHeight="1" x14ac:dyDescent="0.2">
      <c r="A19" s="120"/>
      <c r="B19" s="119"/>
      <c r="C19" s="258" t="s">
        <v>107</v>
      </c>
      <c r="E19" s="113">
        <v>62.847377024817952</v>
      </c>
      <c r="F19" s="115">
        <v>4229</v>
      </c>
      <c r="G19" s="114">
        <v>4330</v>
      </c>
      <c r="H19" s="114">
        <v>4351</v>
      </c>
      <c r="I19" s="114">
        <v>4414</v>
      </c>
      <c r="J19" s="140">
        <v>4375</v>
      </c>
      <c r="K19" s="114">
        <v>-146</v>
      </c>
      <c r="L19" s="116">
        <v>-3.3371428571428572</v>
      </c>
    </row>
    <row r="20" spans="1:12" s="110" customFormat="1" ht="15" customHeight="1" x14ac:dyDescent="0.2">
      <c r="A20" s="120"/>
      <c r="B20" s="121" t="s">
        <v>110</v>
      </c>
      <c r="C20" s="258"/>
      <c r="E20" s="113">
        <v>18.020656698011408</v>
      </c>
      <c r="F20" s="115">
        <v>2338</v>
      </c>
      <c r="G20" s="114">
        <v>2388</v>
      </c>
      <c r="H20" s="114">
        <v>2403</v>
      </c>
      <c r="I20" s="114">
        <v>2359</v>
      </c>
      <c r="J20" s="140">
        <v>2336</v>
      </c>
      <c r="K20" s="114">
        <v>2</v>
      </c>
      <c r="L20" s="116">
        <v>8.5616438356164379E-2</v>
      </c>
    </row>
    <row r="21" spans="1:12" s="110" customFormat="1" ht="15" customHeight="1" x14ac:dyDescent="0.2">
      <c r="A21" s="120"/>
      <c r="B21" s="119"/>
      <c r="C21" s="258" t="s">
        <v>106</v>
      </c>
      <c r="E21" s="113">
        <v>33.147989734816079</v>
      </c>
      <c r="F21" s="115">
        <v>775</v>
      </c>
      <c r="G21" s="114">
        <v>793</v>
      </c>
      <c r="H21" s="114">
        <v>816</v>
      </c>
      <c r="I21" s="114">
        <v>807</v>
      </c>
      <c r="J21" s="140">
        <v>788</v>
      </c>
      <c r="K21" s="114">
        <v>-13</v>
      </c>
      <c r="L21" s="116">
        <v>-1.649746192893401</v>
      </c>
    </row>
    <row r="22" spans="1:12" s="110" customFormat="1" ht="15" customHeight="1" x14ac:dyDescent="0.2">
      <c r="A22" s="120"/>
      <c r="B22" s="119"/>
      <c r="C22" s="258" t="s">
        <v>107</v>
      </c>
      <c r="E22" s="113">
        <v>66.852010265183921</v>
      </c>
      <c r="F22" s="115">
        <v>1563</v>
      </c>
      <c r="G22" s="114">
        <v>1595</v>
      </c>
      <c r="H22" s="114">
        <v>1587</v>
      </c>
      <c r="I22" s="114">
        <v>1552</v>
      </c>
      <c r="J22" s="140">
        <v>1548</v>
      </c>
      <c r="K22" s="114">
        <v>15</v>
      </c>
      <c r="L22" s="116">
        <v>0.96899224806201545</v>
      </c>
    </row>
    <row r="23" spans="1:12" s="110" customFormat="1" ht="15" customHeight="1" x14ac:dyDescent="0.2">
      <c r="A23" s="120"/>
      <c r="B23" s="121" t="s">
        <v>111</v>
      </c>
      <c r="C23" s="258"/>
      <c r="E23" s="113">
        <v>14.999229227686142</v>
      </c>
      <c r="F23" s="115">
        <v>1946</v>
      </c>
      <c r="G23" s="114">
        <v>2009</v>
      </c>
      <c r="H23" s="114">
        <v>1975</v>
      </c>
      <c r="I23" s="114">
        <v>1970</v>
      </c>
      <c r="J23" s="140">
        <v>1923</v>
      </c>
      <c r="K23" s="114">
        <v>23</v>
      </c>
      <c r="L23" s="116">
        <v>1.1960478419136766</v>
      </c>
    </row>
    <row r="24" spans="1:12" s="110" customFormat="1" ht="15" customHeight="1" x14ac:dyDescent="0.2">
      <c r="A24" s="120"/>
      <c r="B24" s="119"/>
      <c r="C24" s="258" t="s">
        <v>106</v>
      </c>
      <c r="E24" s="113">
        <v>52.209660842754367</v>
      </c>
      <c r="F24" s="115">
        <v>1016</v>
      </c>
      <c r="G24" s="114">
        <v>1029</v>
      </c>
      <c r="H24" s="114">
        <v>1023</v>
      </c>
      <c r="I24" s="114">
        <v>1022</v>
      </c>
      <c r="J24" s="140">
        <v>1004</v>
      </c>
      <c r="K24" s="114">
        <v>12</v>
      </c>
      <c r="L24" s="116">
        <v>1.1952191235059761</v>
      </c>
    </row>
    <row r="25" spans="1:12" s="110" customFormat="1" ht="15" customHeight="1" x14ac:dyDescent="0.2">
      <c r="A25" s="120"/>
      <c r="B25" s="119"/>
      <c r="C25" s="258" t="s">
        <v>107</v>
      </c>
      <c r="E25" s="113">
        <v>47.790339157245633</v>
      </c>
      <c r="F25" s="115">
        <v>930</v>
      </c>
      <c r="G25" s="114">
        <v>980</v>
      </c>
      <c r="H25" s="114">
        <v>952</v>
      </c>
      <c r="I25" s="114">
        <v>948</v>
      </c>
      <c r="J25" s="140">
        <v>919</v>
      </c>
      <c r="K25" s="114">
        <v>11</v>
      </c>
      <c r="L25" s="116">
        <v>1.1969532100108813</v>
      </c>
    </row>
    <row r="26" spans="1:12" s="110" customFormat="1" ht="15" customHeight="1" x14ac:dyDescent="0.2">
      <c r="A26" s="120"/>
      <c r="C26" s="121" t="s">
        <v>187</v>
      </c>
      <c r="D26" s="110" t="s">
        <v>188</v>
      </c>
      <c r="E26" s="113">
        <v>1.3565592723909357</v>
      </c>
      <c r="F26" s="115">
        <v>176</v>
      </c>
      <c r="G26" s="114">
        <v>185</v>
      </c>
      <c r="H26" s="114">
        <v>179</v>
      </c>
      <c r="I26" s="114">
        <v>159</v>
      </c>
      <c r="J26" s="140">
        <v>145</v>
      </c>
      <c r="K26" s="114">
        <v>31</v>
      </c>
      <c r="L26" s="116">
        <v>21.379310344827587</v>
      </c>
    </row>
    <row r="27" spans="1:12" s="110" customFormat="1" ht="15" customHeight="1" x14ac:dyDescent="0.2">
      <c r="A27" s="120"/>
      <c r="B27" s="119"/>
      <c r="D27" s="259" t="s">
        <v>106</v>
      </c>
      <c r="E27" s="113">
        <v>44.886363636363633</v>
      </c>
      <c r="F27" s="115">
        <v>79</v>
      </c>
      <c r="G27" s="114">
        <v>87</v>
      </c>
      <c r="H27" s="114">
        <v>86</v>
      </c>
      <c r="I27" s="114">
        <v>74</v>
      </c>
      <c r="J27" s="140">
        <v>74</v>
      </c>
      <c r="K27" s="114">
        <v>5</v>
      </c>
      <c r="L27" s="116">
        <v>6.756756756756757</v>
      </c>
    </row>
    <row r="28" spans="1:12" s="110" customFormat="1" ht="15" customHeight="1" x14ac:dyDescent="0.2">
      <c r="A28" s="120"/>
      <c r="B28" s="119"/>
      <c r="D28" s="259" t="s">
        <v>107</v>
      </c>
      <c r="E28" s="113">
        <v>55.113636363636367</v>
      </c>
      <c r="F28" s="115">
        <v>97</v>
      </c>
      <c r="G28" s="114">
        <v>98</v>
      </c>
      <c r="H28" s="114">
        <v>93</v>
      </c>
      <c r="I28" s="114">
        <v>85</v>
      </c>
      <c r="J28" s="140">
        <v>71</v>
      </c>
      <c r="K28" s="114">
        <v>26</v>
      </c>
      <c r="L28" s="116">
        <v>36.619718309859152</v>
      </c>
    </row>
    <row r="29" spans="1:12" s="110" customFormat="1" ht="24" customHeight="1" x14ac:dyDescent="0.2">
      <c r="A29" s="604" t="s">
        <v>189</v>
      </c>
      <c r="B29" s="605"/>
      <c r="C29" s="605"/>
      <c r="D29" s="606"/>
      <c r="E29" s="113">
        <v>87.960536457530452</v>
      </c>
      <c r="F29" s="115">
        <v>11412</v>
      </c>
      <c r="G29" s="114">
        <v>11871</v>
      </c>
      <c r="H29" s="114">
        <v>12025</v>
      </c>
      <c r="I29" s="114">
        <v>11957</v>
      </c>
      <c r="J29" s="140">
        <v>11809</v>
      </c>
      <c r="K29" s="114">
        <v>-397</v>
      </c>
      <c r="L29" s="116">
        <v>-3.3618426623761537</v>
      </c>
    </row>
    <row r="30" spans="1:12" s="110" customFormat="1" ht="15" customHeight="1" x14ac:dyDescent="0.2">
      <c r="A30" s="120"/>
      <c r="B30" s="119"/>
      <c r="C30" s="258" t="s">
        <v>106</v>
      </c>
      <c r="E30" s="113">
        <v>40.588853838065198</v>
      </c>
      <c r="F30" s="115">
        <v>4632</v>
      </c>
      <c r="G30" s="114">
        <v>4795</v>
      </c>
      <c r="H30" s="114">
        <v>4901</v>
      </c>
      <c r="I30" s="114">
        <v>4832</v>
      </c>
      <c r="J30" s="140">
        <v>4762</v>
      </c>
      <c r="K30" s="114">
        <v>-130</v>
      </c>
      <c r="L30" s="116">
        <v>-2.7299454010919781</v>
      </c>
    </row>
    <row r="31" spans="1:12" s="110" customFormat="1" ht="15" customHeight="1" x14ac:dyDescent="0.2">
      <c r="A31" s="120"/>
      <c r="B31" s="119"/>
      <c r="C31" s="258" t="s">
        <v>107</v>
      </c>
      <c r="E31" s="113">
        <v>59.411146161934802</v>
      </c>
      <c r="F31" s="115">
        <v>6780</v>
      </c>
      <c r="G31" s="114">
        <v>7076</v>
      </c>
      <c r="H31" s="114">
        <v>7124</v>
      </c>
      <c r="I31" s="114">
        <v>7125</v>
      </c>
      <c r="J31" s="140">
        <v>7047</v>
      </c>
      <c r="K31" s="114">
        <v>-267</v>
      </c>
      <c r="L31" s="116">
        <v>-3.7888463175819496</v>
      </c>
    </row>
    <row r="32" spans="1:12" s="110" customFormat="1" ht="15" customHeight="1" x14ac:dyDescent="0.2">
      <c r="A32" s="120"/>
      <c r="B32" s="119" t="s">
        <v>117</v>
      </c>
      <c r="C32" s="258"/>
      <c r="E32" s="113">
        <v>11.877601356559273</v>
      </c>
      <c r="F32" s="114">
        <v>1541</v>
      </c>
      <c r="G32" s="114">
        <v>1525</v>
      </c>
      <c r="H32" s="114">
        <v>1530</v>
      </c>
      <c r="I32" s="114">
        <v>1541</v>
      </c>
      <c r="J32" s="140">
        <v>1476</v>
      </c>
      <c r="K32" s="114">
        <v>65</v>
      </c>
      <c r="L32" s="116">
        <v>4.4037940379403793</v>
      </c>
    </row>
    <row r="33" spans="1:12" s="110" customFormat="1" ht="15" customHeight="1" x14ac:dyDescent="0.2">
      <c r="A33" s="120"/>
      <c r="B33" s="119"/>
      <c r="C33" s="258" t="s">
        <v>106</v>
      </c>
      <c r="E33" s="113">
        <v>40.752757949383515</v>
      </c>
      <c r="F33" s="114">
        <v>628</v>
      </c>
      <c r="G33" s="114">
        <v>613</v>
      </c>
      <c r="H33" s="114">
        <v>645</v>
      </c>
      <c r="I33" s="114">
        <v>648</v>
      </c>
      <c r="J33" s="140">
        <v>601</v>
      </c>
      <c r="K33" s="114">
        <v>27</v>
      </c>
      <c r="L33" s="116">
        <v>4.4925124792013307</v>
      </c>
    </row>
    <row r="34" spans="1:12" s="110" customFormat="1" ht="15" customHeight="1" x14ac:dyDescent="0.2">
      <c r="A34" s="120"/>
      <c r="B34" s="119"/>
      <c r="C34" s="258" t="s">
        <v>107</v>
      </c>
      <c r="E34" s="113">
        <v>59.247242050616485</v>
      </c>
      <c r="F34" s="114">
        <v>913</v>
      </c>
      <c r="G34" s="114">
        <v>912</v>
      </c>
      <c r="H34" s="114">
        <v>885</v>
      </c>
      <c r="I34" s="114">
        <v>893</v>
      </c>
      <c r="J34" s="140">
        <v>875</v>
      </c>
      <c r="K34" s="114">
        <v>38</v>
      </c>
      <c r="L34" s="116">
        <v>4.3428571428571425</v>
      </c>
    </row>
    <row r="35" spans="1:12" s="110" customFormat="1" ht="24" customHeight="1" x14ac:dyDescent="0.2">
      <c r="A35" s="604" t="s">
        <v>192</v>
      </c>
      <c r="B35" s="605"/>
      <c r="C35" s="605"/>
      <c r="D35" s="606"/>
      <c r="E35" s="113">
        <v>14.675504855865578</v>
      </c>
      <c r="F35" s="114">
        <v>1904</v>
      </c>
      <c r="G35" s="114">
        <v>2030</v>
      </c>
      <c r="H35" s="114">
        <v>2115</v>
      </c>
      <c r="I35" s="114">
        <v>2109</v>
      </c>
      <c r="J35" s="114">
        <v>2006</v>
      </c>
      <c r="K35" s="318">
        <v>-102</v>
      </c>
      <c r="L35" s="319">
        <v>-5.0847457627118642</v>
      </c>
    </row>
    <row r="36" spans="1:12" s="110" customFormat="1" ht="15" customHeight="1" x14ac:dyDescent="0.2">
      <c r="A36" s="120"/>
      <c r="B36" s="119"/>
      <c r="C36" s="258" t="s">
        <v>106</v>
      </c>
      <c r="E36" s="113">
        <v>42.699579831932773</v>
      </c>
      <c r="F36" s="114">
        <v>813</v>
      </c>
      <c r="G36" s="114">
        <v>869</v>
      </c>
      <c r="H36" s="114">
        <v>905</v>
      </c>
      <c r="I36" s="114">
        <v>936</v>
      </c>
      <c r="J36" s="114">
        <v>867</v>
      </c>
      <c r="K36" s="318">
        <v>-54</v>
      </c>
      <c r="L36" s="116">
        <v>-6.2283737024221457</v>
      </c>
    </row>
    <row r="37" spans="1:12" s="110" customFormat="1" ht="15" customHeight="1" x14ac:dyDescent="0.2">
      <c r="A37" s="120"/>
      <c r="B37" s="119"/>
      <c r="C37" s="258" t="s">
        <v>107</v>
      </c>
      <c r="E37" s="113">
        <v>57.300420168067227</v>
      </c>
      <c r="F37" s="114">
        <v>1091</v>
      </c>
      <c r="G37" s="114">
        <v>1161</v>
      </c>
      <c r="H37" s="114">
        <v>1210</v>
      </c>
      <c r="I37" s="114">
        <v>1173</v>
      </c>
      <c r="J37" s="140">
        <v>1139</v>
      </c>
      <c r="K37" s="114">
        <v>-48</v>
      </c>
      <c r="L37" s="116">
        <v>-4.2142230026338892</v>
      </c>
    </row>
    <row r="38" spans="1:12" s="110" customFormat="1" ht="15" customHeight="1" x14ac:dyDescent="0.2">
      <c r="A38" s="120"/>
      <c r="B38" s="119" t="s">
        <v>328</v>
      </c>
      <c r="C38" s="258"/>
      <c r="E38" s="113">
        <v>64.004932942808693</v>
      </c>
      <c r="F38" s="114">
        <v>8304</v>
      </c>
      <c r="G38" s="114">
        <v>8496</v>
      </c>
      <c r="H38" s="114">
        <v>8562</v>
      </c>
      <c r="I38" s="114">
        <v>8503</v>
      </c>
      <c r="J38" s="140">
        <v>8400</v>
      </c>
      <c r="K38" s="114">
        <v>-96</v>
      </c>
      <c r="L38" s="116">
        <v>-1.1428571428571428</v>
      </c>
    </row>
    <row r="39" spans="1:12" s="110" customFormat="1" ht="15" customHeight="1" x14ac:dyDescent="0.2">
      <c r="A39" s="120"/>
      <c r="B39" s="119"/>
      <c r="C39" s="258" t="s">
        <v>106</v>
      </c>
      <c r="E39" s="113">
        <v>41.389691714836225</v>
      </c>
      <c r="F39" s="115">
        <v>3437</v>
      </c>
      <c r="G39" s="114">
        <v>3489</v>
      </c>
      <c r="H39" s="114">
        <v>3581</v>
      </c>
      <c r="I39" s="114">
        <v>3480</v>
      </c>
      <c r="J39" s="140">
        <v>3438</v>
      </c>
      <c r="K39" s="114">
        <v>-1</v>
      </c>
      <c r="L39" s="116">
        <v>-2.9086678301337987E-2</v>
      </c>
    </row>
    <row r="40" spans="1:12" s="110" customFormat="1" ht="15" customHeight="1" x14ac:dyDescent="0.2">
      <c r="A40" s="120"/>
      <c r="B40" s="119"/>
      <c r="C40" s="258" t="s">
        <v>107</v>
      </c>
      <c r="E40" s="113">
        <v>58.610308285163775</v>
      </c>
      <c r="F40" s="115">
        <v>4867</v>
      </c>
      <c r="G40" s="114">
        <v>5007</v>
      </c>
      <c r="H40" s="114">
        <v>4981</v>
      </c>
      <c r="I40" s="114">
        <v>5023</v>
      </c>
      <c r="J40" s="140">
        <v>4962</v>
      </c>
      <c r="K40" s="114">
        <v>-95</v>
      </c>
      <c r="L40" s="116">
        <v>-1.9145505844417574</v>
      </c>
    </row>
    <row r="41" spans="1:12" s="110" customFormat="1" ht="15" customHeight="1" x14ac:dyDescent="0.2">
      <c r="A41" s="120"/>
      <c r="B41" s="320" t="s">
        <v>516</v>
      </c>
      <c r="C41" s="258"/>
      <c r="E41" s="113">
        <v>6.513026052104208</v>
      </c>
      <c r="F41" s="115">
        <v>845</v>
      </c>
      <c r="G41" s="114">
        <v>883</v>
      </c>
      <c r="H41" s="114">
        <v>862</v>
      </c>
      <c r="I41" s="114">
        <v>848</v>
      </c>
      <c r="J41" s="140">
        <v>822</v>
      </c>
      <c r="K41" s="114">
        <v>23</v>
      </c>
      <c r="L41" s="116">
        <v>2.7980535279805352</v>
      </c>
    </row>
    <row r="42" spans="1:12" s="110" customFormat="1" ht="15" customHeight="1" x14ac:dyDescent="0.2">
      <c r="A42" s="120"/>
      <c r="B42" s="119"/>
      <c r="C42" s="268" t="s">
        <v>106</v>
      </c>
      <c r="D42" s="182"/>
      <c r="E42" s="113">
        <v>42.721893491124263</v>
      </c>
      <c r="F42" s="115">
        <v>361</v>
      </c>
      <c r="G42" s="114">
        <v>375</v>
      </c>
      <c r="H42" s="114">
        <v>364</v>
      </c>
      <c r="I42" s="114">
        <v>356</v>
      </c>
      <c r="J42" s="140">
        <v>351</v>
      </c>
      <c r="K42" s="114">
        <v>10</v>
      </c>
      <c r="L42" s="116">
        <v>2.8490028490028489</v>
      </c>
    </row>
    <row r="43" spans="1:12" s="110" customFormat="1" ht="15" customHeight="1" x14ac:dyDescent="0.2">
      <c r="A43" s="120"/>
      <c r="B43" s="119"/>
      <c r="C43" s="268" t="s">
        <v>107</v>
      </c>
      <c r="D43" s="182"/>
      <c r="E43" s="113">
        <v>57.278106508875737</v>
      </c>
      <c r="F43" s="115">
        <v>484</v>
      </c>
      <c r="G43" s="114">
        <v>508</v>
      </c>
      <c r="H43" s="114">
        <v>498</v>
      </c>
      <c r="I43" s="114">
        <v>492</v>
      </c>
      <c r="J43" s="140">
        <v>471</v>
      </c>
      <c r="K43" s="114">
        <v>13</v>
      </c>
      <c r="L43" s="116">
        <v>2.7600849256900211</v>
      </c>
    </row>
    <row r="44" spans="1:12" s="110" customFormat="1" ht="15" customHeight="1" x14ac:dyDescent="0.2">
      <c r="A44" s="120"/>
      <c r="B44" s="119" t="s">
        <v>205</v>
      </c>
      <c r="C44" s="268"/>
      <c r="D44" s="182"/>
      <c r="E44" s="113">
        <v>14.80653614922152</v>
      </c>
      <c r="F44" s="115">
        <v>1921</v>
      </c>
      <c r="G44" s="114">
        <v>1995</v>
      </c>
      <c r="H44" s="114">
        <v>2024</v>
      </c>
      <c r="I44" s="114">
        <v>2043</v>
      </c>
      <c r="J44" s="140">
        <v>2065</v>
      </c>
      <c r="K44" s="114">
        <v>-144</v>
      </c>
      <c r="L44" s="116">
        <v>-6.973365617433414</v>
      </c>
    </row>
    <row r="45" spans="1:12" s="110" customFormat="1" ht="15" customHeight="1" x14ac:dyDescent="0.2">
      <c r="A45" s="120"/>
      <c r="B45" s="119"/>
      <c r="C45" s="268" t="s">
        <v>106</v>
      </c>
      <c r="D45" s="182"/>
      <c r="E45" s="113">
        <v>34.25299323269131</v>
      </c>
      <c r="F45" s="115">
        <v>658</v>
      </c>
      <c r="G45" s="114">
        <v>679</v>
      </c>
      <c r="H45" s="114">
        <v>698</v>
      </c>
      <c r="I45" s="114">
        <v>709</v>
      </c>
      <c r="J45" s="140">
        <v>708</v>
      </c>
      <c r="K45" s="114">
        <v>-50</v>
      </c>
      <c r="L45" s="116">
        <v>-7.0621468926553677</v>
      </c>
    </row>
    <row r="46" spans="1:12" s="110" customFormat="1" ht="15" customHeight="1" x14ac:dyDescent="0.2">
      <c r="A46" s="123"/>
      <c r="B46" s="124"/>
      <c r="C46" s="260" t="s">
        <v>107</v>
      </c>
      <c r="D46" s="261"/>
      <c r="E46" s="125">
        <v>65.74700676730869</v>
      </c>
      <c r="F46" s="143">
        <v>1263</v>
      </c>
      <c r="G46" s="144">
        <v>1316</v>
      </c>
      <c r="H46" s="144">
        <v>1326</v>
      </c>
      <c r="I46" s="144">
        <v>1334</v>
      </c>
      <c r="J46" s="145">
        <v>1357</v>
      </c>
      <c r="K46" s="144">
        <v>-94</v>
      </c>
      <c r="L46" s="146">
        <v>-6.9270449521002213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12974</v>
      </c>
      <c r="E11" s="114">
        <v>13404</v>
      </c>
      <c r="F11" s="114">
        <v>13563</v>
      </c>
      <c r="G11" s="114">
        <v>13503</v>
      </c>
      <c r="H11" s="140">
        <v>13293</v>
      </c>
      <c r="I11" s="115">
        <v>-319</v>
      </c>
      <c r="J11" s="116">
        <v>-2.3997592717971865</v>
      </c>
    </row>
    <row r="12" spans="1:15" s="110" customFormat="1" ht="24.95" customHeight="1" x14ac:dyDescent="0.2">
      <c r="A12" s="193" t="s">
        <v>132</v>
      </c>
      <c r="B12" s="194" t="s">
        <v>133</v>
      </c>
      <c r="C12" s="113">
        <v>3.0291351934638509</v>
      </c>
      <c r="D12" s="115">
        <v>393</v>
      </c>
      <c r="E12" s="114">
        <v>395</v>
      </c>
      <c r="F12" s="114">
        <v>411</v>
      </c>
      <c r="G12" s="114">
        <v>389</v>
      </c>
      <c r="H12" s="140">
        <v>345</v>
      </c>
      <c r="I12" s="115">
        <v>48</v>
      </c>
      <c r="J12" s="116">
        <v>13.913043478260869</v>
      </c>
    </row>
    <row r="13" spans="1:15" s="110" customFormat="1" ht="24.95" customHeight="1" x14ac:dyDescent="0.2">
      <c r="A13" s="193" t="s">
        <v>134</v>
      </c>
      <c r="B13" s="199" t="s">
        <v>214</v>
      </c>
      <c r="C13" s="113">
        <v>0.57807923539386463</v>
      </c>
      <c r="D13" s="115">
        <v>75</v>
      </c>
      <c r="E13" s="114">
        <v>67</v>
      </c>
      <c r="F13" s="114">
        <v>72</v>
      </c>
      <c r="G13" s="114">
        <v>76</v>
      </c>
      <c r="H13" s="140">
        <v>78</v>
      </c>
      <c r="I13" s="115">
        <v>-3</v>
      </c>
      <c r="J13" s="116">
        <v>-3.8461538461538463</v>
      </c>
    </row>
    <row r="14" spans="1:15" s="287" customFormat="1" ht="24.95" customHeight="1" x14ac:dyDescent="0.2">
      <c r="A14" s="193" t="s">
        <v>215</v>
      </c>
      <c r="B14" s="199" t="s">
        <v>137</v>
      </c>
      <c r="C14" s="113">
        <v>12.201325728379837</v>
      </c>
      <c r="D14" s="115">
        <v>1583</v>
      </c>
      <c r="E14" s="114">
        <v>1631</v>
      </c>
      <c r="F14" s="114">
        <v>1721</v>
      </c>
      <c r="G14" s="114">
        <v>1719</v>
      </c>
      <c r="H14" s="140">
        <v>1718</v>
      </c>
      <c r="I14" s="115">
        <v>-135</v>
      </c>
      <c r="J14" s="116">
        <v>-7.8579743888242142</v>
      </c>
      <c r="K14" s="110"/>
      <c r="L14" s="110"/>
      <c r="M14" s="110"/>
      <c r="N14" s="110"/>
      <c r="O14" s="110"/>
    </row>
    <row r="15" spans="1:15" s="110" customFormat="1" ht="24.95" customHeight="1" x14ac:dyDescent="0.2">
      <c r="A15" s="193" t="s">
        <v>216</v>
      </c>
      <c r="B15" s="199" t="s">
        <v>217</v>
      </c>
      <c r="C15" s="113">
        <v>5.8039155233544015</v>
      </c>
      <c r="D15" s="115">
        <v>753</v>
      </c>
      <c r="E15" s="114">
        <v>805</v>
      </c>
      <c r="F15" s="114">
        <v>830</v>
      </c>
      <c r="G15" s="114">
        <v>837</v>
      </c>
      <c r="H15" s="140">
        <v>843</v>
      </c>
      <c r="I15" s="115">
        <v>-90</v>
      </c>
      <c r="J15" s="116">
        <v>-10.676156583629894</v>
      </c>
    </row>
    <row r="16" spans="1:15" s="287" customFormat="1" ht="24.95" customHeight="1" x14ac:dyDescent="0.2">
      <c r="A16" s="193" t="s">
        <v>218</v>
      </c>
      <c r="B16" s="199" t="s">
        <v>141</v>
      </c>
      <c r="C16" s="113">
        <v>5.1950053954061968</v>
      </c>
      <c r="D16" s="115">
        <v>674</v>
      </c>
      <c r="E16" s="114">
        <v>671</v>
      </c>
      <c r="F16" s="114">
        <v>721</v>
      </c>
      <c r="G16" s="114">
        <v>715</v>
      </c>
      <c r="H16" s="140">
        <v>719</v>
      </c>
      <c r="I16" s="115">
        <v>-45</v>
      </c>
      <c r="J16" s="116">
        <v>-6.2586926286509037</v>
      </c>
      <c r="K16" s="110"/>
      <c r="L16" s="110"/>
      <c r="M16" s="110"/>
      <c r="N16" s="110"/>
      <c r="O16" s="110"/>
    </row>
    <row r="17" spans="1:15" s="110" customFormat="1" ht="24.95" customHeight="1" x14ac:dyDescent="0.2">
      <c r="A17" s="193" t="s">
        <v>142</v>
      </c>
      <c r="B17" s="199" t="s">
        <v>220</v>
      </c>
      <c r="C17" s="113">
        <v>1.2024048096192386</v>
      </c>
      <c r="D17" s="115">
        <v>156</v>
      </c>
      <c r="E17" s="114">
        <v>155</v>
      </c>
      <c r="F17" s="114">
        <v>170</v>
      </c>
      <c r="G17" s="114">
        <v>167</v>
      </c>
      <c r="H17" s="140">
        <v>156</v>
      </c>
      <c r="I17" s="115">
        <v>0</v>
      </c>
      <c r="J17" s="116">
        <v>0</v>
      </c>
    </row>
    <row r="18" spans="1:15" s="287" customFormat="1" ht="24.95" customHeight="1" x14ac:dyDescent="0.2">
      <c r="A18" s="201" t="s">
        <v>144</v>
      </c>
      <c r="B18" s="202" t="s">
        <v>145</v>
      </c>
      <c r="C18" s="113">
        <v>7.8387544319408047</v>
      </c>
      <c r="D18" s="115">
        <v>1017</v>
      </c>
      <c r="E18" s="114">
        <v>1015</v>
      </c>
      <c r="F18" s="114">
        <v>1027</v>
      </c>
      <c r="G18" s="114">
        <v>1016</v>
      </c>
      <c r="H18" s="140">
        <v>1013</v>
      </c>
      <c r="I18" s="115">
        <v>4</v>
      </c>
      <c r="J18" s="116">
        <v>0.39486673247778875</v>
      </c>
      <c r="K18" s="110"/>
      <c r="L18" s="110"/>
      <c r="M18" s="110"/>
      <c r="N18" s="110"/>
      <c r="O18" s="110"/>
    </row>
    <row r="19" spans="1:15" s="110" customFormat="1" ht="24.95" customHeight="1" x14ac:dyDescent="0.2">
      <c r="A19" s="193" t="s">
        <v>146</v>
      </c>
      <c r="B19" s="199" t="s">
        <v>147</v>
      </c>
      <c r="C19" s="113">
        <v>18.213349776476029</v>
      </c>
      <c r="D19" s="115">
        <v>2363</v>
      </c>
      <c r="E19" s="114">
        <v>2451</v>
      </c>
      <c r="F19" s="114">
        <v>2442</v>
      </c>
      <c r="G19" s="114">
        <v>2446</v>
      </c>
      <c r="H19" s="140">
        <v>2409</v>
      </c>
      <c r="I19" s="115">
        <v>-46</v>
      </c>
      <c r="J19" s="116">
        <v>-1.9095060190950601</v>
      </c>
    </row>
    <row r="20" spans="1:15" s="287" customFormat="1" ht="24.95" customHeight="1" x14ac:dyDescent="0.2">
      <c r="A20" s="193" t="s">
        <v>148</v>
      </c>
      <c r="B20" s="199" t="s">
        <v>149</v>
      </c>
      <c r="C20" s="113">
        <v>4.8866964698628026</v>
      </c>
      <c r="D20" s="115">
        <v>634</v>
      </c>
      <c r="E20" s="114">
        <v>652</v>
      </c>
      <c r="F20" s="114">
        <v>664</v>
      </c>
      <c r="G20" s="114">
        <v>656</v>
      </c>
      <c r="H20" s="140">
        <v>649</v>
      </c>
      <c r="I20" s="115">
        <v>-15</v>
      </c>
      <c r="J20" s="116">
        <v>-2.3112480739599386</v>
      </c>
      <c r="K20" s="110"/>
      <c r="L20" s="110"/>
      <c r="M20" s="110"/>
      <c r="N20" s="110"/>
      <c r="O20" s="110"/>
    </row>
    <row r="21" spans="1:15" s="110" customFormat="1" ht="24.95" customHeight="1" x14ac:dyDescent="0.2">
      <c r="A21" s="201" t="s">
        <v>150</v>
      </c>
      <c r="B21" s="202" t="s">
        <v>151</v>
      </c>
      <c r="C21" s="113">
        <v>12.771697240635117</v>
      </c>
      <c r="D21" s="115">
        <v>1657</v>
      </c>
      <c r="E21" s="114">
        <v>1849</v>
      </c>
      <c r="F21" s="114">
        <v>1868</v>
      </c>
      <c r="G21" s="114">
        <v>1892</v>
      </c>
      <c r="H21" s="140">
        <v>1810</v>
      </c>
      <c r="I21" s="115">
        <v>-153</v>
      </c>
      <c r="J21" s="116">
        <v>-8.4530386740331487</v>
      </c>
    </row>
    <row r="22" spans="1:15" s="110" customFormat="1" ht="24.95" customHeight="1" x14ac:dyDescent="0.2">
      <c r="A22" s="201" t="s">
        <v>152</v>
      </c>
      <c r="B22" s="199" t="s">
        <v>153</v>
      </c>
      <c r="C22" s="113">
        <v>1.2640665947279173</v>
      </c>
      <c r="D22" s="115">
        <v>164</v>
      </c>
      <c r="E22" s="114">
        <v>166</v>
      </c>
      <c r="F22" s="114">
        <v>180</v>
      </c>
      <c r="G22" s="114">
        <v>166</v>
      </c>
      <c r="H22" s="140">
        <v>165</v>
      </c>
      <c r="I22" s="115">
        <v>-1</v>
      </c>
      <c r="J22" s="116">
        <v>-0.60606060606060608</v>
      </c>
    </row>
    <row r="23" spans="1:15" s="110" customFormat="1" ht="24.95" customHeight="1" x14ac:dyDescent="0.2">
      <c r="A23" s="193" t="s">
        <v>154</v>
      </c>
      <c r="B23" s="199" t="s">
        <v>155</v>
      </c>
      <c r="C23" s="113">
        <v>1.2717743178665022</v>
      </c>
      <c r="D23" s="115">
        <v>165</v>
      </c>
      <c r="E23" s="114">
        <v>175</v>
      </c>
      <c r="F23" s="114">
        <v>177</v>
      </c>
      <c r="G23" s="114">
        <v>173</v>
      </c>
      <c r="H23" s="140">
        <v>172</v>
      </c>
      <c r="I23" s="115">
        <v>-7</v>
      </c>
      <c r="J23" s="116">
        <v>-4.0697674418604652</v>
      </c>
    </row>
    <row r="24" spans="1:15" s="110" customFormat="1" ht="24.95" customHeight="1" x14ac:dyDescent="0.2">
      <c r="A24" s="193" t="s">
        <v>156</v>
      </c>
      <c r="B24" s="199" t="s">
        <v>221</v>
      </c>
      <c r="C24" s="113">
        <v>7.7693849236935408</v>
      </c>
      <c r="D24" s="115">
        <v>1008</v>
      </c>
      <c r="E24" s="114">
        <v>1047</v>
      </c>
      <c r="F24" s="114">
        <v>1054</v>
      </c>
      <c r="G24" s="114">
        <v>1044</v>
      </c>
      <c r="H24" s="140">
        <v>1026</v>
      </c>
      <c r="I24" s="115">
        <v>-18</v>
      </c>
      <c r="J24" s="116">
        <v>-1.7543859649122806</v>
      </c>
    </row>
    <row r="25" spans="1:15" s="110" customFormat="1" ht="24.95" customHeight="1" x14ac:dyDescent="0.2">
      <c r="A25" s="193" t="s">
        <v>222</v>
      </c>
      <c r="B25" s="204" t="s">
        <v>159</v>
      </c>
      <c r="C25" s="113">
        <v>7.0217357792508093</v>
      </c>
      <c r="D25" s="115">
        <v>911</v>
      </c>
      <c r="E25" s="114">
        <v>902</v>
      </c>
      <c r="F25" s="114">
        <v>905</v>
      </c>
      <c r="G25" s="114">
        <v>877</v>
      </c>
      <c r="H25" s="140">
        <v>872</v>
      </c>
      <c r="I25" s="115">
        <v>39</v>
      </c>
      <c r="J25" s="116">
        <v>4.4724770642201834</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162</v>
      </c>
      <c r="C27" s="113">
        <v>3.0368429166024358</v>
      </c>
      <c r="D27" s="115">
        <v>394</v>
      </c>
      <c r="E27" s="114">
        <v>421</v>
      </c>
      <c r="F27" s="114">
        <v>429</v>
      </c>
      <c r="G27" s="114">
        <v>440</v>
      </c>
      <c r="H27" s="140">
        <v>429</v>
      </c>
      <c r="I27" s="115">
        <v>-35</v>
      </c>
      <c r="J27" s="116">
        <v>-8.1585081585081589</v>
      </c>
    </row>
    <row r="28" spans="1:15" s="110" customFormat="1" ht="24.95" customHeight="1" x14ac:dyDescent="0.2">
      <c r="A28" s="193" t="s">
        <v>163</v>
      </c>
      <c r="B28" s="199" t="s">
        <v>164</v>
      </c>
      <c r="C28" s="113">
        <v>1.6956990904886697</v>
      </c>
      <c r="D28" s="115">
        <v>220</v>
      </c>
      <c r="E28" s="114">
        <v>224</v>
      </c>
      <c r="F28" s="114">
        <v>206</v>
      </c>
      <c r="G28" s="114">
        <v>212</v>
      </c>
      <c r="H28" s="140">
        <v>215</v>
      </c>
      <c r="I28" s="115">
        <v>5</v>
      </c>
      <c r="J28" s="116">
        <v>2.3255813953488373</v>
      </c>
    </row>
    <row r="29" spans="1:15" s="110" customFormat="1" ht="24.95" customHeight="1" x14ac:dyDescent="0.2">
      <c r="A29" s="193">
        <v>86</v>
      </c>
      <c r="B29" s="199" t="s">
        <v>165</v>
      </c>
      <c r="C29" s="113">
        <v>4.4242330815477109</v>
      </c>
      <c r="D29" s="115">
        <v>574</v>
      </c>
      <c r="E29" s="114">
        <v>540</v>
      </c>
      <c r="F29" s="114">
        <v>534</v>
      </c>
      <c r="G29" s="114">
        <v>552</v>
      </c>
      <c r="H29" s="140">
        <v>565</v>
      </c>
      <c r="I29" s="115">
        <v>9</v>
      </c>
      <c r="J29" s="116">
        <v>1.5929203539823009</v>
      </c>
    </row>
    <row r="30" spans="1:15" s="110" customFormat="1" ht="24.95" customHeight="1" x14ac:dyDescent="0.2">
      <c r="A30" s="193">
        <v>87.88</v>
      </c>
      <c r="B30" s="204" t="s">
        <v>166</v>
      </c>
      <c r="C30" s="113">
        <v>2.1967010944966856</v>
      </c>
      <c r="D30" s="115">
        <v>285</v>
      </c>
      <c r="E30" s="114">
        <v>290</v>
      </c>
      <c r="F30" s="114">
        <v>280</v>
      </c>
      <c r="G30" s="114">
        <v>280</v>
      </c>
      <c r="H30" s="140">
        <v>292</v>
      </c>
      <c r="I30" s="115">
        <v>-7</v>
      </c>
      <c r="J30" s="116">
        <v>-2.3972602739726026</v>
      </c>
    </row>
    <row r="31" spans="1:15" s="110" customFormat="1" ht="24.95" customHeight="1" x14ac:dyDescent="0.2">
      <c r="A31" s="193" t="s">
        <v>167</v>
      </c>
      <c r="B31" s="199" t="s">
        <v>168</v>
      </c>
      <c r="C31" s="113">
        <v>11.792816402034839</v>
      </c>
      <c r="D31" s="115">
        <v>1530</v>
      </c>
      <c r="E31" s="114">
        <v>1578</v>
      </c>
      <c r="F31" s="114">
        <v>1592</v>
      </c>
      <c r="G31" s="114">
        <v>1564</v>
      </c>
      <c r="H31" s="140">
        <v>1534</v>
      </c>
      <c r="I31" s="115">
        <v>-4</v>
      </c>
      <c r="J31" s="116">
        <v>-0.2607561929595828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3.0291351934638509</v>
      </c>
      <c r="D34" s="115">
        <v>393</v>
      </c>
      <c r="E34" s="114">
        <v>395</v>
      </c>
      <c r="F34" s="114">
        <v>411</v>
      </c>
      <c r="G34" s="114">
        <v>389</v>
      </c>
      <c r="H34" s="140">
        <v>345</v>
      </c>
      <c r="I34" s="115">
        <v>48</v>
      </c>
      <c r="J34" s="116">
        <v>13.913043478260869</v>
      </c>
    </row>
    <row r="35" spans="1:10" s="110" customFormat="1" ht="24.95" customHeight="1" x14ac:dyDescent="0.2">
      <c r="A35" s="292" t="s">
        <v>171</v>
      </c>
      <c r="B35" s="293" t="s">
        <v>172</v>
      </c>
      <c r="C35" s="113">
        <v>20.618159395714507</v>
      </c>
      <c r="D35" s="115">
        <v>2675</v>
      </c>
      <c r="E35" s="114">
        <v>2713</v>
      </c>
      <c r="F35" s="114">
        <v>2820</v>
      </c>
      <c r="G35" s="114">
        <v>2811</v>
      </c>
      <c r="H35" s="140">
        <v>2809</v>
      </c>
      <c r="I35" s="115">
        <v>-134</v>
      </c>
      <c r="J35" s="116">
        <v>-4.7703809184763264</v>
      </c>
    </row>
    <row r="36" spans="1:10" s="110" customFormat="1" ht="24.95" customHeight="1" x14ac:dyDescent="0.2">
      <c r="A36" s="294" t="s">
        <v>173</v>
      </c>
      <c r="B36" s="295" t="s">
        <v>174</v>
      </c>
      <c r="C36" s="125">
        <v>76.344997687683062</v>
      </c>
      <c r="D36" s="143">
        <v>9905</v>
      </c>
      <c r="E36" s="144">
        <v>10295</v>
      </c>
      <c r="F36" s="144">
        <v>10331</v>
      </c>
      <c r="G36" s="144">
        <v>10302</v>
      </c>
      <c r="H36" s="145">
        <v>10138</v>
      </c>
      <c r="I36" s="143">
        <v>-233</v>
      </c>
      <c r="J36" s="146">
        <v>-2.298283685144999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12974</v>
      </c>
      <c r="F11" s="264">
        <v>13404</v>
      </c>
      <c r="G11" s="264">
        <v>13563</v>
      </c>
      <c r="H11" s="264">
        <v>13503</v>
      </c>
      <c r="I11" s="265">
        <v>13293</v>
      </c>
      <c r="J11" s="263">
        <v>-319</v>
      </c>
      <c r="K11" s="266">
        <v>-2.3997592717971865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42.261445968860798</v>
      </c>
      <c r="E13" s="115">
        <v>5483</v>
      </c>
      <c r="F13" s="114">
        <v>5646</v>
      </c>
      <c r="G13" s="114">
        <v>5755</v>
      </c>
      <c r="H13" s="114">
        <v>5722</v>
      </c>
      <c r="I13" s="140">
        <v>5656</v>
      </c>
      <c r="J13" s="115">
        <v>-173</v>
      </c>
      <c r="K13" s="116">
        <v>-3.0586987270155586</v>
      </c>
    </row>
    <row r="14" spans="1:15" ht="15.95" customHeight="1" x14ac:dyDescent="0.2">
      <c r="A14" s="306" t="s">
        <v>230</v>
      </c>
      <c r="B14" s="307"/>
      <c r="C14" s="308"/>
      <c r="D14" s="113">
        <v>45.69138276553106</v>
      </c>
      <c r="E14" s="115">
        <v>5928</v>
      </c>
      <c r="F14" s="114">
        <v>6167</v>
      </c>
      <c r="G14" s="114">
        <v>6204</v>
      </c>
      <c r="H14" s="114">
        <v>6196</v>
      </c>
      <c r="I14" s="140">
        <v>6072</v>
      </c>
      <c r="J14" s="115">
        <v>-144</v>
      </c>
      <c r="K14" s="116">
        <v>-2.3715415019762847</v>
      </c>
    </row>
    <row r="15" spans="1:15" ht="15.95" customHeight="1" x14ac:dyDescent="0.2">
      <c r="A15" s="306" t="s">
        <v>231</v>
      </c>
      <c r="B15" s="307"/>
      <c r="C15" s="308"/>
      <c r="D15" s="113">
        <v>5.4185293664251581</v>
      </c>
      <c r="E15" s="115">
        <v>703</v>
      </c>
      <c r="F15" s="114">
        <v>703</v>
      </c>
      <c r="G15" s="114">
        <v>731</v>
      </c>
      <c r="H15" s="114">
        <v>685</v>
      </c>
      <c r="I15" s="140">
        <v>688</v>
      </c>
      <c r="J15" s="115">
        <v>15</v>
      </c>
      <c r="K15" s="116">
        <v>2.1802325581395348</v>
      </c>
    </row>
    <row r="16" spans="1:15" ht="15.95" customHeight="1" x14ac:dyDescent="0.2">
      <c r="A16" s="306" t="s">
        <v>232</v>
      </c>
      <c r="B16" s="307"/>
      <c r="C16" s="308"/>
      <c r="D16" s="113">
        <v>2.2969014952982887</v>
      </c>
      <c r="E16" s="115">
        <v>298</v>
      </c>
      <c r="F16" s="114">
        <v>305</v>
      </c>
      <c r="G16" s="114">
        <v>304</v>
      </c>
      <c r="H16" s="114">
        <v>317</v>
      </c>
      <c r="I16" s="140">
        <v>308</v>
      </c>
      <c r="J16" s="115">
        <v>-10</v>
      </c>
      <c r="K16" s="116">
        <v>-3.2467532467532467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2.636041313396023</v>
      </c>
      <c r="E18" s="115">
        <v>342</v>
      </c>
      <c r="F18" s="114">
        <v>339</v>
      </c>
      <c r="G18" s="114">
        <v>361</v>
      </c>
      <c r="H18" s="114">
        <v>340</v>
      </c>
      <c r="I18" s="140">
        <v>311</v>
      </c>
      <c r="J18" s="115">
        <v>31</v>
      </c>
      <c r="K18" s="116">
        <v>9.9678456591639879</v>
      </c>
    </row>
    <row r="19" spans="1:11" ht="14.1" customHeight="1" x14ac:dyDescent="0.2">
      <c r="A19" s="306" t="s">
        <v>235</v>
      </c>
      <c r="B19" s="307" t="s">
        <v>236</v>
      </c>
      <c r="C19" s="308"/>
      <c r="D19" s="113">
        <v>2.1812856482195158</v>
      </c>
      <c r="E19" s="115">
        <v>283</v>
      </c>
      <c r="F19" s="114">
        <v>271</v>
      </c>
      <c r="G19" s="114">
        <v>293</v>
      </c>
      <c r="H19" s="114">
        <v>279</v>
      </c>
      <c r="I19" s="140">
        <v>248</v>
      </c>
      <c r="J19" s="115">
        <v>35</v>
      </c>
      <c r="K19" s="116">
        <v>14.112903225806452</v>
      </c>
    </row>
    <row r="20" spans="1:11" ht="14.1" customHeight="1" x14ac:dyDescent="0.2">
      <c r="A20" s="306">
        <v>12</v>
      </c>
      <c r="B20" s="307" t="s">
        <v>237</v>
      </c>
      <c r="C20" s="308"/>
      <c r="D20" s="113">
        <v>0.78618776013565594</v>
      </c>
      <c r="E20" s="115">
        <v>102</v>
      </c>
      <c r="F20" s="114">
        <v>100</v>
      </c>
      <c r="G20" s="114">
        <v>119</v>
      </c>
      <c r="H20" s="114">
        <v>121</v>
      </c>
      <c r="I20" s="140">
        <v>126</v>
      </c>
      <c r="J20" s="115">
        <v>-24</v>
      </c>
      <c r="K20" s="116">
        <v>-19.047619047619047</v>
      </c>
    </row>
    <row r="21" spans="1:11" ht="14.1" customHeight="1" x14ac:dyDescent="0.2">
      <c r="A21" s="306">
        <v>21</v>
      </c>
      <c r="B21" s="307" t="s">
        <v>238</v>
      </c>
      <c r="C21" s="308"/>
      <c r="D21" s="113">
        <v>0.10790812394018807</v>
      </c>
      <c r="E21" s="115">
        <v>14</v>
      </c>
      <c r="F21" s="114">
        <v>17</v>
      </c>
      <c r="G21" s="114">
        <v>15</v>
      </c>
      <c r="H21" s="114">
        <v>18</v>
      </c>
      <c r="I21" s="140">
        <v>17</v>
      </c>
      <c r="J21" s="115">
        <v>-3</v>
      </c>
      <c r="K21" s="116">
        <v>-17.647058823529413</v>
      </c>
    </row>
    <row r="22" spans="1:11" ht="14.1" customHeight="1" x14ac:dyDescent="0.2">
      <c r="A22" s="306">
        <v>22</v>
      </c>
      <c r="B22" s="307" t="s">
        <v>239</v>
      </c>
      <c r="C22" s="308"/>
      <c r="D22" s="113">
        <v>1.1022044088176353</v>
      </c>
      <c r="E22" s="115">
        <v>143</v>
      </c>
      <c r="F22" s="114">
        <v>139</v>
      </c>
      <c r="G22" s="114">
        <v>152</v>
      </c>
      <c r="H22" s="114">
        <v>146</v>
      </c>
      <c r="I22" s="140">
        <v>143</v>
      </c>
      <c r="J22" s="115">
        <v>0</v>
      </c>
      <c r="K22" s="116">
        <v>0</v>
      </c>
    </row>
    <row r="23" spans="1:11" ht="14.1" customHeight="1" x14ac:dyDescent="0.2">
      <c r="A23" s="306">
        <v>23</v>
      </c>
      <c r="B23" s="307" t="s">
        <v>240</v>
      </c>
      <c r="C23" s="308"/>
      <c r="D23" s="113">
        <v>0.28518575612763991</v>
      </c>
      <c r="E23" s="115">
        <v>37</v>
      </c>
      <c r="F23" s="114">
        <v>39</v>
      </c>
      <c r="G23" s="114">
        <v>40</v>
      </c>
      <c r="H23" s="114">
        <v>36</v>
      </c>
      <c r="I23" s="140">
        <v>33</v>
      </c>
      <c r="J23" s="115">
        <v>4</v>
      </c>
      <c r="K23" s="116">
        <v>12.121212121212121</v>
      </c>
    </row>
    <row r="24" spans="1:11" ht="14.1" customHeight="1" x14ac:dyDescent="0.2">
      <c r="A24" s="306">
        <v>24</v>
      </c>
      <c r="B24" s="307" t="s">
        <v>241</v>
      </c>
      <c r="C24" s="308"/>
      <c r="D24" s="113">
        <v>1.6494527516571604</v>
      </c>
      <c r="E24" s="115">
        <v>214</v>
      </c>
      <c r="F24" s="114">
        <v>211</v>
      </c>
      <c r="G24" s="114">
        <v>239</v>
      </c>
      <c r="H24" s="114">
        <v>237</v>
      </c>
      <c r="I24" s="140">
        <v>236</v>
      </c>
      <c r="J24" s="115">
        <v>-22</v>
      </c>
      <c r="K24" s="116">
        <v>-9.3220338983050848</v>
      </c>
    </row>
    <row r="25" spans="1:11" ht="14.1" customHeight="1" x14ac:dyDescent="0.2">
      <c r="A25" s="306">
        <v>25</v>
      </c>
      <c r="B25" s="307" t="s">
        <v>242</v>
      </c>
      <c r="C25" s="308"/>
      <c r="D25" s="113">
        <v>1.9577616772005551</v>
      </c>
      <c r="E25" s="115">
        <v>254</v>
      </c>
      <c r="F25" s="114">
        <v>284</v>
      </c>
      <c r="G25" s="114">
        <v>284</v>
      </c>
      <c r="H25" s="114">
        <v>285</v>
      </c>
      <c r="I25" s="140">
        <v>275</v>
      </c>
      <c r="J25" s="115">
        <v>-21</v>
      </c>
      <c r="K25" s="116">
        <v>-7.6363636363636367</v>
      </c>
    </row>
    <row r="26" spans="1:11" ht="14.1" customHeight="1" x14ac:dyDescent="0.2">
      <c r="A26" s="306">
        <v>26</v>
      </c>
      <c r="B26" s="307" t="s">
        <v>243</v>
      </c>
      <c r="C26" s="308"/>
      <c r="D26" s="113">
        <v>1.1715739170648991</v>
      </c>
      <c r="E26" s="115">
        <v>152</v>
      </c>
      <c r="F26" s="114">
        <v>153</v>
      </c>
      <c r="G26" s="114">
        <v>148</v>
      </c>
      <c r="H26" s="114">
        <v>155</v>
      </c>
      <c r="I26" s="140">
        <v>155</v>
      </c>
      <c r="J26" s="115">
        <v>-3</v>
      </c>
      <c r="K26" s="116">
        <v>-1.935483870967742</v>
      </c>
    </row>
    <row r="27" spans="1:11" ht="14.1" customHeight="1" x14ac:dyDescent="0.2">
      <c r="A27" s="306">
        <v>27</v>
      </c>
      <c r="B27" s="307" t="s">
        <v>244</v>
      </c>
      <c r="C27" s="308"/>
      <c r="D27" s="113">
        <v>0.34684754123631878</v>
      </c>
      <c r="E27" s="115">
        <v>45</v>
      </c>
      <c r="F27" s="114">
        <v>46</v>
      </c>
      <c r="G27" s="114">
        <v>51</v>
      </c>
      <c r="H27" s="114">
        <v>45</v>
      </c>
      <c r="I27" s="140">
        <v>44</v>
      </c>
      <c r="J27" s="115">
        <v>1</v>
      </c>
      <c r="K27" s="116">
        <v>2.2727272727272729</v>
      </c>
    </row>
    <row r="28" spans="1:11" ht="14.1" customHeight="1" x14ac:dyDescent="0.2">
      <c r="A28" s="306">
        <v>28</v>
      </c>
      <c r="B28" s="307" t="s">
        <v>245</v>
      </c>
      <c r="C28" s="308"/>
      <c r="D28" s="113">
        <v>0.4085093263449977</v>
      </c>
      <c r="E28" s="115">
        <v>53</v>
      </c>
      <c r="F28" s="114">
        <v>56</v>
      </c>
      <c r="G28" s="114">
        <v>57</v>
      </c>
      <c r="H28" s="114">
        <v>57</v>
      </c>
      <c r="I28" s="140">
        <v>58</v>
      </c>
      <c r="J28" s="115">
        <v>-5</v>
      </c>
      <c r="K28" s="116">
        <v>-8.6206896551724146</v>
      </c>
    </row>
    <row r="29" spans="1:11" ht="14.1" customHeight="1" x14ac:dyDescent="0.2">
      <c r="A29" s="306">
        <v>29</v>
      </c>
      <c r="B29" s="307" t="s">
        <v>246</v>
      </c>
      <c r="C29" s="308"/>
      <c r="D29" s="113">
        <v>4.1467550485586555</v>
      </c>
      <c r="E29" s="115">
        <v>538</v>
      </c>
      <c r="F29" s="114">
        <v>579</v>
      </c>
      <c r="G29" s="114">
        <v>575</v>
      </c>
      <c r="H29" s="114">
        <v>575</v>
      </c>
      <c r="I29" s="140">
        <v>551</v>
      </c>
      <c r="J29" s="115">
        <v>-13</v>
      </c>
      <c r="K29" s="116">
        <v>-2.3593466424682394</v>
      </c>
    </row>
    <row r="30" spans="1:11" ht="14.1" customHeight="1" x14ac:dyDescent="0.2">
      <c r="A30" s="306" t="s">
        <v>247</v>
      </c>
      <c r="B30" s="307" t="s">
        <v>248</v>
      </c>
      <c r="C30" s="308"/>
      <c r="D30" s="113">
        <v>0.81701865268999541</v>
      </c>
      <c r="E30" s="115">
        <v>106</v>
      </c>
      <c r="F30" s="114">
        <v>115</v>
      </c>
      <c r="G30" s="114">
        <v>114</v>
      </c>
      <c r="H30" s="114">
        <v>117</v>
      </c>
      <c r="I30" s="140">
        <v>112</v>
      </c>
      <c r="J30" s="115">
        <v>-6</v>
      </c>
      <c r="K30" s="116">
        <v>-5.3571428571428568</v>
      </c>
    </row>
    <row r="31" spans="1:11" ht="14.1" customHeight="1" x14ac:dyDescent="0.2">
      <c r="A31" s="306" t="s">
        <v>249</v>
      </c>
      <c r="B31" s="307" t="s">
        <v>250</v>
      </c>
      <c r="C31" s="308"/>
      <c r="D31" s="113">
        <v>3.2372437182056419</v>
      </c>
      <c r="E31" s="115">
        <v>420</v>
      </c>
      <c r="F31" s="114">
        <v>453</v>
      </c>
      <c r="G31" s="114">
        <v>449</v>
      </c>
      <c r="H31" s="114">
        <v>448</v>
      </c>
      <c r="I31" s="140">
        <v>429</v>
      </c>
      <c r="J31" s="115">
        <v>-9</v>
      </c>
      <c r="K31" s="116">
        <v>-2.0979020979020979</v>
      </c>
    </row>
    <row r="32" spans="1:11" ht="14.1" customHeight="1" x14ac:dyDescent="0.2">
      <c r="A32" s="306">
        <v>31</v>
      </c>
      <c r="B32" s="307" t="s">
        <v>251</v>
      </c>
      <c r="C32" s="308"/>
      <c r="D32" s="113">
        <v>0.15415446277169725</v>
      </c>
      <c r="E32" s="115">
        <v>20</v>
      </c>
      <c r="F32" s="114">
        <v>21</v>
      </c>
      <c r="G32" s="114">
        <v>23</v>
      </c>
      <c r="H32" s="114">
        <v>23</v>
      </c>
      <c r="I32" s="140">
        <v>20</v>
      </c>
      <c r="J32" s="115">
        <v>0</v>
      </c>
      <c r="K32" s="116">
        <v>0</v>
      </c>
    </row>
    <row r="33" spans="1:11" ht="14.1" customHeight="1" x14ac:dyDescent="0.2">
      <c r="A33" s="306">
        <v>32</v>
      </c>
      <c r="B33" s="307" t="s">
        <v>252</v>
      </c>
      <c r="C33" s="308"/>
      <c r="D33" s="113">
        <v>1.4413442269153691</v>
      </c>
      <c r="E33" s="115">
        <v>187</v>
      </c>
      <c r="F33" s="114">
        <v>179</v>
      </c>
      <c r="G33" s="114">
        <v>195</v>
      </c>
      <c r="H33" s="114">
        <v>197</v>
      </c>
      <c r="I33" s="140">
        <v>190</v>
      </c>
      <c r="J33" s="115">
        <v>-3</v>
      </c>
      <c r="K33" s="116">
        <v>-1.5789473684210527</v>
      </c>
    </row>
    <row r="34" spans="1:11" ht="14.1" customHeight="1" x14ac:dyDescent="0.2">
      <c r="A34" s="306">
        <v>33</v>
      </c>
      <c r="B34" s="307" t="s">
        <v>253</v>
      </c>
      <c r="C34" s="308"/>
      <c r="D34" s="113">
        <v>0.94804994604593806</v>
      </c>
      <c r="E34" s="115">
        <v>123</v>
      </c>
      <c r="F34" s="114">
        <v>124</v>
      </c>
      <c r="G34" s="114">
        <v>135</v>
      </c>
      <c r="H34" s="114">
        <v>131</v>
      </c>
      <c r="I34" s="140">
        <v>124</v>
      </c>
      <c r="J34" s="115">
        <v>-1</v>
      </c>
      <c r="K34" s="116">
        <v>-0.80645161290322576</v>
      </c>
    </row>
    <row r="35" spans="1:11" ht="14.1" customHeight="1" x14ac:dyDescent="0.2">
      <c r="A35" s="306">
        <v>34</v>
      </c>
      <c r="B35" s="307" t="s">
        <v>254</v>
      </c>
      <c r="C35" s="308"/>
      <c r="D35" s="113">
        <v>4.8096192384769543</v>
      </c>
      <c r="E35" s="115">
        <v>624</v>
      </c>
      <c r="F35" s="114">
        <v>640</v>
      </c>
      <c r="G35" s="114">
        <v>623</v>
      </c>
      <c r="H35" s="114">
        <v>634</v>
      </c>
      <c r="I35" s="140">
        <v>627</v>
      </c>
      <c r="J35" s="115">
        <v>-3</v>
      </c>
      <c r="K35" s="116">
        <v>-0.4784688995215311</v>
      </c>
    </row>
    <row r="36" spans="1:11" ht="14.1" customHeight="1" x14ac:dyDescent="0.2">
      <c r="A36" s="306">
        <v>41</v>
      </c>
      <c r="B36" s="307" t="s">
        <v>255</v>
      </c>
      <c r="C36" s="308"/>
      <c r="D36" s="113">
        <v>0.11561584707877293</v>
      </c>
      <c r="E36" s="115">
        <v>15</v>
      </c>
      <c r="F36" s="114">
        <v>15</v>
      </c>
      <c r="G36" s="114">
        <v>19</v>
      </c>
      <c r="H36" s="114">
        <v>18</v>
      </c>
      <c r="I36" s="140">
        <v>18</v>
      </c>
      <c r="J36" s="115">
        <v>-3</v>
      </c>
      <c r="K36" s="116">
        <v>-16.666666666666668</v>
      </c>
    </row>
    <row r="37" spans="1:11" ht="14.1" customHeight="1" x14ac:dyDescent="0.2">
      <c r="A37" s="306">
        <v>42</v>
      </c>
      <c r="B37" s="307" t="s">
        <v>256</v>
      </c>
      <c r="C37" s="308"/>
      <c r="D37" s="113">
        <v>6.1661785108678896E-2</v>
      </c>
      <c r="E37" s="115">
        <v>8</v>
      </c>
      <c r="F37" s="114">
        <v>7</v>
      </c>
      <c r="G37" s="114">
        <v>7</v>
      </c>
      <c r="H37" s="114">
        <v>6</v>
      </c>
      <c r="I37" s="140">
        <v>6</v>
      </c>
      <c r="J37" s="115">
        <v>2</v>
      </c>
      <c r="K37" s="116">
        <v>33.333333333333336</v>
      </c>
    </row>
    <row r="38" spans="1:11" ht="14.1" customHeight="1" x14ac:dyDescent="0.2">
      <c r="A38" s="306">
        <v>43</v>
      </c>
      <c r="B38" s="307" t="s">
        <v>257</v>
      </c>
      <c r="C38" s="308"/>
      <c r="D38" s="113">
        <v>0.36226298751348851</v>
      </c>
      <c r="E38" s="115">
        <v>47</v>
      </c>
      <c r="F38" s="114">
        <v>47</v>
      </c>
      <c r="G38" s="114">
        <v>52</v>
      </c>
      <c r="H38" s="114">
        <v>51</v>
      </c>
      <c r="I38" s="140">
        <v>57</v>
      </c>
      <c r="J38" s="115">
        <v>-10</v>
      </c>
      <c r="K38" s="116">
        <v>-17.543859649122808</v>
      </c>
    </row>
    <row r="39" spans="1:11" ht="14.1" customHeight="1" x14ac:dyDescent="0.2">
      <c r="A39" s="306">
        <v>51</v>
      </c>
      <c r="B39" s="307" t="s">
        <v>258</v>
      </c>
      <c r="C39" s="308"/>
      <c r="D39" s="113">
        <v>5.59580699861261</v>
      </c>
      <c r="E39" s="115">
        <v>726</v>
      </c>
      <c r="F39" s="114">
        <v>766</v>
      </c>
      <c r="G39" s="114">
        <v>799</v>
      </c>
      <c r="H39" s="114">
        <v>800</v>
      </c>
      <c r="I39" s="140">
        <v>831</v>
      </c>
      <c r="J39" s="115">
        <v>-105</v>
      </c>
      <c r="K39" s="116">
        <v>-12.635379061371841</v>
      </c>
    </row>
    <row r="40" spans="1:11" ht="14.1" customHeight="1" x14ac:dyDescent="0.2">
      <c r="A40" s="306" t="s">
        <v>259</v>
      </c>
      <c r="B40" s="307" t="s">
        <v>260</v>
      </c>
      <c r="C40" s="308"/>
      <c r="D40" s="113">
        <v>5.4185293664251581</v>
      </c>
      <c r="E40" s="115">
        <v>703</v>
      </c>
      <c r="F40" s="114">
        <v>744</v>
      </c>
      <c r="G40" s="114">
        <v>775</v>
      </c>
      <c r="H40" s="114">
        <v>776</v>
      </c>
      <c r="I40" s="140">
        <v>809</v>
      </c>
      <c r="J40" s="115">
        <v>-106</v>
      </c>
      <c r="K40" s="116">
        <v>-13.102595797280593</v>
      </c>
    </row>
    <row r="41" spans="1:11" ht="14.1" customHeight="1" x14ac:dyDescent="0.2">
      <c r="A41" s="306"/>
      <c r="B41" s="307" t="s">
        <v>261</v>
      </c>
      <c r="C41" s="308"/>
      <c r="D41" s="113">
        <v>4.4319408046862954</v>
      </c>
      <c r="E41" s="115">
        <v>575</v>
      </c>
      <c r="F41" s="114">
        <v>615</v>
      </c>
      <c r="G41" s="114">
        <v>640</v>
      </c>
      <c r="H41" s="114">
        <v>644</v>
      </c>
      <c r="I41" s="140">
        <v>680</v>
      </c>
      <c r="J41" s="115">
        <v>-105</v>
      </c>
      <c r="K41" s="116">
        <v>-15.441176470588236</v>
      </c>
    </row>
    <row r="42" spans="1:11" ht="14.1" customHeight="1" x14ac:dyDescent="0.2">
      <c r="A42" s="306">
        <v>52</v>
      </c>
      <c r="B42" s="307" t="s">
        <v>262</v>
      </c>
      <c r="C42" s="308"/>
      <c r="D42" s="113">
        <v>5.7345460151071377</v>
      </c>
      <c r="E42" s="115">
        <v>744</v>
      </c>
      <c r="F42" s="114">
        <v>743</v>
      </c>
      <c r="G42" s="114">
        <v>738</v>
      </c>
      <c r="H42" s="114">
        <v>724</v>
      </c>
      <c r="I42" s="140">
        <v>705</v>
      </c>
      <c r="J42" s="115">
        <v>39</v>
      </c>
      <c r="K42" s="116">
        <v>5.5319148936170217</v>
      </c>
    </row>
    <row r="43" spans="1:11" ht="14.1" customHeight="1" x14ac:dyDescent="0.2">
      <c r="A43" s="306" t="s">
        <v>263</v>
      </c>
      <c r="B43" s="307" t="s">
        <v>264</v>
      </c>
      <c r="C43" s="308"/>
      <c r="D43" s="113">
        <v>5.0948049946045941</v>
      </c>
      <c r="E43" s="115">
        <v>661</v>
      </c>
      <c r="F43" s="114">
        <v>658</v>
      </c>
      <c r="G43" s="114">
        <v>653</v>
      </c>
      <c r="H43" s="114">
        <v>658</v>
      </c>
      <c r="I43" s="140">
        <v>647</v>
      </c>
      <c r="J43" s="115">
        <v>14</v>
      </c>
      <c r="K43" s="116">
        <v>2.1638330757341575</v>
      </c>
    </row>
    <row r="44" spans="1:11" ht="14.1" customHeight="1" x14ac:dyDescent="0.2">
      <c r="A44" s="306">
        <v>53</v>
      </c>
      <c r="B44" s="307" t="s">
        <v>265</v>
      </c>
      <c r="C44" s="308"/>
      <c r="D44" s="113">
        <v>1.0482503468475413</v>
      </c>
      <c r="E44" s="115">
        <v>136</v>
      </c>
      <c r="F44" s="114">
        <v>110</v>
      </c>
      <c r="G44" s="114">
        <v>120</v>
      </c>
      <c r="H44" s="114">
        <v>103</v>
      </c>
      <c r="I44" s="140">
        <v>102</v>
      </c>
      <c r="J44" s="115">
        <v>34</v>
      </c>
      <c r="K44" s="116">
        <v>33.333333333333336</v>
      </c>
    </row>
    <row r="45" spans="1:11" ht="14.1" customHeight="1" x14ac:dyDescent="0.2">
      <c r="A45" s="306" t="s">
        <v>266</v>
      </c>
      <c r="B45" s="307" t="s">
        <v>267</v>
      </c>
      <c r="C45" s="308"/>
      <c r="D45" s="113">
        <v>1.0405426237089563</v>
      </c>
      <c r="E45" s="115">
        <v>135</v>
      </c>
      <c r="F45" s="114">
        <v>108</v>
      </c>
      <c r="G45" s="114">
        <v>117</v>
      </c>
      <c r="H45" s="114">
        <v>100</v>
      </c>
      <c r="I45" s="140">
        <v>100</v>
      </c>
      <c r="J45" s="115">
        <v>35</v>
      </c>
      <c r="K45" s="116">
        <v>35</v>
      </c>
    </row>
    <row r="46" spans="1:11" ht="14.1" customHeight="1" x14ac:dyDescent="0.2">
      <c r="A46" s="306">
        <v>54</v>
      </c>
      <c r="B46" s="307" t="s">
        <v>268</v>
      </c>
      <c r="C46" s="308"/>
      <c r="D46" s="113">
        <v>12.409434253121628</v>
      </c>
      <c r="E46" s="115">
        <v>1610</v>
      </c>
      <c r="F46" s="114">
        <v>1593</v>
      </c>
      <c r="G46" s="114">
        <v>1609</v>
      </c>
      <c r="H46" s="114">
        <v>1605</v>
      </c>
      <c r="I46" s="140">
        <v>1605</v>
      </c>
      <c r="J46" s="115">
        <v>5</v>
      </c>
      <c r="K46" s="116">
        <v>0.3115264797507788</v>
      </c>
    </row>
    <row r="47" spans="1:11" ht="14.1" customHeight="1" x14ac:dyDescent="0.2">
      <c r="A47" s="306">
        <v>61</v>
      </c>
      <c r="B47" s="307" t="s">
        <v>269</v>
      </c>
      <c r="C47" s="308"/>
      <c r="D47" s="113">
        <v>0.70140280561122248</v>
      </c>
      <c r="E47" s="115">
        <v>91</v>
      </c>
      <c r="F47" s="114">
        <v>89</v>
      </c>
      <c r="G47" s="114">
        <v>86</v>
      </c>
      <c r="H47" s="114">
        <v>86</v>
      </c>
      <c r="I47" s="140">
        <v>83</v>
      </c>
      <c r="J47" s="115">
        <v>8</v>
      </c>
      <c r="K47" s="116">
        <v>9.6385542168674707</v>
      </c>
    </row>
    <row r="48" spans="1:11" ht="14.1" customHeight="1" x14ac:dyDescent="0.2">
      <c r="A48" s="306">
        <v>62</v>
      </c>
      <c r="B48" s="307" t="s">
        <v>270</v>
      </c>
      <c r="C48" s="308"/>
      <c r="D48" s="113">
        <v>10.559580699861261</v>
      </c>
      <c r="E48" s="115">
        <v>1370</v>
      </c>
      <c r="F48" s="114">
        <v>1471</v>
      </c>
      <c r="G48" s="114">
        <v>1436</v>
      </c>
      <c r="H48" s="114">
        <v>1431</v>
      </c>
      <c r="I48" s="140">
        <v>1385</v>
      </c>
      <c r="J48" s="115">
        <v>-15</v>
      </c>
      <c r="K48" s="116">
        <v>-1.0830324909747293</v>
      </c>
    </row>
    <row r="49" spans="1:11" ht="14.1" customHeight="1" x14ac:dyDescent="0.2">
      <c r="A49" s="306">
        <v>63</v>
      </c>
      <c r="B49" s="307" t="s">
        <v>271</v>
      </c>
      <c r="C49" s="308"/>
      <c r="D49" s="113">
        <v>11.145367658393711</v>
      </c>
      <c r="E49" s="115">
        <v>1446</v>
      </c>
      <c r="F49" s="114">
        <v>1660</v>
      </c>
      <c r="G49" s="114">
        <v>1713</v>
      </c>
      <c r="H49" s="114">
        <v>1720</v>
      </c>
      <c r="I49" s="140">
        <v>1624</v>
      </c>
      <c r="J49" s="115">
        <v>-178</v>
      </c>
      <c r="K49" s="116">
        <v>-10.960591133004925</v>
      </c>
    </row>
    <row r="50" spans="1:11" ht="14.1" customHeight="1" x14ac:dyDescent="0.2">
      <c r="A50" s="306" t="s">
        <v>272</v>
      </c>
      <c r="B50" s="307" t="s">
        <v>273</v>
      </c>
      <c r="C50" s="308"/>
      <c r="D50" s="113">
        <v>0.47787883459226144</v>
      </c>
      <c r="E50" s="115">
        <v>62</v>
      </c>
      <c r="F50" s="114">
        <v>66</v>
      </c>
      <c r="G50" s="114">
        <v>65</v>
      </c>
      <c r="H50" s="114">
        <v>57</v>
      </c>
      <c r="I50" s="140">
        <v>53</v>
      </c>
      <c r="J50" s="115">
        <v>9</v>
      </c>
      <c r="K50" s="116">
        <v>16.981132075471699</v>
      </c>
    </row>
    <row r="51" spans="1:11" ht="14.1" customHeight="1" x14ac:dyDescent="0.2">
      <c r="A51" s="306" t="s">
        <v>274</v>
      </c>
      <c r="B51" s="307" t="s">
        <v>275</v>
      </c>
      <c r="C51" s="308"/>
      <c r="D51" s="113">
        <v>10.097117311546169</v>
      </c>
      <c r="E51" s="115">
        <v>1310</v>
      </c>
      <c r="F51" s="114">
        <v>1508</v>
      </c>
      <c r="G51" s="114">
        <v>1544</v>
      </c>
      <c r="H51" s="114">
        <v>1562</v>
      </c>
      <c r="I51" s="140">
        <v>1484</v>
      </c>
      <c r="J51" s="115">
        <v>-174</v>
      </c>
      <c r="K51" s="116">
        <v>-11.725067385444744</v>
      </c>
    </row>
    <row r="52" spans="1:11" ht="14.1" customHeight="1" x14ac:dyDescent="0.2">
      <c r="A52" s="306">
        <v>71</v>
      </c>
      <c r="B52" s="307" t="s">
        <v>276</v>
      </c>
      <c r="C52" s="308"/>
      <c r="D52" s="113">
        <v>14.374903653460768</v>
      </c>
      <c r="E52" s="115">
        <v>1865</v>
      </c>
      <c r="F52" s="114">
        <v>1880</v>
      </c>
      <c r="G52" s="114">
        <v>1882</v>
      </c>
      <c r="H52" s="114">
        <v>1892</v>
      </c>
      <c r="I52" s="140">
        <v>1893</v>
      </c>
      <c r="J52" s="115">
        <v>-28</v>
      </c>
      <c r="K52" s="116">
        <v>-1.4791336502905441</v>
      </c>
    </row>
    <row r="53" spans="1:11" ht="14.1" customHeight="1" x14ac:dyDescent="0.2">
      <c r="A53" s="306" t="s">
        <v>277</v>
      </c>
      <c r="B53" s="307" t="s">
        <v>278</v>
      </c>
      <c r="C53" s="308"/>
      <c r="D53" s="113">
        <v>0.94804994604593806</v>
      </c>
      <c r="E53" s="115">
        <v>123</v>
      </c>
      <c r="F53" s="114">
        <v>133</v>
      </c>
      <c r="G53" s="114">
        <v>135</v>
      </c>
      <c r="H53" s="114">
        <v>136</v>
      </c>
      <c r="I53" s="140">
        <v>131</v>
      </c>
      <c r="J53" s="115">
        <v>-8</v>
      </c>
      <c r="K53" s="116">
        <v>-6.106870229007634</v>
      </c>
    </row>
    <row r="54" spans="1:11" ht="14.1" customHeight="1" x14ac:dyDescent="0.2">
      <c r="A54" s="306" t="s">
        <v>279</v>
      </c>
      <c r="B54" s="307" t="s">
        <v>280</v>
      </c>
      <c r="C54" s="308"/>
      <c r="D54" s="113">
        <v>12.85648219515955</v>
      </c>
      <c r="E54" s="115">
        <v>1668</v>
      </c>
      <c r="F54" s="114">
        <v>1675</v>
      </c>
      <c r="G54" s="114">
        <v>1673</v>
      </c>
      <c r="H54" s="114">
        <v>1683</v>
      </c>
      <c r="I54" s="140">
        <v>1687</v>
      </c>
      <c r="J54" s="115">
        <v>-19</v>
      </c>
      <c r="K54" s="116">
        <v>-1.1262596324836989</v>
      </c>
    </row>
    <row r="55" spans="1:11" ht="14.1" customHeight="1" x14ac:dyDescent="0.2">
      <c r="A55" s="306">
        <v>72</v>
      </c>
      <c r="B55" s="307" t="s">
        <v>281</v>
      </c>
      <c r="C55" s="308"/>
      <c r="D55" s="113">
        <v>1.287189764143672</v>
      </c>
      <c r="E55" s="115">
        <v>167</v>
      </c>
      <c r="F55" s="114">
        <v>169</v>
      </c>
      <c r="G55" s="114">
        <v>172</v>
      </c>
      <c r="H55" s="114">
        <v>165</v>
      </c>
      <c r="I55" s="140">
        <v>160</v>
      </c>
      <c r="J55" s="115">
        <v>7</v>
      </c>
      <c r="K55" s="116">
        <v>4.375</v>
      </c>
    </row>
    <row r="56" spans="1:11" ht="14.1" customHeight="1" x14ac:dyDescent="0.2">
      <c r="A56" s="306" t="s">
        <v>282</v>
      </c>
      <c r="B56" s="307" t="s">
        <v>283</v>
      </c>
      <c r="C56" s="308"/>
      <c r="D56" s="113">
        <v>0.14644673963311239</v>
      </c>
      <c r="E56" s="115">
        <v>19</v>
      </c>
      <c r="F56" s="114">
        <v>21</v>
      </c>
      <c r="G56" s="114">
        <v>22</v>
      </c>
      <c r="H56" s="114">
        <v>23</v>
      </c>
      <c r="I56" s="140">
        <v>25</v>
      </c>
      <c r="J56" s="115">
        <v>-6</v>
      </c>
      <c r="K56" s="116">
        <v>-24</v>
      </c>
    </row>
    <row r="57" spans="1:11" ht="14.1" customHeight="1" x14ac:dyDescent="0.2">
      <c r="A57" s="306" t="s">
        <v>284</v>
      </c>
      <c r="B57" s="307" t="s">
        <v>285</v>
      </c>
      <c r="C57" s="308"/>
      <c r="D57" s="113">
        <v>0.85555726838291968</v>
      </c>
      <c r="E57" s="115">
        <v>111</v>
      </c>
      <c r="F57" s="114">
        <v>105</v>
      </c>
      <c r="G57" s="114">
        <v>108</v>
      </c>
      <c r="H57" s="114">
        <v>102</v>
      </c>
      <c r="I57" s="140">
        <v>97</v>
      </c>
      <c r="J57" s="115">
        <v>14</v>
      </c>
      <c r="K57" s="116">
        <v>14.43298969072165</v>
      </c>
    </row>
    <row r="58" spans="1:11" ht="14.1" customHeight="1" x14ac:dyDescent="0.2">
      <c r="A58" s="306">
        <v>73</v>
      </c>
      <c r="B58" s="307" t="s">
        <v>286</v>
      </c>
      <c r="C58" s="308"/>
      <c r="D58" s="113">
        <v>0.73223369816556194</v>
      </c>
      <c r="E58" s="115">
        <v>95</v>
      </c>
      <c r="F58" s="114">
        <v>99</v>
      </c>
      <c r="G58" s="114">
        <v>105</v>
      </c>
      <c r="H58" s="114">
        <v>106</v>
      </c>
      <c r="I58" s="140">
        <v>106</v>
      </c>
      <c r="J58" s="115">
        <v>-11</v>
      </c>
      <c r="K58" s="116">
        <v>-10.377358490566039</v>
      </c>
    </row>
    <row r="59" spans="1:11" ht="14.1" customHeight="1" x14ac:dyDescent="0.2">
      <c r="A59" s="306" t="s">
        <v>287</v>
      </c>
      <c r="B59" s="307" t="s">
        <v>288</v>
      </c>
      <c r="C59" s="308"/>
      <c r="D59" s="113">
        <v>0.5626637891166949</v>
      </c>
      <c r="E59" s="115">
        <v>73</v>
      </c>
      <c r="F59" s="114">
        <v>77</v>
      </c>
      <c r="G59" s="114">
        <v>84</v>
      </c>
      <c r="H59" s="114">
        <v>83</v>
      </c>
      <c r="I59" s="140">
        <v>83</v>
      </c>
      <c r="J59" s="115">
        <v>-10</v>
      </c>
      <c r="K59" s="116">
        <v>-12.048192771084338</v>
      </c>
    </row>
    <row r="60" spans="1:11" ht="14.1" customHeight="1" x14ac:dyDescent="0.2">
      <c r="A60" s="306">
        <v>81</v>
      </c>
      <c r="B60" s="307" t="s">
        <v>289</v>
      </c>
      <c r="C60" s="308"/>
      <c r="D60" s="113">
        <v>2.7362417141976261</v>
      </c>
      <c r="E60" s="115">
        <v>355</v>
      </c>
      <c r="F60" s="114">
        <v>336</v>
      </c>
      <c r="G60" s="114">
        <v>331</v>
      </c>
      <c r="H60" s="114">
        <v>331</v>
      </c>
      <c r="I60" s="140">
        <v>350</v>
      </c>
      <c r="J60" s="115">
        <v>5</v>
      </c>
      <c r="K60" s="116">
        <v>1.4285714285714286</v>
      </c>
    </row>
    <row r="61" spans="1:11" ht="14.1" customHeight="1" x14ac:dyDescent="0.2">
      <c r="A61" s="306" t="s">
        <v>290</v>
      </c>
      <c r="B61" s="307" t="s">
        <v>291</v>
      </c>
      <c r="C61" s="308"/>
      <c r="D61" s="113">
        <v>1.4413442269153691</v>
      </c>
      <c r="E61" s="115">
        <v>187</v>
      </c>
      <c r="F61" s="114">
        <v>155</v>
      </c>
      <c r="G61" s="114">
        <v>154</v>
      </c>
      <c r="H61" s="114">
        <v>164</v>
      </c>
      <c r="I61" s="140">
        <v>171</v>
      </c>
      <c r="J61" s="115">
        <v>16</v>
      </c>
      <c r="K61" s="116">
        <v>9.3567251461988299</v>
      </c>
    </row>
    <row r="62" spans="1:11" ht="14.1" customHeight="1" x14ac:dyDescent="0.2">
      <c r="A62" s="306" t="s">
        <v>292</v>
      </c>
      <c r="B62" s="307" t="s">
        <v>293</v>
      </c>
      <c r="C62" s="308"/>
      <c r="D62" s="113">
        <v>0.45475566517650684</v>
      </c>
      <c r="E62" s="115">
        <v>59</v>
      </c>
      <c r="F62" s="114">
        <v>66</v>
      </c>
      <c r="G62" s="114">
        <v>61</v>
      </c>
      <c r="H62" s="114">
        <v>54</v>
      </c>
      <c r="I62" s="140">
        <v>61</v>
      </c>
      <c r="J62" s="115">
        <v>-2</v>
      </c>
      <c r="K62" s="116">
        <v>-3.278688524590164</v>
      </c>
    </row>
    <row r="63" spans="1:11" ht="14.1" customHeight="1" x14ac:dyDescent="0.2">
      <c r="A63" s="306"/>
      <c r="B63" s="307" t="s">
        <v>294</v>
      </c>
      <c r="C63" s="308"/>
      <c r="D63" s="113">
        <v>0.4316324957607523</v>
      </c>
      <c r="E63" s="115">
        <v>56</v>
      </c>
      <c r="F63" s="114">
        <v>63</v>
      </c>
      <c r="G63" s="114">
        <v>58</v>
      </c>
      <c r="H63" s="114">
        <v>51</v>
      </c>
      <c r="I63" s="140">
        <v>59</v>
      </c>
      <c r="J63" s="115">
        <v>-3</v>
      </c>
      <c r="K63" s="116">
        <v>-5.0847457627118642</v>
      </c>
    </row>
    <row r="64" spans="1:11" ht="14.1" customHeight="1" x14ac:dyDescent="0.2">
      <c r="A64" s="306" t="s">
        <v>295</v>
      </c>
      <c r="B64" s="307" t="s">
        <v>296</v>
      </c>
      <c r="C64" s="308"/>
      <c r="D64" s="113" t="s">
        <v>513</v>
      </c>
      <c r="E64" s="115" t="s">
        <v>513</v>
      </c>
      <c r="F64" s="114">
        <v>3</v>
      </c>
      <c r="G64" s="114">
        <v>4</v>
      </c>
      <c r="H64" s="114">
        <v>4</v>
      </c>
      <c r="I64" s="140">
        <v>7</v>
      </c>
      <c r="J64" s="115" t="s">
        <v>513</v>
      </c>
      <c r="K64" s="116" t="s">
        <v>513</v>
      </c>
    </row>
    <row r="65" spans="1:11" ht="14.1" customHeight="1" x14ac:dyDescent="0.2">
      <c r="A65" s="306" t="s">
        <v>297</v>
      </c>
      <c r="B65" s="307" t="s">
        <v>298</v>
      </c>
      <c r="C65" s="308"/>
      <c r="D65" s="113">
        <v>0.47787883459226144</v>
      </c>
      <c r="E65" s="115">
        <v>62</v>
      </c>
      <c r="F65" s="114">
        <v>64</v>
      </c>
      <c r="G65" s="114">
        <v>62</v>
      </c>
      <c r="H65" s="114">
        <v>61</v>
      </c>
      <c r="I65" s="140">
        <v>63</v>
      </c>
      <c r="J65" s="115">
        <v>-1</v>
      </c>
      <c r="K65" s="116">
        <v>-1.5873015873015872</v>
      </c>
    </row>
    <row r="66" spans="1:11" ht="14.1" customHeight="1" x14ac:dyDescent="0.2">
      <c r="A66" s="306">
        <v>82</v>
      </c>
      <c r="B66" s="307" t="s">
        <v>299</v>
      </c>
      <c r="C66" s="308"/>
      <c r="D66" s="113">
        <v>1.449051950053954</v>
      </c>
      <c r="E66" s="115">
        <v>188</v>
      </c>
      <c r="F66" s="114">
        <v>181</v>
      </c>
      <c r="G66" s="114">
        <v>169</v>
      </c>
      <c r="H66" s="114">
        <v>170</v>
      </c>
      <c r="I66" s="140">
        <v>173</v>
      </c>
      <c r="J66" s="115">
        <v>15</v>
      </c>
      <c r="K66" s="116">
        <v>8.6705202312138727</v>
      </c>
    </row>
    <row r="67" spans="1:11" ht="14.1" customHeight="1" x14ac:dyDescent="0.2">
      <c r="A67" s="306" t="s">
        <v>300</v>
      </c>
      <c r="B67" s="307" t="s">
        <v>301</v>
      </c>
      <c r="C67" s="308"/>
      <c r="D67" s="113">
        <v>0.6628641899182981</v>
      </c>
      <c r="E67" s="115">
        <v>86</v>
      </c>
      <c r="F67" s="114">
        <v>72</v>
      </c>
      <c r="G67" s="114">
        <v>71</v>
      </c>
      <c r="H67" s="114">
        <v>69</v>
      </c>
      <c r="I67" s="140">
        <v>73</v>
      </c>
      <c r="J67" s="115">
        <v>13</v>
      </c>
      <c r="K67" s="116">
        <v>17.80821917808219</v>
      </c>
    </row>
    <row r="68" spans="1:11" ht="14.1" customHeight="1" x14ac:dyDescent="0.2">
      <c r="A68" s="306" t="s">
        <v>302</v>
      </c>
      <c r="B68" s="307" t="s">
        <v>303</v>
      </c>
      <c r="C68" s="308"/>
      <c r="D68" s="113">
        <v>0.42392477262216743</v>
      </c>
      <c r="E68" s="115">
        <v>55</v>
      </c>
      <c r="F68" s="114">
        <v>59</v>
      </c>
      <c r="G68" s="114">
        <v>52</v>
      </c>
      <c r="H68" s="114">
        <v>58</v>
      </c>
      <c r="I68" s="140">
        <v>57</v>
      </c>
      <c r="J68" s="115">
        <v>-2</v>
      </c>
      <c r="K68" s="116">
        <v>-3.5087719298245612</v>
      </c>
    </row>
    <row r="69" spans="1:11" ht="14.1" customHeight="1" x14ac:dyDescent="0.2">
      <c r="A69" s="306">
        <v>83</v>
      </c>
      <c r="B69" s="307" t="s">
        <v>304</v>
      </c>
      <c r="C69" s="308"/>
      <c r="D69" s="113">
        <v>2.3354401109912133</v>
      </c>
      <c r="E69" s="115">
        <v>303</v>
      </c>
      <c r="F69" s="114">
        <v>315</v>
      </c>
      <c r="G69" s="114">
        <v>301</v>
      </c>
      <c r="H69" s="114">
        <v>305</v>
      </c>
      <c r="I69" s="140">
        <v>311</v>
      </c>
      <c r="J69" s="115">
        <v>-8</v>
      </c>
      <c r="K69" s="116">
        <v>-2.572347266881029</v>
      </c>
    </row>
    <row r="70" spans="1:11" ht="14.1" customHeight="1" x14ac:dyDescent="0.2">
      <c r="A70" s="306" t="s">
        <v>305</v>
      </c>
      <c r="B70" s="307" t="s">
        <v>306</v>
      </c>
      <c r="C70" s="308"/>
      <c r="D70" s="113">
        <v>1.1330353013719747</v>
      </c>
      <c r="E70" s="115">
        <v>147</v>
      </c>
      <c r="F70" s="114">
        <v>153</v>
      </c>
      <c r="G70" s="114">
        <v>143</v>
      </c>
      <c r="H70" s="114">
        <v>155</v>
      </c>
      <c r="I70" s="140">
        <v>160</v>
      </c>
      <c r="J70" s="115">
        <v>-13</v>
      </c>
      <c r="K70" s="116">
        <v>-8.125</v>
      </c>
    </row>
    <row r="71" spans="1:11" ht="14.1" customHeight="1" x14ac:dyDescent="0.2">
      <c r="A71" s="306"/>
      <c r="B71" s="307" t="s">
        <v>307</v>
      </c>
      <c r="C71" s="308"/>
      <c r="D71" s="113">
        <v>0.83243409896716514</v>
      </c>
      <c r="E71" s="115">
        <v>108</v>
      </c>
      <c r="F71" s="114">
        <v>108</v>
      </c>
      <c r="G71" s="114">
        <v>106</v>
      </c>
      <c r="H71" s="114">
        <v>109</v>
      </c>
      <c r="I71" s="140">
        <v>108</v>
      </c>
      <c r="J71" s="115">
        <v>0</v>
      </c>
      <c r="K71" s="116">
        <v>0</v>
      </c>
    </row>
    <row r="72" spans="1:11" ht="14.1" customHeight="1" x14ac:dyDescent="0.2">
      <c r="A72" s="306">
        <v>84</v>
      </c>
      <c r="B72" s="307" t="s">
        <v>308</v>
      </c>
      <c r="C72" s="308"/>
      <c r="D72" s="113">
        <v>1.510713735162633</v>
      </c>
      <c r="E72" s="115">
        <v>196</v>
      </c>
      <c r="F72" s="114">
        <v>208</v>
      </c>
      <c r="G72" s="114">
        <v>210</v>
      </c>
      <c r="H72" s="114">
        <v>201</v>
      </c>
      <c r="I72" s="140">
        <v>212</v>
      </c>
      <c r="J72" s="115">
        <v>-16</v>
      </c>
      <c r="K72" s="116">
        <v>-7.5471698113207548</v>
      </c>
    </row>
    <row r="73" spans="1:11" ht="14.1" customHeight="1" x14ac:dyDescent="0.2">
      <c r="A73" s="306" t="s">
        <v>309</v>
      </c>
      <c r="B73" s="307" t="s">
        <v>310</v>
      </c>
      <c r="C73" s="308"/>
      <c r="D73" s="113">
        <v>0.30060120240480964</v>
      </c>
      <c r="E73" s="115">
        <v>39</v>
      </c>
      <c r="F73" s="114">
        <v>36</v>
      </c>
      <c r="G73" s="114">
        <v>35</v>
      </c>
      <c r="H73" s="114">
        <v>41</v>
      </c>
      <c r="I73" s="140">
        <v>40</v>
      </c>
      <c r="J73" s="115">
        <v>-1</v>
      </c>
      <c r="K73" s="116">
        <v>-2.5</v>
      </c>
    </row>
    <row r="74" spans="1:11" ht="14.1" customHeight="1" x14ac:dyDescent="0.2">
      <c r="A74" s="306" t="s">
        <v>311</v>
      </c>
      <c r="B74" s="307" t="s">
        <v>312</v>
      </c>
      <c r="C74" s="308"/>
      <c r="D74" s="113">
        <v>3.0830892554339448E-2</v>
      </c>
      <c r="E74" s="115">
        <v>4</v>
      </c>
      <c r="F74" s="114">
        <v>5</v>
      </c>
      <c r="G74" s="114">
        <v>5</v>
      </c>
      <c r="H74" s="114">
        <v>8</v>
      </c>
      <c r="I74" s="140">
        <v>9</v>
      </c>
      <c r="J74" s="115">
        <v>-5</v>
      </c>
      <c r="K74" s="116">
        <v>-55.555555555555557</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0.36997071065207338</v>
      </c>
      <c r="E77" s="115">
        <v>48</v>
      </c>
      <c r="F77" s="114">
        <v>47</v>
      </c>
      <c r="G77" s="114">
        <v>51</v>
      </c>
      <c r="H77" s="114">
        <v>47</v>
      </c>
      <c r="I77" s="140">
        <v>43</v>
      </c>
      <c r="J77" s="115">
        <v>5</v>
      </c>
      <c r="K77" s="116">
        <v>11.627906976744185</v>
      </c>
    </row>
    <row r="78" spans="1:11" ht="14.1" customHeight="1" x14ac:dyDescent="0.2">
      <c r="A78" s="306">
        <v>93</v>
      </c>
      <c r="B78" s="307" t="s">
        <v>317</v>
      </c>
      <c r="C78" s="308"/>
      <c r="D78" s="113">
        <v>9.2492677663018344E-2</v>
      </c>
      <c r="E78" s="115">
        <v>12</v>
      </c>
      <c r="F78" s="114">
        <v>15</v>
      </c>
      <c r="G78" s="114">
        <v>16</v>
      </c>
      <c r="H78" s="114">
        <v>15</v>
      </c>
      <c r="I78" s="140">
        <v>15</v>
      </c>
      <c r="J78" s="115">
        <v>-3</v>
      </c>
      <c r="K78" s="116">
        <v>-20</v>
      </c>
    </row>
    <row r="79" spans="1:11" ht="14.1" customHeight="1" x14ac:dyDescent="0.2">
      <c r="A79" s="306">
        <v>94</v>
      </c>
      <c r="B79" s="307" t="s">
        <v>318</v>
      </c>
      <c r="C79" s="308"/>
      <c r="D79" s="113">
        <v>1.0636657931247109</v>
      </c>
      <c r="E79" s="115">
        <v>138</v>
      </c>
      <c r="F79" s="114">
        <v>140</v>
      </c>
      <c r="G79" s="114">
        <v>158</v>
      </c>
      <c r="H79" s="114">
        <v>139</v>
      </c>
      <c r="I79" s="140">
        <v>131</v>
      </c>
      <c r="J79" s="115">
        <v>7</v>
      </c>
      <c r="K79" s="116">
        <v>5.343511450381679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4.3317404038846927</v>
      </c>
      <c r="E81" s="143">
        <v>562</v>
      </c>
      <c r="F81" s="144">
        <v>583</v>
      </c>
      <c r="G81" s="144">
        <v>569</v>
      </c>
      <c r="H81" s="144">
        <v>583</v>
      </c>
      <c r="I81" s="145">
        <v>569</v>
      </c>
      <c r="J81" s="143">
        <v>-7</v>
      </c>
      <c r="K81" s="146">
        <v>-1.2302284710017575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3263</v>
      </c>
      <c r="G12" s="536">
        <v>2112</v>
      </c>
      <c r="H12" s="536">
        <v>3875</v>
      </c>
      <c r="I12" s="536">
        <v>2626</v>
      </c>
      <c r="J12" s="537">
        <v>3079</v>
      </c>
      <c r="K12" s="538">
        <v>184</v>
      </c>
      <c r="L12" s="349">
        <v>5.9759662227996104</v>
      </c>
    </row>
    <row r="13" spans="1:17" s="110" customFormat="1" ht="15" customHeight="1" x14ac:dyDescent="0.2">
      <c r="A13" s="350" t="s">
        <v>344</v>
      </c>
      <c r="B13" s="351" t="s">
        <v>345</v>
      </c>
      <c r="C13" s="347"/>
      <c r="D13" s="347"/>
      <c r="E13" s="348"/>
      <c r="F13" s="536">
        <v>1794</v>
      </c>
      <c r="G13" s="536">
        <v>1063</v>
      </c>
      <c r="H13" s="536">
        <v>2195</v>
      </c>
      <c r="I13" s="536">
        <v>1485</v>
      </c>
      <c r="J13" s="537">
        <v>1974</v>
      </c>
      <c r="K13" s="538">
        <v>-180</v>
      </c>
      <c r="L13" s="349">
        <v>-9.1185410334346511</v>
      </c>
    </row>
    <row r="14" spans="1:17" s="110" customFormat="1" ht="22.5" customHeight="1" x14ac:dyDescent="0.2">
      <c r="A14" s="350"/>
      <c r="B14" s="351" t="s">
        <v>346</v>
      </c>
      <c r="C14" s="347"/>
      <c r="D14" s="347"/>
      <c r="E14" s="348"/>
      <c r="F14" s="536">
        <v>1469</v>
      </c>
      <c r="G14" s="536">
        <v>1049</v>
      </c>
      <c r="H14" s="536">
        <v>1680</v>
      </c>
      <c r="I14" s="536">
        <v>1141</v>
      </c>
      <c r="J14" s="537">
        <v>1105</v>
      </c>
      <c r="K14" s="538">
        <v>364</v>
      </c>
      <c r="L14" s="349">
        <v>32.941176470588232</v>
      </c>
    </row>
    <row r="15" spans="1:17" s="110" customFormat="1" ht="15" customHeight="1" x14ac:dyDescent="0.2">
      <c r="A15" s="350" t="s">
        <v>347</v>
      </c>
      <c r="B15" s="351" t="s">
        <v>108</v>
      </c>
      <c r="C15" s="347"/>
      <c r="D15" s="347"/>
      <c r="E15" s="348"/>
      <c r="F15" s="536">
        <v>740</v>
      </c>
      <c r="G15" s="536">
        <v>460</v>
      </c>
      <c r="H15" s="536">
        <v>1628</v>
      </c>
      <c r="I15" s="536">
        <v>512</v>
      </c>
      <c r="J15" s="537">
        <v>706</v>
      </c>
      <c r="K15" s="538">
        <v>34</v>
      </c>
      <c r="L15" s="349">
        <v>4.8158640226628897</v>
      </c>
    </row>
    <row r="16" spans="1:17" s="110" customFormat="1" ht="15" customHeight="1" x14ac:dyDescent="0.2">
      <c r="A16" s="350"/>
      <c r="B16" s="351" t="s">
        <v>109</v>
      </c>
      <c r="C16" s="347"/>
      <c r="D16" s="347"/>
      <c r="E16" s="348"/>
      <c r="F16" s="536">
        <v>2174</v>
      </c>
      <c r="G16" s="536">
        <v>1470</v>
      </c>
      <c r="H16" s="536">
        <v>2011</v>
      </c>
      <c r="I16" s="536">
        <v>1870</v>
      </c>
      <c r="J16" s="537">
        <v>2048</v>
      </c>
      <c r="K16" s="538">
        <v>126</v>
      </c>
      <c r="L16" s="349">
        <v>6.15234375</v>
      </c>
    </row>
    <row r="17" spans="1:12" s="110" customFormat="1" ht="15" customHeight="1" x14ac:dyDescent="0.2">
      <c r="A17" s="350"/>
      <c r="B17" s="351" t="s">
        <v>110</v>
      </c>
      <c r="C17" s="347"/>
      <c r="D17" s="347"/>
      <c r="E17" s="348"/>
      <c r="F17" s="536">
        <v>308</v>
      </c>
      <c r="G17" s="536">
        <v>163</v>
      </c>
      <c r="H17" s="536">
        <v>206</v>
      </c>
      <c r="I17" s="536">
        <v>206</v>
      </c>
      <c r="J17" s="537">
        <v>290</v>
      </c>
      <c r="K17" s="538">
        <v>18</v>
      </c>
      <c r="L17" s="349">
        <v>6.2068965517241379</v>
      </c>
    </row>
    <row r="18" spans="1:12" s="110" customFormat="1" ht="15" customHeight="1" x14ac:dyDescent="0.2">
      <c r="A18" s="350"/>
      <c r="B18" s="351" t="s">
        <v>111</v>
      </c>
      <c r="C18" s="347"/>
      <c r="D18" s="347"/>
      <c r="E18" s="348"/>
      <c r="F18" s="536">
        <v>41</v>
      </c>
      <c r="G18" s="536">
        <v>19</v>
      </c>
      <c r="H18" s="536">
        <v>30</v>
      </c>
      <c r="I18" s="536">
        <v>38</v>
      </c>
      <c r="J18" s="537">
        <v>35</v>
      </c>
      <c r="K18" s="538">
        <v>6</v>
      </c>
      <c r="L18" s="349">
        <v>17.142857142857142</v>
      </c>
    </row>
    <row r="19" spans="1:12" s="110" customFormat="1" ht="15" customHeight="1" x14ac:dyDescent="0.2">
      <c r="A19" s="118" t="s">
        <v>113</v>
      </c>
      <c r="B19" s="119" t="s">
        <v>181</v>
      </c>
      <c r="C19" s="347"/>
      <c r="D19" s="347"/>
      <c r="E19" s="348"/>
      <c r="F19" s="536">
        <v>2266</v>
      </c>
      <c r="G19" s="536">
        <v>1284</v>
      </c>
      <c r="H19" s="536">
        <v>2856</v>
      </c>
      <c r="I19" s="536">
        <v>1769</v>
      </c>
      <c r="J19" s="537">
        <v>2160</v>
      </c>
      <c r="K19" s="538">
        <v>106</v>
      </c>
      <c r="L19" s="349">
        <v>4.9074074074074074</v>
      </c>
    </row>
    <row r="20" spans="1:12" s="110" customFormat="1" ht="15" customHeight="1" x14ac:dyDescent="0.2">
      <c r="A20" s="118"/>
      <c r="B20" s="119" t="s">
        <v>182</v>
      </c>
      <c r="C20" s="347"/>
      <c r="D20" s="347"/>
      <c r="E20" s="348"/>
      <c r="F20" s="536">
        <v>997</v>
      </c>
      <c r="G20" s="536">
        <v>828</v>
      </c>
      <c r="H20" s="536">
        <v>1019</v>
      </c>
      <c r="I20" s="536">
        <v>857</v>
      </c>
      <c r="J20" s="537">
        <v>919</v>
      </c>
      <c r="K20" s="538">
        <v>78</v>
      </c>
      <c r="L20" s="349">
        <v>8.4874863982589765</v>
      </c>
    </row>
    <row r="21" spans="1:12" s="110" customFormat="1" ht="15" customHeight="1" x14ac:dyDescent="0.2">
      <c r="A21" s="118" t="s">
        <v>113</v>
      </c>
      <c r="B21" s="119" t="s">
        <v>116</v>
      </c>
      <c r="C21" s="347"/>
      <c r="D21" s="347"/>
      <c r="E21" s="348"/>
      <c r="F21" s="536">
        <v>2273</v>
      </c>
      <c r="G21" s="536">
        <v>1433</v>
      </c>
      <c r="H21" s="536">
        <v>2843</v>
      </c>
      <c r="I21" s="536">
        <v>1648</v>
      </c>
      <c r="J21" s="537">
        <v>2129</v>
      </c>
      <c r="K21" s="538">
        <v>144</v>
      </c>
      <c r="L21" s="349">
        <v>6.7637388445279472</v>
      </c>
    </row>
    <row r="22" spans="1:12" s="110" customFormat="1" ht="15" customHeight="1" x14ac:dyDescent="0.2">
      <c r="A22" s="118"/>
      <c r="B22" s="119" t="s">
        <v>117</v>
      </c>
      <c r="C22" s="347"/>
      <c r="D22" s="347"/>
      <c r="E22" s="348"/>
      <c r="F22" s="536">
        <v>986</v>
      </c>
      <c r="G22" s="536">
        <v>679</v>
      </c>
      <c r="H22" s="536">
        <v>1030</v>
      </c>
      <c r="I22" s="536">
        <v>978</v>
      </c>
      <c r="J22" s="537">
        <v>948</v>
      </c>
      <c r="K22" s="538">
        <v>38</v>
      </c>
      <c r="L22" s="349">
        <v>4.0084388185654012</v>
      </c>
    </row>
    <row r="23" spans="1:12" s="110" customFormat="1" ht="15" customHeight="1" x14ac:dyDescent="0.2">
      <c r="A23" s="352" t="s">
        <v>347</v>
      </c>
      <c r="B23" s="353" t="s">
        <v>193</v>
      </c>
      <c r="C23" s="354"/>
      <c r="D23" s="354"/>
      <c r="E23" s="355"/>
      <c r="F23" s="539">
        <v>85</v>
      </c>
      <c r="G23" s="539">
        <v>92</v>
      </c>
      <c r="H23" s="539">
        <v>874</v>
      </c>
      <c r="I23" s="539">
        <v>39</v>
      </c>
      <c r="J23" s="540">
        <v>73</v>
      </c>
      <c r="K23" s="541">
        <v>12</v>
      </c>
      <c r="L23" s="356">
        <v>16.438356164383563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25.4</v>
      </c>
      <c r="G25" s="542">
        <v>33</v>
      </c>
      <c r="H25" s="542">
        <v>37.5</v>
      </c>
      <c r="I25" s="542">
        <v>34</v>
      </c>
      <c r="J25" s="542">
        <v>30.9</v>
      </c>
      <c r="K25" s="543" t="s">
        <v>349</v>
      </c>
      <c r="L25" s="364">
        <v>-5.5</v>
      </c>
    </row>
    <row r="26" spans="1:12" s="110" customFormat="1" ht="15" customHeight="1" x14ac:dyDescent="0.2">
      <c r="A26" s="365" t="s">
        <v>105</v>
      </c>
      <c r="B26" s="366" t="s">
        <v>345</v>
      </c>
      <c r="C26" s="362"/>
      <c r="D26" s="362"/>
      <c r="E26" s="363"/>
      <c r="F26" s="542">
        <v>25.1</v>
      </c>
      <c r="G26" s="542">
        <v>30.6</v>
      </c>
      <c r="H26" s="542">
        <v>36.200000000000003</v>
      </c>
      <c r="I26" s="542">
        <v>30.7</v>
      </c>
      <c r="J26" s="544">
        <v>28.4</v>
      </c>
      <c r="K26" s="543" t="s">
        <v>349</v>
      </c>
      <c r="L26" s="364">
        <v>-3.2999999999999972</v>
      </c>
    </row>
    <row r="27" spans="1:12" s="110" customFormat="1" ht="15" customHeight="1" x14ac:dyDescent="0.2">
      <c r="A27" s="365"/>
      <c r="B27" s="366" t="s">
        <v>346</v>
      </c>
      <c r="C27" s="362"/>
      <c r="D27" s="362"/>
      <c r="E27" s="363"/>
      <c r="F27" s="542">
        <v>25.8</v>
      </c>
      <c r="G27" s="542">
        <v>35.4</v>
      </c>
      <c r="H27" s="542">
        <v>39.1</v>
      </c>
      <c r="I27" s="542">
        <v>38.4</v>
      </c>
      <c r="J27" s="542">
        <v>35.299999999999997</v>
      </c>
      <c r="K27" s="543" t="s">
        <v>349</v>
      </c>
      <c r="L27" s="364">
        <v>-9.4999999999999964</v>
      </c>
    </row>
    <row r="28" spans="1:12" s="110" customFormat="1" ht="15" customHeight="1" x14ac:dyDescent="0.2">
      <c r="A28" s="365" t="s">
        <v>113</v>
      </c>
      <c r="B28" s="366" t="s">
        <v>108</v>
      </c>
      <c r="C28" s="362"/>
      <c r="D28" s="362"/>
      <c r="E28" s="363"/>
      <c r="F28" s="542">
        <v>36</v>
      </c>
      <c r="G28" s="542">
        <v>43.4</v>
      </c>
      <c r="H28" s="542">
        <v>39.700000000000003</v>
      </c>
      <c r="I28" s="542">
        <v>42.2</v>
      </c>
      <c r="J28" s="542">
        <v>38</v>
      </c>
      <c r="K28" s="543" t="s">
        <v>349</v>
      </c>
      <c r="L28" s="364">
        <v>-2</v>
      </c>
    </row>
    <row r="29" spans="1:12" s="110" customFormat="1" ht="11.25" x14ac:dyDescent="0.2">
      <c r="A29" s="365"/>
      <c r="B29" s="366" t="s">
        <v>109</v>
      </c>
      <c r="C29" s="362"/>
      <c r="D29" s="362"/>
      <c r="E29" s="363"/>
      <c r="F29" s="542">
        <v>23</v>
      </c>
      <c r="G29" s="542">
        <v>30.8</v>
      </c>
      <c r="H29" s="542">
        <v>36.4</v>
      </c>
      <c r="I29" s="542">
        <v>33.200000000000003</v>
      </c>
      <c r="J29" s="544">
        <v>29.6</v>
      </c>
      <c r="K29" s="543" t="s">
        <v>349</v>
      </c>
      <c r="L29" s="364">
        <v>-6.6000000000000014</v>
      </c>
    </row>
    <row r="30" spans="1:12" s="110" customFormat="1" ht="15" customHeight="1" x14ac:dyDescent="0.2">
      <c r="A30" s="365"/>
      <c r="B30" s="366" t="s">
        <v>110</v>
      </c>
      <c r="C30" s="362"/>
      <c r="D30" s="362"/>
      <c r="E30" s="363"/>
      <c r="F30" s="542">
        <v>20.8</v>
      </c>
      <c r="G30" s="542">
        <v>28.2</v>
      </c>
      <c r="H30" s="542">
        <v>38.5</v>
      </c>
      <c r="I30" s="542">
        <v>24.8</v>
      </c>
      <c r="J30" s="542">
        <v>24.8</v>
      </c>
      <c r="K30" s="543" t="s">
        <v>349</v>
      </c>
      <c r="L30" s="364">
        <v>-4</v>
      </c>
    </row>
    <row r="31" spans="1:12" s="110" customFormat="1" ht="15" customHeight="1" x14ac:dyDescent="0.2">
      <c r="A31" s="365"/>
      <c r="B31" s="366" t="s">
        <v>111</v>
      </c>
      <c r="C31" s="362"/>
      <c r="D31" s="362"/>
      <c r="E31" s="363"/>
      <c r="F31" s="542">
        <v>14.6</v>
      </c>
      <c r="G31" s="542">
        <v>42.1</v>
      </c>
      <c r="H31" s="542">
        <v>43.3</v>
      </c>
      <c r="I31" s="542">
        <v>26.3</v>
      </c>
      <c r="J31" s="542">
        <v>25.7</v>
      </c>
      <c r="K31" s="543" t="s">
        <v>349</v>
      </c>
      <c r="L31" s="364">
        <v>-11.1</v>
      </c>
    </row>
    <row r="32" spans="1:12" s="110" customFormat="1" ht="15" customHeight="1" x14ac:dyDescent="0.2">
      <c r="A32" s="367" t="s">
        <v>113</v>
      </c>
      <c r="B32" s="368" t="s">
        <v>181</v>
      </c>
      <c r="C32" s="362"/>
      <c r="D32" s="362"/>
      <c r="E32" s="363"/>
      <c r="F32" s="542">
        <v>25.4</v>
      </c>
      <c r="G32" s="542">
        <v>31</v>
      </c>
      <c r="H32" s="542">
        <v>37.799999999999997</v>
      </c>
      <c r="I32" s="542">
        <v>34.1</v>
      </c>
      <c r="J32" s="544">
        <v>29.1</v>
      </c>
      <c r="K32" s="543" t="s">
        <v>349</v>
      </c>
      <c r="L32" s="364">
        <v>-3.7000000000000028</v>
      </c>
    </row>
    <row r="33" spans="1:12" s="110" customFormat="1" ht="15" customHeight="1" x14ac:dyDescent="0.2">
      <c r="A33" s="367"/>
      <c r="B33" s="368" t="s">
        <v>182</v>
      </c>
      <c r="C33" s="362"/>
      <c r="D33" s="362"/>
      <c r="E33" s="363"/>
      <c r="F33" s="542">
        <v>25.2</v>
      </c>
      <c r="G33" s="542">
        <v>35.9</v>
      </c>
      <c r="H33" s="542">
        <v>36.9</v>
      </c>
      <c r="I33" s="542">
        <v>33.9</v>
      </c>
      <c r="J33" s="542">
        <v>34.799999999999997</v>
      </c>
      <c r="K33" s="543" t="s">
        <v>349</v>
      </c>
      <c r="L33" s="364">
        <v>-9.5999999999999979</v>
      </c>
    </row>
    <row r="34" spans="1:12" s="369" customFormat="1" ht="15" customHeight="1" x14ac:dyDescent="0.2">
      <c r="A34" s="367" t="s">
        <v>113</v>
      </c>
      <c r="B34" s="368" t="s">
        <v>116</v>
      </c>
      <c r="C34" s="362"/>
      <c r="D34" s="362"/>
      <c r="E34" s="363"/>
      <c r="F34" s="542">
        <v>22.1</v>
      </c>
      <c r="G34" s="542">
        <v>30.9</v>
      </c>
      <c r="H34" s="542">
        <v>33.299999999999997</v>
      </c>
      <c r="I34" s="542">
        <v>28</v>
      </c>
      <c r="J34" s="542">
        <v>27.5</v>
      </c>
      <c r="K34" s="543" t="s">
        <v>349</v>
      </c>
      <c r="L34" s="364">
        <v>-5.3999999999999986</v>
      </c>
    </row>
    <row r="35" spans="1:12" s="369" customFormat="1" ht="11.25" x14ac:dyDescent="0.2">
      <c r="A35" s="370"/>
      <c r="B35" s="371" t="s">
        <v>117</v>
      </c>
      <c r="C35" s="372"/>
      <c r="D35" s="372"/>
      <c r="E35" s="373"/>
      <c r="F35" s="545">
        <v>32.799999999999997</v>
      </c>
      <c r="G35" s="545">
        <v>37.299999999999997</v>
      </c>
      <c r="H35" s="545">
        <v>46.9</v>
      </c>
      <c r="I35" s="545">
        <v>44.1</v>
      </c>
      <c r="J35" s="546">
        <v>38.200000000000003</v>
      </c>
      <c r="K35" s="547" t="s">
        <v>349</v>
      </c>
      <c r="L35" s="374">
        <v>-5.4000000000000057</v>
      </c>
    </row>
    <row r="36" spans="1:12" s="369" customFormat="1" ht="15.95" customHeight="1" x14ac:dyDescent="0.2">
      <c r="A36" s="375" t="s">
        <v>350</v>
      </c>
      <c r="B36" s="376"/>
      <c r="C36" s="377"/>
      <c r="D36" s="376"/>
      <c r="E36" s="378"/>
      <c r="F36" s="548">
        <v>3164</v>
      </c>
      <c r="G36" s="548">
        <v>2000</v>
      </c>
      <c r="H36" s="548">
        <v>2926</v>
      </c>
      <c r="I36" s="548">
        <v>2573</v>
      </c>
      <c r="J36" s="548">
        <v>2993</v>
      </c>
      <c r="K36" s="549">
        <v>171</v>
      </c>
      <c r="L36" s="380">
        <v>5.7133311059137988</v>
      </c>
    </row>
    <row r="37" spans="1:12" s="369" customFormat="1" ht="15.95" customHeight="1" x14ac:dyDescent="0.2">
      <c r="A37" s="381"/>
      <c r="B37" s="382" t="s">
        <v>113</v>
      </c>
      <c r="C37" s="382" t="s">
        <v>351</v>
      </c>
      <c r="D37" s="382"/>
      <c r="E37" s="383"/>
      <c r="F37" s="548">
        <v>803</v>
      </c>
      <c r="G37" s="548">
        <v>660</v>
      </c>
      <c r="H37" s="548">
        <v>1096</v>
      </c>
      <c r="I37" s="548">
        <v>876</v>
      </c>
      <c r="J37" s="548">
        <v>924</v>
      </c>
      <c r="K37" s="549">
        <v>-121</v>
      </c>
      <c r="L37" s="380">
        <v>-13.095238095238095</v>
      </c>
    </row>
    <row r="38" spans="1:12" s="369" customFormat="1" ht="15.95" customHeight="1" x14ac:dyDescent="0.2">
      <c r="A38" s="381"/>
      <c r="B38" s="384" t="s">
        <v>105</v>
      </c>
      <c r="C38" s="384" t="s">
        <v>106</v>
      </c>
      <c r="D38" s="385"/>
      <c r="E38" s="383"/>
      <c r="F38" s="548">
        <v>1755</v>
      </c>
      <c r="G38" s="548">
        <v>1012</v>
      </c>
      <c r="H38" s="548">
        <v>1682</v>
      </c>
      <c r="I38" s="548">
        <v>1465</v>
      </c>
      <c r="J38" s="550">
        <v>1925</v>
      </c>
      <c r="K38" s="549">
        <v>-170</v>
      </c>
      <c r="L38" s="380">
        <v>-8.8311688311688314</v>
      </c>
    </row>
    <row r="39" spans="1:12" s="369" customFormat="1" ht="15.95" customHeight="1" x14ac:dyDescent="0.2">
      <c r="A39" s="381"/>
      <c r="B39" s="385"/>
      <c r="C39" s="382" t="s">
        <v>352</v>
      </c>
      <c r="D39" s="385"/>
      <c r="E39" s="383"/>
      <c r="F39" s="548">
        <v>440</v>
      </c>
      <c r="G39" s="548">
        <v>310</v>
      </c>
      <c r="H39" s="548">
        <v>609</v>
      </c>
      <c r="I39" s="548">
        <v>450</v>
      </c>
      <c r="J39" s="548">
        <v>547</v>
      </c>
      <c r="K39" s="549">
        <v>-107</v>
      </c>
      <c r="L39" s="380">
        <v>-19.561243144424132</v>
      </c>
    </row>
    <row r="40" spans="1:12" s="369" customFormat="1" ht="15.95" customHeight="1" x14ac:dyDescent="0.2">
      <c r="A40" s="381"/>
      <c r="B40" s="384"/>
      <c r="C40" s="384" t="s">
        <v>107</v>
      </c>
      <c r="D40" s="385"/>
      <c r="E40" s="383"/>
      <c r="F40" s="548">
        <v>1409</v>
      </c>
      <c r="G40" s="548">
        <v>988</v>
      </c>
      <c r="H40" s="548">
        <v>1244</v>
      </c>
      <c r="I40" s="548">
        <v>1108</v>
      </c>
      <c r="J40" s="548">
        <v>1068</v>
      </c>
      <c r="K40" s="549">
        <v>341</v>
      </c>
      <c r="L40" s="380">
        <v>31.928838951310862</v>
      </c>
    </row>
    <row r="41" spans="1:12" s="369" customFormat="1" ht="24" customHeight="1" x14ac:dyDescent="0.2">
      <c r="A41" s="381"/>
      <c r="B41" s="385"/>
      <c r="C41" s="382" t="s">
        <v>352</v>
      </c>
      <c r="D41" s="385"/>
      <c r="E41" s="383"/>
      <c r="F41" s="548">
        <v>363</v>
      </c>
      <c r="G41" s="548">
        <v>350</v>
      </c>
      <c r="H41" s="548">
        <v>487</v>
      </c>
      <c r="I41" s="548">
        <v>426</v>
      </c>
      <c r="J41" s="550">
        <v>377</v>
      </c>
      <c r="K41" s="549">
        <v>-14</v>
      </c>
      <c r="L41" s="380">
        <v>-3.7135278514588861</v>
      </c>
    </row>
    <row r="42" spans="1:12" s="110" customFormat="1" ht="15" customHeight="1" x14ac:dyDescent="0.2">
      <c r="A42" s="381"/>
      <c r="B42" s="384" t="s">
        <v>113</v>
      </c>
      <c r="C42" s="384" t="s">
        <v>353</v>
      </c>
      <c r="D42" s="385"/>
      <c r="E42" s="383"/>
      <c r="F42" s="548">
        <v>655</v>
      </c>
      <c r="G42" s="548">
        <v>371</v>
      </c>
      <c r="H42" s="548">
        <v>748</v>
      </c>
      <c r="I42" s="548">
        <v>464</v>
      </c>
      <c r="J42" s="548">
        <v>635</v>
      </c>
      <c r="K42" s="549">
        <v>20</v>
      </c>
      <c r="L42" s="380">
        <v>3.1496062992125986</v>
      </c>
    </row>
    <row r="43" spans="1:12" s="110" customFormat="1" ht="15" customHeight="1" x14ac:dyDescent="0.2">
      <c r="A43" s="381"/>
      <c r="B43" s="385"/>
      <c r="C43" s="382" t="s">
        <v>352</v>
      </c>
      <c r="D43" s="385"/>
      <c r="E43" s="383"/>
      <c r="F43" s="548">
        <v>236</v>
      </c>
      <c r="G43" s="548">
        <v>161</v>
      </c>
      <c r="H43" s="548">
        <v>297</v>
      </c>
      <c r="I43" s="548">
        <v>196</v>
      </c>
      <c r="J43" s="548">
        <v>241</v>
      </c>
      <c r="K43" s="549">
        <v>-5</v>
      </c>
      <c r="L43" s="380">
        <v>-2.0746887966804981</v>
      </c>
    </row>
    <row r="44" spans="1:12" s="110" customFormat="1" ht="15" customHeight="1" x14ac:dyDescent="0.2">
      <c r="A44" s="381"/>
      <c r="B44" s="384"/>
      <c r="C44" s="366" t="s">
        <v>109</v>
      </c>
      <c r="D44" s="385"/>
      <c r="E44" s="383"/>
      <c r="F44" s="548">
        <v>2160</v>
      </c>
      <c r="G44" s="548">
        <v>1447</v>
      </c>
      <c r="H44" s="548">
        <v>1943</v>
      </c>
      <c r="I44" s="548">
        <v>1865</v>
      </c>
      <c r="J44" s="550">
        <v>2033</v>
      </c>
      <c r="K44" s="549">
        <v>127</v>
      </c>
      <c r="L44" s="380">
        <v>6.2469257255287749</v>
      </c>
    </row>
    <row r="45" spans="1:12" s="110" customFormat="1" ht="15" customHeight="1" x14ac:dyDescent="0.2">
      <c r="A45" s="381"/>
      <c r="B45" s="385"/>
      <c r="C45" s="382" t="s">
        <v>352</v>
      </c>
      <c r="D45" s="385"/>
      <c r="E45" s="383"/>
      <c r="F45" s="548">
        <v>497</v>
      </c>
      <c r="G45" s="548">
        <v>445</v>
      </c>
      <c r="H45" s="548">
        <v>707</v>
      </c>
      <c r="I45" s="548">
        <v>619</v>
      </c>
      <c r="J45" s="548">
        <v>602</v>
      </c>
      <c r="K45" s="549">
        <v>-105</v>
      </c>
      <c r="L45" s="380">
        <v>-17.441860465116278</v>
      </c>
    </row>
    <row r="46" spans="1:12" s="110" customFormat="1" ht="15" customHeight="1" x14ac:dyDescent="0.2">
      <c r="A46" s="381"/>
      <c r="B46" s="384"/>
      <c r="C46" s="366" t="s">
        <v>110</v>
      </c>
      <c r="D46" s="385"/>
      <c r="E46" s="383"/>
      <c r="F46" s="548">
        <v>308</v>
      </c>
      <c r="G46" s="548">
        <v>163</v>
      </c>
      <c r="H46" s="548">
        <v>205</v>
      </c>
      <c r="I46" s="548">
        <v>206</v>
      </c>
      <c r="J46" s="548">
        <v>290</v>
      </c>
      <c r="K46" s="549">
        <v>18</v>
      </c>
      <c r="L46" s="380">
        <v>6.2068965517241379</v>
      </c>
    </row>
    <row r="47" spans="1:12" s="110" customFormat="1" ht="15" customHeight="1" x14ac:dyDescent="0.2">
      <c r="A47" s="381"/>
      <c r="B47" s="385"/>
      <c r="C47" s="382" t="s">
        <v>352</v>
      </c>
      <c r="D47" s="385"/>
      <c r="E47" s="383"/>
      <c r="F47" s="548">
        <v>64</v>
      </c>
      <c r="G47" s="548">
        <v>46</v>
      </c>
      <c r="H47" s="548">
        <v>79</v>
      </c>
      <c r="I47" s="548">
        <v>51</v>
      </c>
      <c r="J47" s="550">
        <v>72</v>
      </c>
      <c r="K47" s="549">
        <v>-8</v>
      </c>
      <c r="L47" s="380">
        <v>-11.111111111111111</v>
      </c>
    </row>
    <row r="48" spans="1:12" s="110" customFormat="1" ht="15" customHeight="1" x14ac:dyDescent="0.2">
      <c r="A48" s="381"/>
      <c r="B48" s="385"/>
      <c r="C48" s="366" t="s">
        <v>111</v>
      </c>
      <c r="D48" s="386"/>
      <c r="E48" s="387"/>
      <c r="F48" s="548">
        <v>41</v>
      </c>
      <c r="G48" s="548">
        <v>19</v>
      </c>
      <c r="H48" s="548">
        <v>30</v>
      </c>
      <c r="I48" s="548">
        <v>38</v>
      </c>
      <c r="J48" s="548">
        <v>35</v>
      </c>
      <c r="K48" s="549">
        <v>6</v>
      </c>
      <c r="L48" s="380">
        <v>17.142857142857142</v>
      </c>
    </row>
    <row r="49" spans="1:12" s="110" customFormat="1" ht="15" customHeight="1" x14ac:dyDescent="0.2">
      <c r="A49" s="381"/>
      <c r="B49" s="385"/>
      <c r="C49" s="382" t="s">
        <v>352</v>
      </c>
      <c r="D49" s="385"/>
      <c r="E49" s="383"/>
      <c r="F49" s="548">
        <v>6</v>
      </c>
      <c r="G49" s="548">
        <v>8</v>
      </c>
      <c r="H49" s="548">
        <v>13</v>
      </c>
      <c r="I49" s="548">
        <v>10</v>
      </c>
      <c r="J49" s="548">
        <v>9</v>
      </c>
      <c r="K49" s="549">
        <v>-3</v>
      </c>
      <c r="L49" s="380">
        <v>-33.333333333333336</v>
      </c>
    </row>
    <row r="50" spans="1:12" s="110" customFormat="1" ht="15" customHeight="1" x14ac:dyDescent="0.2">
      <c r="A50" s="381"/>
      <c r="B50" s="384" t="s">
        <v>113</v>
      </c>
      <c r="C50" s="382" t="s">
        <v>181</v>
      </c>
      <c r="D50" s="385"/>
      <c r="E50" s="383"/>
      <c r="F50" s="548">
        <v>2173</v>
      </c>
      <c r="G50" s="548">
        <v>1180</v>
      </c>
      <c r="H50" s="548">
        <v>1936</v>
      </c>
      <c r="I50" s="548">
        <v>1721</v>
      </c>
      <c r="J50" s="550">
        <v>2079</v>
      </c>
      <c r="K50" s="549">
        <v>94</v>
      </c>
      <c r="L50" s="380">
        <v>4.5214045214045218</v>
      </c>
    </row>
    <row r="51" spans="1:12" s="110" customFormat="1" ht="15" customHeight="1" x14ac:dyDescent="0.2">
      <c r="A51" s="381"/>
      <c r="B51" s="385"/>
      <c r="C51" s="382" t="s">
        <v>352</v>
      </c>
      <c r="D51" s="385"/>
      <c r="E51" s="383"/>
      <c r="F51" s="548">
        <v>553</v>
      </c>
      <c r="G51" s="548">
        <v>366</v>
      </c>
      <c r="H51" s="548">
        <v>731</v>
      </c>
      <c r="I51" s="548">
        <v>587</v>
      </c>
      <c r="J51" s="548">
        <v>606</v>
      </c>
      <c r="K51" s="549">
        <v>-53</v>
      </c>
      <c r="L51" s="380">
        <v>-8.7458745874587454</v>
      </c>
    </row>
    <row r="52" spans="1:12" s="110" customFormat="1" ht="15" customHeight="1" x14ac:dyDescent="0.2">
      <c r="A52" s="381"/>
      <c r="B52" s="384"/>
      <c r="C52" s="382" t="s">
        <v>182</v>
      </c>
      <c r="D52" s="385"/>
      <c r="E52" s="383"/>
      <c r="F52" s="548">
        <v>991</v>
      </c>
      <c r="G52" s="548">
        <v>820</v>
      </c>
      <c r="H52" s="548">
        <v>990</v>
      </c>
      <c r="I52" s="548">
        <v>852</v>
      </c>
      <c r="J52" s="548">
        <v>914</v>
      </c>
      <c r="K52" s="549">
        <v>77</v>
      </c>
      <c r="L52" s="380">
        <v>8.4245076586433267</v>
      </c>
    </row>
    <row r="53" spans="1:12" s="269" customFormat="1" ht="11.25" customHeight="1" x14ac:dyDescent="0.2">
      <c r="A53" s="381"/>
      <c r="B53" s="385"/>
      <c r="C53" s="382" t="s">
        <v>352</v>
      </c>
      <c r="D53" s="385"/>
      <c r="E53" s="383"/>
      <c r="F53" s="548">
        <v>250</v>
      </c>
      <c r="G53" s="548">
        <v>294</v>
      </c>
      <c r="H53" s="548">
        <v>365</v>
      </c>
      <c r="I53" s="548">
        <v>289</v>
      </c>
      <c r="J53" s="550">
        <v>318</v>
      </c>
      <c r="K53" s="549">
        <v>-68</v>
      </c>
      <c r="L53" s="380">
        <v>-21.383647798742139</v>
      </c>
    </row>
    <row r="54" spans="1:12" s="151" customFormat="1" ht="12.75" customHeight="1" x14ac:dyDescent="0.2">
      <c r="A54" s="381"/>
      <c r="B54" s="384" t="s">
        <v>113</v>
      </c>
      <c r="C54" s="384" t="s">
        <v>116</v>
      </c>
      <c r="D54" s="385"/>
      <c r="E54" s="383"/>
      <c r="F54" s="548">
        <v>2191</v>
      </c>
      <c r="G54" s="548">
        <v>1340</v>
      </c>
      <c r="H54" s="548">
        <v>2020</v>
      </c>
      <c r="I54" s="548">
        <v>1604</v>
      </c>
      <c r="J54" s="548">
        <v>2053</v>
      </c>
      <c r="K54" s="549">
        <v>138</v>
      </c>
      <c r="L54" s="380">
        <v>6.7218704335119339</v>
      </c>
    </row>
    <row r="55" spans="1:12" ht="11.25" x14ac:dyDescent="0.2">
      <c r="A55" s="381"/>
      <c r="B55" s="385"/>
      <c r="C55" s="382" t="s">
        <v>352</v>
      </c>
      <c r="D55" s="385"/>
      <c r="E55" s="383"/>
      <c r="F55" s="548">
        <v>485</v>
      </c>
      <c r="G55" s="548">
        <v>414</v>
      </c>
      <c r="H55" s="548">
        <v>672</v>
      </c>
      <c r="I55" s="548">
        <v>449</v>
      </c>
      <c r="J55" s="548">
        <v>565</v>
      </c>
      <c r="K55" s="549">
        <v>-80</v>
      </c>
      <c r="L55" s="380">
        <v>-14.159292035398231</v>
      </c>
    </row>
    <row r="56" spans="1:12" ht="14.25" customHeight="1" x14ac:dyDescent="0.2">
      <c r="A56" s="381"/>
      <c r="B56" s="385"/>
      <c r="C56" s="384" t="s">
        <v>117</v>
      </c>
      <c r="D56" s="385"/>
      <c r="E56" s="383"/>
      <c r="F56" s="548">
        <v>970</v>
      </c>
      <c r="G56" s="548">
        <v>660</v>
      </c>
      <c r="H56" s="548">
        <v>905</v>
      </c>
      <c r="I56" s="548">
        <v>969</v>
      </c>
      <c r="J56" s="548">
        <v>938</v>
      </c>
      <c r="K56" s="549">
        <v>32</v>
      </c>
      <c r="L56" s="380">
        <v>3.4115138592750531</v>
      </c>
    </row>
    <row r="57" spans="1:12" ht="18.75" customHeight="1" x14ac:dyDescent="0.2">
      <c r="A57" s="388"/>
      <c r="B57" s="389"/>
      <c r="C57" s="390" t="s">
        <v>352</v>
      </c>
      <c r="D57" s="389"/>
      <c r="E57" s="391"/>
      <c r="F57" s="551">
        <v>318</v>
      </c>
      <c r="G57" s="552">
        <v>246</v>
      </c>
      <c r="H57" s="552">
        <v>424</v>
      </c>
      <c r="I57" s="552">
        <v>427</v>
      </c>
      <c r="J57" s="552">
        <v>358</v>
      </c>
      <c r="K57" s="553">
        <f t="shared" ref="K57" si="0">IF(OR(F57=".",J57=".")=TRUE,".",IF(OR(F57="*",J57="*")=TRUE,"*",IF(AND(F57="-",J57="-")=TRUE,"-",IF(AND(ISNUMBER(J57),ISNUMBER(F57))=TRUE,IF(F57-J57=0,0,F57-J57),IF(ISNUMBER(F57)=TRUE,F57,-J57)))))</f>
        <v>-40</v>
      </c>
      <c r="L57" s="392">
        <f t="shared" ref="L57" si="1">IF(K57 =".",".",IF(K57 ="*","*",IF(K57="-","-",IF(K57=0,0,IF(OR(J57="-",J57=".",F57="-",F57=".")=TRUE,"X",IF(J57=0,"0,0",IF(ABS(K57*100/J57)&gt;250,".X",(K57*100/J57))))))))</f>
        <v>-11.173184357541899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3263</v>
      </c>
      <c r="E11" s="114">
        <v>2112</v>
      </c>
      <c r="F11" s="114">
        <v>3875</v>
      </c>
      <c r="G11" s="114">
        <v>2626</v>
      </c>
      <c r="H11" s="140">
        <v>3079</v>
      </c>
      <c r="I11" s="115">
        <v>184</v>
      </c>
      <c r="J11" s="116">
        <v>5.9759662227996104</v>
      </c>
    </row>
    <row r="12" spans="1:15" s="110" customFormat="1" ht="24.95" customHeight="1" x14ac:dyDescent="0.2">
      <c r="A12" s="193" t="s">
        <v>132</v>
      </c>
      <c r="B12" s="194" t="s">
        <v>133</v>
      </c>
      <c r="C12" s="113">
        <v>3.8308305240576157</v>
      </c>
      <c r="D12" s="115">
        <v>125</v>
      </c>
      <c r="E12" s="114">
        <v>86</v>
      </c>
      <c r="F12" s="114">
        <v>157</v>
      </c>
      <c r="G12" s="114">
        <v>143</v>
      </c>
      <c r="H12" s="140">
        <v>133</v>
      </c>
      <c r="I12" s="115">
        <v>-8</v>
      </c>
      <c r="J12" s="116">
        <v>-6.0150375939849621</v>
      </c>
    </row>
    <row r="13" spans="1:15" s="110" customFormat="1" ht="24.95" customHeight="1" x14ac:dyDescent="0.2">
      <c r="A13" s="193" t="s">
        <v>134</v>
      </c>
      <c r="B13" s="199" t="s">
        <v>214</v>
      </c>
      <c r="C13" s="113">
        <v>0.45969966288691388</v>
      </c>
      <c r="D13" s="115">
        <v>15</v>
      </c>
      <c r="E13" s="114">
        <v>5</v>
      </c>
      <c r="F13" s="114">
        <v>28</v>
      </c>
      <c r="G13" s="114">
        <v>11</v>
      </c>
      <c r="H13" s="140" t="s">
        <v>513</v>
      </c>
      <c r="I13" s="115" t="s">
        <v>513</v>
      </c>
      <c r="J13" s="116" t="s">
        <v>513</v>
      </c>
    </row>
    <row r="14" spans="1:15" s="287" customFormat="1" ht="24.95" customHeight="1" x14ac:dyDescent="0.2">
      <c r="A14" s="193" t="s">
        <v>215</v>
      </c>
      <c r="B14" s="199" t="s">
        <v>137</v>
      </c>
      <c r="C14" s="113">
        <v>16.058841556849526</v>
      </c>
      <c r="D14" s="115">
        <v>524</v>
      </c>
      <c r="E14" s="114">
        <v>320</v>
      </c>
      <c r="F14" s="114">
        <v>830</v>
      </c>
      <c r="G14" s="114">
        <v>473</v>
      </c>
      <c r="H14" s="140">
        <v>650</v>
      </c>
      <c r="I14" s="115">
        <v>-126</v>
      </c>
      <c r="J14" s="116">
        <v>-19.384615384615383</v>
      </c>
      <c r="K14" s="110"/>
      <c r="L14" s="110"/>
      <c r="M14" s="110"/>
      <c r="N14" s="110"/>
      <c r="O14" s="110"/>
    </row>
    <row r="15" spans="1:15" s="110" customFormat="1" ht="24.95" customHeight="1" x14ac:dyDescent="0.2">
      <c r="A15" s="193" t="s">
        <v>216</v>
      </c>
      <c r="B15" s="199" t="s">
        <v>217</v>
      </c>
      <c r="C15" s="113">
        <v>5.3325160894882009</v>
      </c>
      <c r="D15" s="115">
        <v>174</v>
      </c>
      <c r="E15" s="114">
        <v>157</v>
      </c>
      <c r="F15" s="114">
        <v>401</v>
      </c>
      <c r="G15" s="114">
        <v>218</v>
      </c>
      <c r="H15" s="140">
        <v>216</v>
      </c>
      <c r="I15" s="115">
        <v>-42</v>
      </c>
      <c r="J15" s="116">
        <v>-19.444444444444443</v>
      </c>
    </row>
    <row r="16" spans="1:15" s="287" customFormat="1" ht="24.95" customHeight="1" x14ac:dyDescent="0.2">
      <c r="A16" s="193" t="s">
        <v>218</v>
      </c>
      <c r="B16" s="199" t="s">
        <v>141</v>
      </c>
      <c r="C16" s="113">
        <v>8.3358872203493721</v>
      </c>
      <c r="D16" s="115">
        <v>272</v>
      </c>
      <c r="E16" s="114">
        <v>123</v>
      </c>
      <c r="F16" s="114">
        <v>337</v>
      </c>
      <c r="G16" s="114">
        <v>184</v>
      </c>
      <c r="H16" s="140">
        <v>358</v>
      </c>
      <c r="I16" s="115">
        <v>-86</v>
      </c>
      <c r="J16" s="116">
        <v>-24.022346368715084</v>
      </c>
      <c r="K16" s="110"/>
      <c r="L16" s="110"/>
      <c r="M16" s="110"/>
      <c r="N16" s="110"/>
      <c r="O16" s="110"/>
    </row>
    <row r="17" spans="1:15" s="110" customFormat="1" ht="24.95" customHeight="1" x14ac:dyDescent="0.2">
      <c r="A17" s="193" t="s">
        <v>142</v>
      </c>
      <c r="B17" s="199" t="s">
        <v>220</v>
      </c>
      <c r="C17" s="113">
        <v>2.3904382470119523</v>
      </c>
      <c r="D17" s="115">
        <v>78</v>
      </c>
      <c r="E17" s="114">
        <v>40</v>
      </c>
      <c r="F17" s="114">
        <v>92</v>
      </c>
      <c r="G17" s="114">
        <v>71</v>
      </c>
      <c r="H17" s="140">
        <v>76</v>
      </c>
      <c r="I17" s="115">
        <v>2</v>
      </c>
      <c r="J17" s="116">
        <v>2.6315789473684212</v>
      </c>
    </row>
    <row r="18" spans="1:15" s="287" customFormat="1" ht="24.95" customHeight="1" x14ac:dyDescent="0.2">
      <c r="A18" s="201" t="s">
        <v>144</v>
      </c>
      <c r="B18" s="202" t="s">
        <v>145</v>
      </c>
      <c r="C18" s="113">
        <v>15.629788538155072</v>
      </c>
      <c r="D18" s="115">
        <v>510</v>
      </c>
      <c r="E18" s="114">
        <v>177</v>
      </c>
      <c r="F18" s="114">
        <v>447</v>
      </c>
      <c r="G18" s="114">
        <v>346</v>
      </c>
      <c r="H18" s="140" t="s">
        <v>513</v>
      </c>
      <c r="I18" s="115" t="s">
        <v>513</v>
      </c>
      <c r="J18" s="116" t="s">
        <v>513</v>
      </c>
      <c r="K18" s="110"/>
      <c r="L18" s="110"/>
      <c r="M18" s="110"/>
      <c r="N18" s="110"/>
      <c r="O18" s="110"/>
    </row>
    <row r="19" spans="1:15" s="110" customFormat="1" ht="24.95" customHeight="1" x14ac:dyDescent="0.2">
      <c r="A19" s="193" t="s">
        <v>146</v>
      </c>
      <c r="B19" s="199" t="s">
        <v>147</v>
      </c>
      <c r="C19" s="113">
        <v>16.825007661661047</v>
      </c>
      <c r="D19" s="115">
        <v>549</v>
      </c>
      <c r="E19" s="114">
        <v>458</v>
      </c>
      <c r="F19" s="114">
        <v>697</v>
      </c>
      <c r="G19" s="114">
        <v>378</v>
      </c>
      <c r="H19" s="140">
        <v>454</v>
      </c>
      <c r="I19" s="115">
        <v>95</v>
      </c>
      <c r="J19" s="116">
        <v>20.92511013215859</v>
      </c>
    </row>
    <row r="20" spans="1:15" s="287" customFormat="1" ht="24.95" customHeight="1" x14ac:dyDescent="0.2">
      <c r="A20" s="193" t="s">
        <v>148</v>
      </c>
      <c r="B20" s="199" t="s">
        <v>149</v>
      </c>
      <c r="C20" s="113">
        <v>6.2212687710695675</v>
      </c>
      <c r="D20" s="115">
        <v>203</v>
      </c>
      <c r="E20" s="114">
        <v>206</v>
      </c>
      <c r="F20" s="114">
        <v>251</v>
      </c>
      <c r="G20" s="114">
        <v>200</v>
      </c>
      <c r="H20" s="140">
        <v>211</v>
      </c>
      <c r="I20" s="115">
        <v>-8</v>
      </c>
      <c r="J20" s="116">
        <v>-3.7914691943127963</v>
      </c>
      <c r="K20" s="110"/>
      <c r="L20" s="110"/>
      <c r="M20" s="110"/>
      <c r="N20" s="110"/>
      <c r="O20" s="110"/>
    </row>
    <row r="21" spans="1:15" s="110" customFormat="1" ht="24.95" customHeight="1" x14ac:dyDescent="0.2">
      <c r="A21" s="201" t="s">
        <v>150</v>
      </c>
      <c r="B21" s="202" t="s">
        <v>151</v>
      </c>
      <c r="C21" s="113">
        <v>5.5470425988354277</v>
      </c>
      <c r="D21" s="115">
        <v>181</v>
      </c>
      <c r="E21" s="114">
        <v>157</v>
      </c>
      <c r="F21" s="114">
        <v>218</v>
      </c>
      <c r="G21" s="114">
        <v>234</v>
      </c>
      <c r="H21" s="140">
        <v>193</v>
      </c>
      <c r="I21" s="115">
        <v>-12</v>
      </c>
      <c r="J21" s="116">
        <v>-6.2176165803108807</v>
      </c>
    </row>
    <row r="22" spans="1:15" s="110" customFormat="1" ht="24.95" customHeight="1" x14ac:dyDescent="0.2">
      <c r="A22" s="201" t="s">
        <v>152</v>
      </c>
      <c r="B22" s="199" t="s">
        <v>153</v>
      </c>
      <c r="C22" s="113">
        <v>3.0340177750536315</v>
      </c>
      <c r="D22" s="115">
        <v>99</v>
      </c>
      <c r="E22" s="114">
        <v>53</v>
      </c>
      <c r="F22" s="114">
        <v>94</v>
      </c>
      <c r="G22" s="114">
        <v>68</v>
      </c>
      <c r="H22" s="140">
        <v>74</v>
      </c>
      <c r="I22" s="115">
        <v>25</v>
      </c>
      <c r="J22" s="116">
        <v>33.783783783783782</v>
      </c>
    </row>
    <row r="23" spans="1:15" s="110" customFormat="1" ht="24.95" customHeight="1" x14ac:dyDescent="0.2">
      <c r="A23" s="193" t="s">
        <v>154</v>
      </c>
      <c r="B23" s="199" t="s">
        <v>155</v>
      </c>
      <c r="C23" s="113">
        <v>0.95004596996628865</v>
      </c>
      <c r="D23" s="115">
        <v>31</v>
      </c>
      <c r="E23" s="114">
        <v>43</v>
      </c>
      <c r="F23" s="114">
        <v>39</v>
      </c>
      <c r="G23" s="114">
        <v>8</v>
      </c>
      <c r="H23" s="140" t="s">
        <v>513</v>
      </c>
      <c r="I23" s="115" t="s">
        <v>513</v>
      </c>
      <c r="J23" s="116" t="s">
        <v>513</v>
      </c>
    </row>
    <row r="24" spans="1:15" s="110" customFormat="1" ht="24.95" customHeight="1" x14ac:dyDescent="0.2">
      <c r="A24" s="193" t="s">
        <v>156</v>
      </c>
      <c r="B24" s="199" t="s">
        <v>221</v>
      </c>
      <c r="C24" s="113">
        <v>4.0760036775973028</v>
      </c>
      <c r="D24" s="115">
        <v>133</v>
      </c>
      <c r="E24" s="114">
        <v>86</v>
      </c>
      <c r="F24" s="114">
        <v>150</v>
      </c>
      <c r="G24" s="114">
        <v>75</v>
      </c>
      <c r="H24" s="140">
        <v>144</v>
      </c>
      <c r="I24" s="115">
        <v>-11</v>
      </c>
      <c r="J24" s="116">
        <v>-7.6388888888888893</v>
      </c>
    </row>
    <row r="25" spans="1:15" s="110" customFormat="1" ht="24.95" customHeight="1" x14ac:dyDescent="0.2">
      <c r="A25" s="193" t="s">
        <v>222</v>
      </c>
      <c r="B25" s="204" t="s">
        <v>159</v>
      </c>
      <c r="C25" s="113">
        <v>4.5663499846766777</v>
      </c>
      <c r="D25" s="115">
        <v>149</v>
      </c>
      <c r="E25" s="114">
        <v>82</v>
      </c>
      <c r="F25" s="114">
        <v>147</v>
      </c>
      <c r="G25" s="114">
        <v>168</v>
      </c>
      <c r="H25" s="140">
        <v>128</v>
      </c>
      <c r="I25" s="115">
        <v>21</v>
      </c>
      <c r="J25" s="116">
        <v>16.40625</v>
      </c>
    </row>
    <row r="26" spans="1:15" s="110" customFormat="1" ht="24.95" customHeight="1" x14ac:dyDescent="0.2">
      <c r="A26" s="201">
        <v>782.78300000000002</v>
      </c>
      <c r="B26" s="203" t="s">
        <v>160</v>
      </c>
      <c r="C26" s="113">
        <v>0</v>
      </c>
      <c r="D26" s="115">
        <v>0</v>
      </c>
      <c r="E26" s="114">
        <v>0</v>
      </c>
      <c r="F26" s="114">
        <v>0</v>
      </c>
      <c r="G26" s="114">
        <v>0</v>
      </c>
      <c r="H26" s="140" t="s">
        <v>513</v>
      </c>
      <c r="I26" s="115" t="s">
        <v>513</v>
      </c>
      <c r="J26" s="116" t="s">
        <v>513</v>
      </c>
    </row>
    <row r="27" spans="1:15" s="110" customFormat="1" ht="24.95" customHeight="1" x14ac:dyDescent="0.2">
      <c r="A27" s="193" t="s">
        <v>161</v>
      </c>
      <c r="B27" s="199" t="s">
        <v>162</v>
      </c>
      <c r="C27" s="113">
        <v>2.2065583818571866</v>
      </c>
      <c r="D27" s="115">
        <v>72</v>
      </c>
      <c r="E27" s="114">
        <v>78</v>
      </c>
      <c r="F27" s="114">
        <v>140</v>
      </c>
      <c r="G27" s="114">
        <v>68</v>
      </c>
      <c r="H27" s="140">
        <v>88</v>
      </c>
      <c r="I27" s="115">
        <v>-16</v>
      </c>
      <c r="J27" s="116">
        <v>-18.181818181818183</v>
      </c>
    </row>
    <row r="28" spans="1:15" s="110" customFormat="1" ht="24.95" customHeight="1" x14ac:dyDescent="0.2">
      <c r="A28" s="193" t="s">
        <v>163</v>
      </c>
      <c r="B28" s="199" t="s">
        <v>164</v>
      </c>
      <c r="C28" s="113">
        <v>2.1146184492798037</v>
      </c>
      <c r="D28" s="115">
        <v>69</v>
      </c>
      <c r="E28" s="114">
        <v>61</v>
      </c>
      <c r="F28" s="114">
        <v>179</v>
      </c>
      <c r="G28" s="114">
        <v>43</v>
      </c>
      <c r="H28" s="140">
        <v>70</v>
      </c>
      <c r="I28" s="115">
        <v>-1</v>
      </c>
      <c r="J28" s="116">
        <v>-1.4285714285714286</v>
      </c>
    </row>
    <row r="29" spans="1:15" s="110" customFormat="1" ht="24.95" customHeight="1" x14ac:dyDescent="0.2">
      <c r="A29" s="193">
        <v>86</v>
      </c>
      <c r="B29" s="199" t="s">
        <v>165</v>
      </c>
      <c r="C29" s="113">
        <v>12.963530493410971</v>
      </c>
      <c r="D29" s="115">
        <v>423</v>
      </c>
      <c r="E29" s="114">
        <v>127</v>
      </c>
      <c r="F29" s="114">
        <v>190</v>
      </c>
      <c r="G29" s="114">
        <v>194</v>
      </c>
      <c r="H29" s="140">
        <v>102</v>
      </c>
      <c r="I29" s="115">
        <v>321</v>
      </c>
      <c r="J29" s="116" t="s">
        <v>514</v>
      </c>
    </row>
    <row r="30" spans="1:15" s="110" customFormat="1" ht="24.95" customHeight="1" x14ac:dyDescent="0.2">
      <c r="A30" s="193">
        <v>87.88</v>
      </c>
      <c r="B30" s="204" t="s">
        <v>166</v>
      </c>
      <c r="C30" s="113">
        <v>3.5856573705179282</v>
      </c>
      <c r="D30" s="115">
        <v>117</v>
      </c>
      <c r="E30" s="114">
        <v>117</v>
      </c>
      <c r="F30" s="114">
        <v>138</v>
      </c>
      <c r="G30" s="114">
        <v>98</v>
      </c>
      <c r="H30" s="140">
        <v>126</v>
      </c>
      <c r="I30" s="115">
        <v>-9</v>
      </c>
      <c r="J30" s="116">
        <v>-7.1428571428571432</v>
      </c>
    </row>
    <row r="31" spans="1:15" s="110" customFormat="1" ht="24.95" customHeight="1" x14ac:dyDescent="0.2">
      <c r="A31" s="193" t="s">
        <v>167</v>
      </c>
      <c r="B31" s="199" t="s">
        <v>168</v>
      </c>
      <c r="C31" s="113">
        <v>1.9307385841250384</v>
      </c>
      <c r="D31" s="115">
        <v>63</v>
      </c>
      <c r="E31" s="114">
        <v>56</v>
      </c>
      <c r="F31" s="114">
        <v>169</v>
      </c>
      <c r="G31" s="114">
        <v>119</v>
      </c>
      <c r="H31" s="140">
        <v>90</v>
      </c>
      <c r="I31" s="115">
        <v>-27</v>
      </c>
      <c r="J31" s="116">
        <v>-30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3.8308305240576157</v>
      </c>
      <c r="D34" s="115">
        <v>125</v>
      </c>
      <c r="E34" s="114">
        <v>86</v>
      </c>
      <c r="F34" s="114">
        <v>157</v>
      </c>
      <c r="G34" s="114">
        <v>143</v>
      </c>
      <c r="H34" s="140">
        <v>133</v>
      </c>
      <c r="I34" s="115">
        <v>-8</v>
      </c>
      <c r="J34" s="116">
        <v>-6.0150375939849621</v>
      </c>
    </row>
    <row r="35" spans="1:10" s="110" customFormat="1" ht="24.95" customHeight="1" x14ac:dyDescent="0.2">
      <c r="A35" s="292" t="s">
        <v>171</v>
      </c>
      <c r="B35" s="293" t="s">
        <v>172</v>
      </c>
      <c r="C35" s="113">
        <v>32.14832975789151</v>
      </c>
      <c r="D35" s="115">
        <v>1049</v>
      </c>
      <c r="E35" s="114">
        <v>502</v>
      </c>
      <c r="F35" s="114">
        <v>1305</v>
      </c>
      <c r="G35" s="114">
        <v>830</v>
      </c>
      <c r="H35" s="140">
        <v>1238</v>
      </c>
      <c r="I35" s="115">
        <v>-189</v>
      </c>
      <c r="J35" s="116">
        <v>-15.266558966074314</v>
      </c>
    </row>
    <row r="36" spans="1:10" s="110" customFormat="1" ht="24.95" customHeight="1" x14ac:dyDescent="0.2">
      <c r="A36" s="294" t="s">
        <v>173</v>
      </c>
      <c r="B36" s="295" t="s">
        <v>174</v>
      </c>
      <c r="C36" s="125">
        <v>64.02083971805088</v>
      </c>
      <c r="D36" s="143">
        <v>2089</v>
      </c>
      <c r="E36" s="144">
        <v>1524</v>
      </c>
      <c r="F36" s="144">
        <v>2412</v>
      </c>
      <c r="G36" s="144">
        <v>1653</v>
      </c>
      <c r="H36" s="145">
        <v>1707</v>
      </c>
      <c r="I36" s="143">
        <v>382</v>
      </c>
      <c r="J36" s="146">
        <v>22.378441710603397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3263</v>
      </c>
      <c r="F11" s="264">
        <v>2112</v>
      </c>
      <c r="G11" s="264">
        <v>3875</v>
      </c>
      <c r="H11" s="264">
        <v>2626</v>
      </c>
      <c r="I11" s="265">
        <v>3079</v>
      </c>
      <c r="J11" s="263">
        <v>184</v>
      </c>
      <c r="K11" s="266">
        <v>5.9759662227996104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23.536622739809992</v>
      </c>
      <c r="E13" s="115">
        <v>768</v>
      </c>
      <c r="F13" s="114">
        <v>532</v>
      </c>
      <c r="G13" s="114">
        <v>875</v>
      </c>
      <c r="H13" s="114">
        <v>808</v>
      </c>
      <c r="I13" s="140">
        <v>798</v>
      </c>
      <c r="J13" s="115">
        <v>-30</v>
      </c>
      <c r="K13" s="116">
        <v>-3.7593984962406015</v>
      </c>
    </row>
    <row r="14" spans="1:15" ht="15.95" customHeight="1" x14ac:dyDescent="0.2">
      <c r="A14" s="306" t="s">
        <v>230</v>
      </c>
      <c r="B14" s="307"/>
      <c r="C14" s="308"/>
      <c r="D14" s="113">
        <v>60.925528654612322</v>
      </c>
      <c r="E14" s="115">
        <v>1988</v>
      </c>
      <c r="F14" s="114">
        <v>1284</v>
      </c>
      <c r="G14" s="114">
        <v>2540</v>
      </c>
      <c r="H14" s="114">
        <v>1464</v>
      </c>
      <c r="I14" s="140">
        <v>1824</v>
      </c>
      <c r="J14" s="115">
        <v>164</v>
      </c>
      <c r="K14" s="116">
        <v>8.9912280701754383</v>
      </c>
    </row>
    <row r="15" spans="1:15" ht="15.95" customHeight="1" x14ac:dyDescent="0.2">
      <c r="A15" s="306" t="s">
        <v>231</v>
      </c>
      <c r="B15" s="307"/>
      <c r="C15" s="308"/>
      <c r="D15" s="113">
        <v>7.6923076923076925</v>
      </c>
      <c r="E15" s="115">
        <v>251</v>
      </c>
      <c r="F15" s="114">
        <v>175</v>
      </c>
      <c r="G15" s="114">
        <v>282</v>
      </c>
      <c r="H15" s="114">
        <v>197</v>
      </c>
      <c r="I15" s="140">
        <v>255</v>
      </c>
      <c r="J15" s="115">
        <v>-4</v>
      </c>
      <c r="K15" s="116">
        <v>-1.5686274509803921</v>
      </c>
    </row>
    <row r="16" spans="1:15" ht="15.95" customHeight="1" x14ac:dyDescent="0.2">
      <c r="A16" s="306" t="s">
        <v>232</v>
      </c>
      <c r="B16" s="307"/>
      <c r="C16" s="308"/>
      <c r="D16" s="113">
        <v>7.8455409132699971</v>
      </c>
      <c r="E16" s="115">
        <v>256</v>
      </c>
      <c r="F16" s="114">
        <v>121</v>
      </c>
      <c r="G16" s="114">
        <v>178</v>
      </c>
      <c r="H16" s="114">
        <v>157</v>
      </c>
      <c r="I16" s="140">
        <v>202</v>
      </c>
      <c r="J16" s="115">
        <v>54</v>
      </c>
      <c r="K16" s="116">
        <v>26.732673267326732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4.1679436101746861</v>
      </c>
      <c r="E18" s="115">
        <v>136</v>
      </c>
      <c r="F18" s="114">
        <v>87</v>
      </c>
      <c r="G18" s="114">
        <v>196</v>
      </c>
      <c r="H18" s="114">
        <v>177</v>
      </c>
      <c r="I18" s="140">
        <v>97</v>
      </c>
      <c r="J18" s="115">
        <v>39</v>
      </c>
      <c r="K18" s="116">
        <v>40.206185567010309</v>
      </c>
    </row>
    <row r="19" spans="1:11" ht="14.1" customHeight="1" x14ac:dyDescent="0.2">
      <c r="A19" s="306" t="s">
        <v>235</v>
      </c>
      <c r="B19" s="307" t="s">
        <v>236</v>
      </c>
      <c r="C19" s="308"/>
      <c r="D19" s="113">
        <v>3.9227704566349986</v>
      </c>
      <c r="E19" s="115">
        <v>128</v>
      </c>
      <c r="F19" s="114">
        <v>82</v>
      </c>
      <c r="G19" s="114">
        <v>176</v>
      </c>
      <c r="H19" s="114">
        <v>168</v>
      </c>
      <c r="I19" s="140">
        <v>88</v>
      </c>
      <c r="J19" s="115">
        <v>40</v>
      </c>
      <c r="K19" s="116">
        <v>45.454545454545453</v>
      </c>
    </row>
    <row r="20" spans="1:11" ht="14.1" customHeight="1" x14ac:dyDescent="0.2">
      <c r="A20" s="306">
        <v>12</v>
      </c>
      <c r="B20" s="307" t="s">
        <v>237</v>
      </c>
      <c r="C20" s="308"/>
      <c r="D20" s="113">
        <v>1.9000919399325773</v>
      </c>
      <c r="E20" s="115">
        <v>62</v>
      </c>
      <c r="F20" s="114">
        <v>13</v>
      </c>
      <c r="G20" s="114">
        <v>26</v>
      </c>
      <c r="H20" s="114">
        <v>31</v>
      </c>
      <c r="I20" s="140">
        <v>66</v>
      </c>
      <c r="J20" s="115">
        <v>-4</v>
      </c>
      <c r="K20" s="116">
        <v>-6.0606060606060606</v>
      </c>
    </row>
    <row r="21" spans="1:11" ht="14.1" customHeight="1" x14ac:dyDescent="0.2">
      <c r="A21" s="306">
        <v>21</v>
      </c>
      <c r="B21" s="307" t="s">
        <v>238</v>
      </c>
      <c r="C21" s="308"/>
      <c r="D21" s="113">
        <v>0.52099295127183576</v>
      </c>
      <c r="E21" s="115">
        <v>17</v>
      </c>
      <c r="F21" s="114">
        <v>4</v>
      </c>
      <c r="G21" s="114">
        <v>20</v>
      </c>
      <c r="H21" s="114">
        <v>11</v>
      </c>
      <c r="I21" s="140">
        <v>15</v>
      </c>
      <c r="J21" s="115">
        <v>2</v>
      </c>
      <c r="K21" s="116">
        <v>13.333333333333334</v>
      </c>
    </row>
    <row r="22" spans="1:11" ht="14.1" customHeight="1" x14ac:dyDescent="0.2">
      <c r="A22" s="306">
        <v>22</v>
      </c>
      <c r="B22" s="307" t="s">
        <v>239</v>
      </c>
      <c r="C22" s="308"/>
      <c r="D22" s="113">
        <v>1.9613852283174993</v>
      </c>
      <c r="E22" s="115">
        <v>64</v>
      </c>
      <c r="F22" s="114">
        <v>37</v>
      </c>
      <c r="G22" s="114">
        <v>115</v>
      </c>
      <c r="H22" s="114">
        <v>67</v>
      </c>
      <c r="I22" s="140">
        <v>102</v>
      </c>
      <c r="J22" s="115">
        <v>-38</v>
      </c>
      <c r="K22" s="116">
        <v>-37.254901960784316</v>
      </c>
    </row>
    <row r="23" spans="1:11" ht="14.1" customHeight="1" x14ac:dyDescent="0.2">
      <c r="A23" s="306">
        <v>23</v>
      </c>
      <c r="B23" s="307" t="s">
        <v>240</v>
      </c>
      <c r="C23" s="308"/>
      <c r="D23" s="113">
        <v>0.64357952804167939</v>
      </c>
      <c r="E23" s="115">
        <v>21</v>
      </c>
      <c r="F23" s="114">
        <v>16</v>
      </c>
      <c r="G23" s="114">
        <v>28</v>
      </c>
      <c r="H23" s="114">
        <v>6</v>
      </c>
      <c r="I23" s="140">
        <v>8</v>
      </c>
      <c r="J23" s="115">
        <v>13</v>
      </c>
      <c r="K23" s="116">
        <v>162.5</v>
      </c>
    </row>
    <row r="24" spans="1:11" ht="14.1" customHeight="1" x14ac:dyDescent="0.2">
      <c r="A24" s="306">
        <v>24</v>
      </c>
      <c r="B24" s="307" t="s">
        <v>241</v>
      </c>
      <c r="C24" s="308"/>
      <c r="D24" s="113">
        <v>3.6163040147103893</v>
      </c>
      <c r="E24" s="115">
        <v>118</v>
      </c>
      <c r="F24" s="114">
        <v>42</v>
      </c>
      <c r="G24" s="114">
        <v>86</v>
      </c>
      <c r="H24" s="114">
        <v>66</v>
      </c>
      <c r="I24" s="140">
        <v>162</v>
      </c>
      <c r="J24" s="115">
        <v>-44</v>
      </c>
      <c r="K24" s="116">
        <v>-27.160493827160494</v>
      </c>
    </row>
    <row r="25" spans="1:11" ht="14.1" customHeight="1" x14ac:dyDescent="0.2">
      <c r="A25" s="306">
        <v>25</v>
      </c>
      <c r="B25" s="307" t="s">
        <v>242</v>
      </c>
      <c r="C25" s="308"/>
      <c r="D25" s="113">
        <v>4.5969966288691388</v>
      </c>
      <c r="E25" s="115">
        <v>150</v>
      </c>
      <c r="F25" s="114">
        <v>77</v>
      </c>
      <c r="G25" s="114">
        <v>190</v>
      </c>
      <c r="H25" s="114">
        <v>71</v>
      </c>
      <c r="I25" s="140">
        <v>147</v>
      </c>
      <c r="J25" s="115">
        <v>3</v>
      </c>
      <c r="K25" s="116">
        <v>2.0408163265306123</v>
      </c>
    </row>
    <row r="26" spans="1:11" ht="14.1" customHeight="1" x14ac:dyDescent="0.2">
      <c r="A26" s="306">
        <v>26</v>
      </c>
      <c r="B26" s="307" t="s">
        <v>243</v>
      </c>
      <c r="C26" s="308"/>
      <c r="D26" s="113">
        <v>2.2678516702421083</v>
      </c>
      <c r="E26" s="115">
        <v>74</v>
      </c>
      <c r="F26" s="114">
        <v>32</v>
      </c>
      <c r="G26" s="114">
        <v>92</v>
      </c>
      <c r="H26" s="114">
        <v>34</v>
      </c>
      <c r="I26" s="140">
        <v>74</v>
      </c>
      <c r="J26" s="115">
        <v>0</v>
      </c>
      <c r="K26" s="116">
        <v>0</v>
      </c>
    </row>
    <row r="27" spans="1:11" ht="14.1" customHeight="1" x14ac:dyDescent="0.2">
      <c r="A27" s="306">
        <v>27</v>
      </c>
      <c r="B27" s="307" t="s">
        <v>244</v>
      </c>
      <c r="C27" s="308"/>
      <c r="D27" s="113">
        <v>1.4097456328532025</v>
      </c>
      <c r="E27" s="115">
        <v>46</v>
      </c>
      <c r="F27" s="114">
        <v>16</v>
      </c>
      <c r="G27" s="114">
        <v>59</v>
      </c>
      <c r="H27" s="114">
        <v>24</v>
      </c>
      <c r="I27" s="140">
        <v>63</v>
      </c>
      <c r="J27" s="115">
        <v>-17</v>
      </c>
      <c r="K27" s="116">
        <v>-26.984126984126984</v>
      </c>
    </row>
    <row r="28" spans="1:11" ht="14.1" customHeight="1" x14ac:dyDescent="0.2">
      <c r="A28" s="306">
        <v>28</v>
      </c>
      <c r="B28" s="307" t="s">
        <v>245</v>
      </c>
      <c r="C28" s="308"/>
      <c r="D28" s="113">
        <v>0.42905301869445295</v>
      </c>
      <c r="E28" s="115">
        <v>14</v>
      </c>
      <c r="F28" s="114">
        <v>13</v>
      </c>
      <c r="G28" s="114">
        <v>43</v>
      </c>
      <c r="H28" s="114">
        <v>17</v>
      </c>
      <c r="I28" s="140">
        <v>19</v>
      </c>
      <c r="J28" s="115">
        <v>-5</v>
      </c>
      <c r="K28" s="116">
        <v>-26.315789473684209</v>
      </c>
    </row>
    <row r="29" spans="1:11" ht="14.1" customHeight="1" x14ac:dyDescent="0.2">
      <c r="A29" s="306">
        <v>29</v>
      </c>
      <c r="B29" s="307" t="s">
        <v>246</v>
      </c>
      <c r="C29" s="308"/>
      <c r="D29" s="113">
        <v>4.5050566962917564</v>
      </c>
      <c r="E29" s="115">
        <v>147</v>
      </c>
      <c r="F29" s="114">
        <v>117</v>
      </c>
      <c r="G29" s="114">
        <v>220</v>
      </c>
      <c r="H29" s="114">
        <v>196</v>
      </c>
      <c r="I29" s="140">
        <v>148</v>
      </c>
      <c r="J29" s="115">
        <v>-1</v>
      </c>
      <c r="K29" s="116">
        <v>-0.67567567567567566</v>
      </c>
    </row>
    <row r="30" spans="1:11" ht="14.1" customHeight="1" x14ac:dyDescent="0.2">
      <c r="A30" s="306" t="s">
        <v>247</v>
      </c>
      <c r="B30" s="307" t="s">
        <v>248</v>
      </c>
      <c r="C30" s="308"/>
      <c r="D30" s="113">
        <v>1.9307385841250384</v>
      </c>
      <c r="E30" s="115">
        <v>63</v>
      </c>
      <c r="F30" s="114">
        <v>45</v>
      </c>
      <c r="G30" s="114">
        <v>133</v>
      </c>
      <c r="H30" s="114">
        <v>88</v>
      </c>
      <c r="I30" s="140">
        <v>58</v>
      </c>
      <c r="J30" s="115">
        <v>5</v>
      </c>
      <c r="K30" s="116">
        <v>8.6206896551724146</v>
      </c>
    </row>
    <row r="31" spans="1:11" ht="14.1" customHeight="1" x14ac:dyDescent="0.2">
      <c r="A31" s="306" t="s">
        <v>249</v>
      </c>
      <c r="B31" s="307" t="s">
        <v>250</v>
      </c>
      <c r="C31" s="308"/>
      <c r="D31" s="113">
        <v>2.5743181121667176</v>
      </c>
      <c r="E31" s="115">
        <v>84</v>
      </c>
      <c r="F31" s="114">
        <v>72</v>
      </c>
      <c r="G31" s="114" t="s">
        <v>513</v>
      </c>
      <c r="H31" s="114">
        <v>104</v>
      </c>
      <c r="I31" s="140">
        <v>90</v>
      </c>
      <c r="J31" s="115">
        <v>-6</v>
      </c>
      <c r="K31" s="116">
        <v>-6.666666666666667</v>
      </c>
    </row>
    <row r="32" spans="1:11" ht="14.1" customHeight="1" x14ac:dyDescent="0.2">
      <c r="A32" s="306">
        <v>31</v>
      </c>
      <c r="B32" s="307" t="s">
        <v>251</v>
      </c>
      <c r="C32" s="308"/>
      <c r="D32" s="113">
        <v>0.67422617223414039</v>
      </c>
      <c r="E32" s="115">
        <v>22</v>
      </c>
      <c r="F32" s="114">
        <v>9</v>
      </c>
      <c r="G32" s="114">
        <v>30</v>
      </c>
      <c r="H32" s="114">
        <v>13</v>
      </c>
      <c r="I32" s="140">
        <v>23</v>
      </c>
      <c r="J32" s="115">
        <v>-1</v>
      </c>
      <c r="K32" s="116">
        <v>-4.3478260869565215</v>
      </c>
    </row>
    <row r="33" spans="1:11" ht="14.1" customHeight="1" x14ac:dyDescent="0.2">
      <c r="A33" s="306">
        <v>32</v>
      </c>
      <c r="B33" s="307" t="s">
        <v>252</v>
      </c>
      <c r="C33" s="308"/>
      <c r="D33" s="113">
        <v>6.2212687710695675</v>
      </c>
      <c r="E33" s="115">
        <v>203</v>
      </c>
      <c r="F33" s="114">
        <v>65</v>
      </c>
      <c r="G33" s="114">
        <v>166</v>
      </c>
      <c r="H33" s="114">
        <v>167</v>
      </c>
      <c r="I33" s="140">
        <v>203</v>
      </c>
      <c r="J33" s="115">
        <v>0</v>
      </c>
      <c r="K33" s="116">
        <v>0</v>
      </c>
    </row>
    <row r="34" spans="1:11" ht="14.1" customHeight="1" x14ac:dyDescent="0.2">
      <c r="A34" s="306">
        <v>33</v>
      </c>
      <c r="B34" s="307" t="s">
        <v>253</v>
      </c>
      <c r="C34" s="308"/>
      <c r="D34" s="113">
        <v>3.279190928593319</v>
      </c>
      <c r="E34" s="115">
        <v>107</v>
      </c>
      <c r="F34" s="114">
        <v>41</v>
      </c>
      <c r="G34" s="114">
        <v>114</v>
      </c>
      <c r="H34" s="114">
        <v>80</v>
      </c>
      <c r="I34" s="140">
        <v>133</v>
      </c>
      <c r="J34" s="115">
        <v>-26</v>
      </c>
      <c r="K34" s="116">
        <v>-19.548872180451127</v>
      </c>
    </row>
    <row r="35" spans="1:11" ht="14.1" customHeight="1" x14ac:dyDescent="0.2">
      <c r="A35" s="306">
        <v>34</v>
      </c>
      <c r="B35" s="307" t="s">
        <v>254</v>
      </c>
      <c r="C35" s="308"/>
      <c r="D35" s="113">
        <v>2.2065583818571866</v>
      </c>
      <c r="E35" s="115">
        <v>72</v>
      </c>
      <c r="F35" s="114">
        <v>45</v>
      </c>
      <c r="G35" s="114">
        <v>82</v>
      </c>
      <c r="H35" s="114">
        <v>41</v>
      </c>
      <c r="I35" s="140">
        <v>81</v>
      </c>
      <c r="J35" s="115">
        <v>-9</v>
      </c>
      <c r="K35" s="116">
        <v>-11.111111111111111</v>
      </c>
    </row>
    <row r="36" spans="1:11" ht="14.1" customHeight="1" x14ac:dyDescent="0.2">
      <c r="A36" s="306">
        <v>41</v>
      </c>
      <c r="B36" s="307" t="s">
        <v>255</v>
      </c>
      <c r="C36" s="308"/>
      <c r="D36" s="113">
        <v>0.15323322096230463</v>
      </c>
      <c r="E36" s="115">
        <v>5</v>
      </c>
      <c r="F36" s="114">
        <v>5</v>
      </c>
      <c r="G36" s="114" t="s">
        <v>513</v>
      </c>
      <c r="H36" s="114">
        <v>4</v>
      </c>
      <c r="I36" s="140">
        <v>10</v>
      </c>
      <c r="J36" s="115">
        <v>-5</v>
      </c>
      <c r="K36" s="116">
        <v>-50</v>
      </c>
    </row>
    <row r="37" spans="1:11" ht="14.1" customHeight="1" x14ac:dyDescent="0.2">
      <c r="A37" s="306">
        <v>42</v>
      </c>
      <c r="B37" s="307" t="s">
        <v>256</v>
      </c>
      <c r="C37" s="308"/>
      <c r="D37" s="113">
        <v>0.18387986515476556</v>
      </c>
      <c r="E37" s="115">
        <v>6</v>
      </c>
      <c r="F37" s="114" t="s">
        <v>513</v>
      </c>
      <c r="G37" s="114">
        <v>9</v>
      </c>
      <c r="H37" s="114" t="s">
        <v>513</v>
      </c>
      <c r="I37" s="140">
        <v>5</v>
      </c>
      <c r="J37" s="115">
        <v>1</v>
      </c>
      <c r="K37" s="116">
        <v>20</v>
      </c>
    </row>
    <row r="38" spans="1:11" ht="14.1" customHeight="1" x14ac:dyDescent="0.2">
      <c r="A38" s="306">
        <v>43</v>
      </c>
      <c r="B38" s="307" t="s">
        <v>257</v>
      </c>
      <c r="C38" s="308"/>
      <c r="D38" s="113">
        <v>1.4710389212381245</v>
      </c>
      <c r="E38" s="115">
        <v>48</v>
      </c>
      <c r="F38" s="114">
        <v>25</v>
      </c>
      <c r="G38" s="114">
        <v>72</v>
      </c>
      <c r="H38" s="114">
        <v>37</v>
      </c>
      <c r="I38" s="140">
        <v>49</v>
      </c>
      <c r="J38" s="115">
        <v>-1</v>
      </c>
      <c r="K38" s="116">
        <v>-2.0408163265306123</v>
      </c>
    </row>
    <row r="39" spans="1:11" ht="14.1" customHeight="1" x14ac:dyDescent="0.2">
      <c r="A39" s="306">
        <v>51</v>
      </c>
      <c r="B39" s="307" t="s">
        <v>258</v>
      </c>
      <c r="C39" s="308"/>
      <c r="D39" s="113">
        <v>4.8115231382163657</v>
      </c>
      <c r="E39" s="115">
        <v>157</v>
      </c>
      <c r="F39" s="114">
        <v>131</v>
      </c>
      <c r="G39" s="114">
        <v>162</v>
      </c>
      <c r="H39" s="114">
        <v>112</v>
      </c>
      <c r="I39" s="140">
        <v>156</v>
      </c>
      <c r="J39" s="115">
        <v>1</v>
      </c>
      <c r="K39" s="116">
        <v>0.64102564102564108</v>
      </c>
    </row>
    <row r="40" spans="1:11" ht="14.1" customHeight="1" x14ac:dyDescent="0.2">
      <c r="A40" s="306" t="s">
        <v>259</v>
      </c>
      <c r="B40" s="307" t="s">
        <v>260</v>
      </c>
      <c r="C40" s="308"/>
      <c r="D40" s="113">
        <v>4.5050566962917564</v>
      </c>
      <c r="E40" s="115">
        <v>147</v>
      </c>
      <c r="F40" s="114">
        <v>118</v>
      </c>
      <c r="G40" s="114">
        <v>147</v>
      </c>
      <c r="H40" s="114">
        <v>102</v>
      </c>
      <c r="I40" s="140">
        <v>122</v>
      </c>
      <c r="J40" s="115">
        <v>25</v>
      </c>
      <c r="K40" s="116">
        <v>20.491803278688526</v>
      </c>
    </row>
    <row r="41" spans="1:11" ht="14.1" customHeight="1" x14ac:dyDescent="0.2">
      <c r="A41" s="306"/>
      <c r="B41" s="307" t="s">
        <v>261</v>
      </c>
      <c r="C41" s="308"/>
      <c r="D41" s="113">
        <v>3.0646644192460926</v>
      </c>
      <c r="E41" s="115">
        <v>100</v>
      </c>
      <c r="F41" s="114">
        <v>85</v>
      </c>
      <c r="G41" s="114">
        <v>120</v>
      </c>
      <c r="H41" s="114">
        <v>78</v>
      </c>
      <c r="I41" s="140">
        <v>108</v>
      </c>
      <c r="J41" s="115">
        <v>-8</v>
      </c>
      <c r="K41" s="116">
        <v>-7.4074074074074074</v>
      </c>
    </row>
    <row r="42" spans="1:11" ht="14.1" customHeight="1" x14ac:dyDescent="0.2">
      <c r="A42" s="306">
        <v>52</v>
      </c>
      <c r="B42" s="307" t="s">
        <v>262</v>
      </c>
      <c r="C42" s="308"/>
      <c r="D42" s="113">
        <v>5.4551026662580444</v>
      </c>
      <c r="E42" s="115">
        <v>178</v>
      </c>
      <c r="F42" s="114">
        <v>154</v>
      </c>
      <c r="G42" s="114">
        <v>243</v>
      </c>
      <c r="H42" s="114">
        <v>229</v>
      </c>
      <c r="I42" s="140">
        <v>250</v>
      </c>
      <c r="J42" s="115">
        <v>-72</v>
      </c>
      <c r="K42" s="116">
        <v>-28.8</v>
      </c>
    </row>
    <row r="43" spans="1:11" ht="14.1" customHeight="1" x14ac:dyDescent="0.2">
      <c r="A43" s="306" t="s">
        <v>263</v>
      </c>
      <c r="B43" s="307" t="s">
        <v>264</v>
      </c>
      <c r="C43" s="308"/>
      <c r="D43" s="113">
        <v>4.3518234753294518</v>
      </c>
      <c r="E43" s="115">
        <v>142</v>
      </c>
      <c r="F43" s="114">
        <v>144</v>
      </c>
      <c r="G43" s="114">
        <v>223</v>
      </c>
      <c r="H43" s="114">
        <v>210</v>
      </c>
      <c r="I43" s="140">
        <v>222</v>
      </c>
      <c r="J43" s="115">
        <v>-80</v>
      </c>
      <c r="K43" s="116">
        <v>-36.036036036036037</v>
      </c>
    </row>
    <row r="44" spans="1:11" ht="14.1" customHeight="1" x14ac:dyDescent="0.2">
      <c r="A44" s="306">
        <v>53</v>
      </c>
      <c r="B44" s="307" t="s">
        <v>265</v>
      </c>
      <c r="C44" s="308"/>
      <c r="D44" s="113">
        <v>0.42905301869445295</v>
      </c>
      <c r="E44" s="115">
        <v>14</v>
      </c>
      <c r="F44" s="114">
        <v>13</v>
      </c>
      <c r="G44" s="114">
        <v>10</v>
      </c>
      <c r="H44" s="114">
        <v>23</v>
      </c>
      <c r="I44" s="140">
        <v>12</v>
      </c>
      <c r="J44" s="115">
        <v>2</v>
      </c>
      <c r="K44" s="116">
        <v>16.666666666666668</v>
      </c>
    </row>
    <row r="45" spans="1:11" ht="14.1" customHeight="1" x14ac:dyDescent="0.2">
      <c r="A45" s="306" t="s">
        <v>266</v>
      </c>
      <c r="B45" s="307" t="s">
        <v>267</v>
      </c>
      <c r="C45" s="308"/>
      <c r="D45" s="113">
        <v>0.30646644192460926</v>
      </c>
      <c r="E45" s="115">
        <v>10</v>
      </c>
      <c r="F45" s="114">
        <v>11</v>
      </c>
      <c r="G45" s="114">
        <v>9</v>
      </c>
      <c r="H45" s="114">
        <v>21</v>
      </c>
      <c r="I45" s="140">
        <v>10</v>
      </c>
      <c r="J45" s="115">
        <v>0</v>
      </c>
      <c r="K45" s="116">
        <v>0</v>
      </c>
    </row>
    <row r="46" spans="1:11" ht="14.1" customHeight="1" x14ac:dyDescent="0.2">
      <c r="A46" s="306">
        <v>54</v>
      </c>
      <c r="B46" s="307" t="s">
        <v>268</v>
      </c>
      <c r="C46" s="308"/>
      <c r="D46" s="113">
        <v>2.3904382470119523</v>
      </c>
      <c r="E46" s="115">
        <v>78</v>
      </c>
      <c r="F46" s="114">
        <v>59</v>
      </c>
      <c r="G46" s="114">
        <v>60</v>
      </c>
      <c r="H46" s="114">
        <v>79</v>
      </c>
      <c r="I46" s="140">
        <v>98</v>
      </c>
      <c r="J46" s="115">
        <v>-20</v>
      </c>
      <c r="K46" s="116">
        <v>-20.408163265306122</v>
      </c>
    </row>
    <row r="47" spans="1:11" ht="14.1" customHeight="1" x14ac:dyDescent="0.2">
      <c r="A47" s="306">
        <v>61</v>
      </c>
      <c r="B47" s="307" t="s">
        <v>269</v>
      </c>
      <c r="C47" s="308"/>
      <c r="D47" s="113">
        <v>2.5743181121667176</v>
      </c>
      <c r="E47" s="115">
        <v>84</v>
      </c>
      <c r="F47" s="114">
        <v>42</v>
      </c>
      <c r="G47" s="114">
        <v>99</v>
      </c>
      <c r="H47" s="114">
        <v>54</v>
      </c>
      <c r="I47" s="140">
        <v>79</v>
      </c>
      <c r="J47" s="115">
        <v>5</v>
      </c>
      <c r="K47" s="116">
        <v>6.3291139240506329</v>
      </c>
    </row>
    <row r="48" spans="1:11" ht="14.1" customHeight="1" x14ac:dyDescent="0.2">
      <c r="A48" s="306">
        <v>62</v>
      </c>
      <c r="B48" s="307" t="s">
        <v>270</v>
      </c>
      <c r="C48" s="308"/>
      <c r="D48" s="113">
        <v>7.0180815200735518</v>
      </c>
      <c r="E48" s="115">
        <v>229</v>
      </c>
      <c r="F48" s="114">
        <v>330</v>
      </c>
      <c r="G48" s="114">
        <v>388</v>
      </c>
      <c r="H48" s="114">
        <v>217</v>
      </c>
      <c r="I48" s="140">
        <v>188</v>
      </c>
      <c r="J48" s="115">
        <v>41</v>
      </c>
      <c r="K48" s="116">
        <v>21.808510638297872</v>
      </c>
    </row>
    <row r="49" spans="1:11" ht="14.1" customHeight="1" x14ac:dyDescent="0.2">
      <c r="A49" s="306">
        <v>63</v>
      </c>
      <c r="B49" s="307" t="s">
        <v>271</v>
      </c>
      <c r="C49" s="308"/>
      <c r="D49" s="113">
        <v>2.9114311982837879</v>
      </c>
      <c r="E49" s="115">
        <v>95</v>
      </c>
      <c r="F49" s="114">
        <v>75</v>
      </c>
      <c r="G49" s="114">
        <v>229</v>
      </c>
      <c r="H49" s="114">
        <v>185</v>
      </c>
      <c r="I49" s="140">
        <v>91</v>
      </c>
      <c r="J49" s="115">
        <v>4</v>
      </c>
      <c r="K49" s="116">
        <v>4.395604395604396</v>
      </c>
    </row>
    <row r="50" spans="1:11" ht="14.1" customHeight="1" x14ac:dyDescent="0.2">
      <c r="A50" s="306" t="s">
        <v>272</v>
      </c>
      <c r="B50" s="307" t="s">
        <v>273</v>
      </c>
      <c r="C50" s="308"/>
      <c r="D50" s="113">
        <v>0.76616610481152314</v>
      </c>
      <c r="E50" s="115">
        <v>25</v>
      </c>
      <c r="F50" s="114">
        <v>6</v>
      </c>
      <c r="G50" s="114">
        <v>42</v>
      </c>
      <c r="H50" s="114">
        <v>46</v>
      </c>
      <c r="I50" s="140">
        <v>12</v>
      </c>
      <c r="J50" s="115">
        <v>13</v>
      </c>
      <c r="K50" s="116">
        <v>108.33333333333333</v>
      </c>
    </row>
    <row r="51" spans="1:11" ht="14.1" customHeight="1" x14ac:dyDescent="0.2">
      <c r="A51" s="306" t="s">
        <v>274</v>
      </c>
      <c r="B51" s="307" t="s">
        <v>275</v>
      </c>
      <c r="C51" s="308"/>
      <c r="D51" s="113">
        <v>1.9000919399325773</v>
      </c>
      <c r="E51" s="115">
        <v>62</v>
      </c>
      <c r="F51" s="114">
        <v>63</v>
      </c>
      <c r="G51" s="114">
        <v>174</v>
      </c>
      <c r="H51" s="114">
        <v>133</v>
      </c>
      <c r="I51" s="140">
        <v>66</v>
      </c>
      <c r="J51" s="115">
        <v>-4</v>
      </c>
      <c r="K51" s="116">
        <v>-6.0606060606060606</v>
      </c>
    </row>
    <row r="52" spans="1:11" ht="14.1" customHeight="1" x14ac:dyDescent="0.2">
      <c r="A52" s="306">
        <v>71</v>
      </c>
      <c r="B52" s="307" t="s">
        <v>276</v>
      </c>
      <c r="C52" s="308"/>
      <c r="D52" s="113">
        <v>8.9488201041985906</v>
      </c>
      <c r="E52" s="115">
        <v>292</v>
      </c>
      <c r="F52" s="114">
        <v>176</v>
      </c>
      <c r="G52" s="114">
        <v>321</v>
      </c>
      <c r="H52" s="114">
        <v>200</v>
      </c>
      <c r="I52" s="140">
        <v>293</v>
      </c>
      <c r="J52" s="115">
        <v>-1</v>
      </c>
      <c r="K52" s="116">
        <v>-0.34129692832764508</v>
      </c>
    </row>
    <row r="53" spans="1:11" ht="14.1" customHeight="1" x14ac:dyDescent="0.2">
      <c r="A53" s="306" t="s">
        <v>277</v>
      </c>
      <c r="B53" s="307" t="s">
        <v>278</v>
      </c>
      <c r="C53" s="308"/>
      <c r="D53" s="113">
        <v>2.7888446215139444</v>
      </c>
      <c r="E53" s="115">
        <v>91</v>
      </c>
      <c r="F53" s="114">
        <v>61</v>
      </c>
      <c r="G53" s="114">
        <v>118</v>
      </c>
      <c r="H53" s="114">
        <v>71</v>
      </c>
      <c r="I53" s="140">
        <v>107</v>
      </c>
      <c r="J53" s="115">
        <v>-16</v>
      </c>
      <c r="K53" s="116">
        <v>-14.953271028037383</v>
      </c>
    </row>
    <row r="54" spans="1:11" ht="14.1" customHeight="1" x14ac:dyDescent="0.2">
      <c r="A54" s="306" t="s">
        <v>279</v>
      </c>
      <c r="B54" s="307" t="s">
        <v>280</v>
      </c>
      <c r="C54" s="308"/>
      <c r="D54" s="113">
        <v>5.3938093778731231</v>
      </c>
      <c r="E54" s="115">
        <v>176</v>
      </c>
      <c r="F54" s="114">
        <v>96</v>
      </c>
      <c r="G54" s="114">
        <v>186</v>
      </c>
      <c r="H54" s="114">
        <v>115</v>
      </c>
      <c r="I54" s="140">
        <v>165</v>
      </c>
      <c r="J54" s="115">
        <v>11</v>
      </c>
      <c r="K54" s="116">
        <v>6.666666666666667</v>
      </c>
    </row>
    <row r="55" spans="1:11" ht="14.1" customHeight="1" x14ac:dyDescent="0.2">
      <c r="A55" s="306">
        <v>72</v>
      </c>
      <c r="B55" s="307" t="s">
        <v>281</v>
      </c>
      <c r="C55" s="308"/>
      <c r="D55" s="113">
        <v>2.0533251608948819</v>
      </c>
      <c r="E55" s="115">
        <v>67</v>
      </c>
      <c r="F55" s="114">
        <v>68</v>
      </c>
      <c r="G55" s="114">
        <v>63</v>
      </c>
      <c r="H55" s="114">
        <v>31</v>
      </c>
      <c r="I55" s="140">
        <v>64</v>
      </c>
      <c r="J55" s="115">
        <v>3</v>
      </c>
      <c r="K55" s="116">
        <v>4.6875</v>
      </c>
    </row>
    <row r="56" spans="1:11" ht="14.1" customHeight="1" x14ac:dyDescent="0.2">
      <c r="A56" s="306" t="s">
        <v>282</v>
      </c>
      <c r="B56" s="307" t="s">
        <v>283</v>
      </c>
      <c r="C56" s="308"/>
      <c r="D56" s="113">
        <v>0.64357952804167939</v>
      </c>
      <c r="E56" s="115">
        <v>21</v>
      </c>
      <c r="F56" s="114">
        <v>38</v>
      </c>
      <c r="G56" s="114">
        <v>30</v>
      </c>
      <c r="H56" s="114">
        <v>4</v>
      </c>
      <c r="I56" s="140">
        <v>16</v>
      </c>
      <c r="J56" s="115">
        <v>5</v>
      </c>
      <c r="K56" s="116">
        <v>31.25</v>
      </c>
    </row>
    <row r="57" spans="1:11" ht="14.1" customHeight="1" x14ac:dyDescent="0.2">
      <c r="A57" s="306" t="s">
        <v>284</v>
      </c>
      <c r="B57" s="307" t="s">
        <v>285</v>
      </c>
      <c r="C57" s="308"/>
      <c r="D57" s="113">
        <v>0.58228623965675763</v>
      </c>
      <c r="E57" s="115">
        <v>19</v>
      </c>
      <c r="F57" s="114">
        <v>19</v>
      </c>
      <c r="G57" s="114">
        <v>15</v>
      </c>
      <c r="H57" s="114">
        <v>21</v>
      </c>
      <c r="I57" s="140">
        <v>32</v>
      </c>
      <c r="J57" s="115">
        <v>-13</v>
      </c>
      <c r="K57" s="116">
        <v>-40.625</v>
      </c>
    </row>
    <row r="58" spans="1:11" ht="14.1" customHeight="1" x14ac:dyDescent="0.2">
      <c r="A58" s="306">
        <v>73</v>
      </c>
      <c r="B58" s="307" t="s">
        <v>286</v>
      </c>
      <c r="C58" s="308"/>
      <c r="D58" s="113">
        <v>0.98069261415874964</v>
      </c>
      <c r="E58" s="115">
        <v>32</v>
      </c>
      <c r="F58" s="114">
        <v>36</v>
      </c>
      <c r="G58" s="114">
        <v>42</v>
      </c>
      <c r="H58" s="114">
        <v>21</v>
      </c>
      <c r="I58" s="140">
        <v>28</v>
      </c>
      <c r="J58" s="115">
        <v>4</v>
      </c>
      <c r="K58" s="116">
        <v>14.285714285714286</v>
      </c>
    </row>
    <row r="59" spans="1:11" ht="14.1" customHeight="1" x14ac:dyDescent="0.2">
      <c r="A59" s="306" t="s">
        <v>287</v>
      </c>
      <c r="B59" s="307" t="s">
        <v>288</v>
      </c>
      <c r="C59" s="308"/>
      <c r="D59" s="113">
        <v>0.82745939319644501</v>
      </c>
      <c r="E59" s="115">
        <v>27</v>
      </c>
      <c r="F59" s="114">
        <v>32</v>
      </c>
      <c r="G59" s="114">
        <v>36</v>
      </c>
      <c r="H59" s="114">
        <v>18</v>
      </c>
      <c r="I59" s="140">
        <v>22</v>
      </c>
      <c r="J59" s="115">
        <v>5</v>
      </c>
      <c r="K59" s="116">
        <v>22.727272727272727</v>
      </c>
    </row>
    <row r="60" spans="1:11" ht="14.1" customHeight="1" x14ac:dyDescent="0.2">
      <c r="A60" s="306">
        <v>81</v>
      </c>
      <c r="B60" s="307" t="s">
        <v>289</v>
      </c>
      <c r="C60" s="308"/>
      <c r="D60" s="113">
        <v>12.503830830524057</v>
      </c>
      <c r="E60" s="115">
        <v>408</v>
      </c>
      <c r="F60" s="114">
        <v>142</v>
      </c>
      <c r="G60" s="114">
        <v>207</v>
      </c>
      <c r="H60" s="114">
        <v>187</v>
      </c>
      <c r="I60" s="140">
        <v>130</v>
      </c>
      <c r="J60" s="115">
        <v>278</v>
      </c>
      <c r="K60" s="116">
        <v>213.84615384615384</v>
      </c>
    </row>
    <row r="61" spans="1:11" ht="14.1" customHeight="1" x14ac:dyDescent="0.2">
      <c r="A61" s="306" t="s">
        <v>290</v>
      </c>
      <c r="B61" s="307" t="s">
        <v>291</v>
      </c>
      <c r="C61" s="308"/>
      <c r="D61" s="113">
        <v>7.8761875574624582</v>
      </c>
      <c r="E61" s="115">
        <v>257</v>
      </c>
      <c r="F61" s="114">
        <v>37</v>
      </c>
      <c r="G61" s="114">
        <v>97</v>
      </c>
      <c r="H61" s="114">
        <v>80</v>
      </c>
      <c r="I61" s="140">
        <v>45</v>
      </c>
      <c r="J61" s="115">
        <v>212</v>
      </c>
      <c r="K61" s="116" t="s">
        <v>514</v>
      </c>
    </row>
    <row r="62" spans="1:11" ht="14.1" customHeight="1" x14ac:dyDescent="0.2">
      <c r="A62" s="306" t="s">
        <v>292</v>
      </c>
      <c r="B62" s="307" t="s">
        <v>293</v>
      </c>
      <c r="C62" s="308"/>
      <c r="D62" s="113">
        <v>1.1339258351210542</v>
      </c>
      <c r="E62" s="115">
        <v>37</v>
      </c>
      <c r="F62" s="114">
        <v>57</v>
      </c>
      <c r="G62" s="114">
        <v>64</v>
      </c>
      <c r="H62" s="114">
        <v>49</v>
      </c>
      <c r="I62" s="140">
        <v>33</v>
      </c>
      <c r="J62" s="115">
        <v>4</v>
      </c>
      <c r="K62" s="116">
        <v>12.121212121212121</v>
      </c>
    </row>
    <row r="63" spans="1:11" ht="14.1" customHeight="1" x14ac:dyDescent="0.2">
      <c r="A63" s="306"/>
      <c r="B63" s="307" t="s">
        <v>294</v>
      </c>
      <c r="C63" s="308"/>
      <c r="D63" s="113">
        <v>1.0113392583512106</v>
      </c>
      <c r="E63" s="115">
        <v>33</v>
      </c>
      <c r="F63" s="114">
        <v>36</v>
      </c>
      <c r="G63" s="114">
        <v>54</v>
      </c>
      <c r="H63" s="114">
        <v>41</v>
      </c>
      <c r="I63" s="140">
        <v>16</v>
      </c>
      <c r="J63" s="115">
        <v>17</v>
      </c>
      <c r="K63" s="116">
        <v>106.25</v>
      </c>
    </row>
    <row r="64" spans="1:11" ht="14.1" customHeight="1" x14ac:dyDescent="0.2">
      <c r="A64" s="306" t="s">
        <v>295</v>
      </c>
      <c r="B64" s="307" t="s">
        <v>296</v>
      </c>
      <c r="C64" s="308"/>
      <c r="D64" s="113">
        <v>2.5436714679742569</v>
      </c>
      <c r="E64" s="115">
        <v>83</v>
      </c>
      <c r="F64" s="114">
        <v>15</v>
      </c>
      <c r="G64" s="114">
        <v>14</v>
      </c>
      <c r="H64" s="114">
        <v>40</v>
      </c>
      <c r="I64" s="140">
        <v>23</v>
      </c>
      <c r="J64" s="115">
        <v>60</v>
      </c>
      <c r="K64" s="116" t="s">
        <v>514</v>
      </c>
    </row>
    <row r="65" spans="1:11" ht="14.1" customHeight="1" x14ac:dyDescent="0.2">
      <c r="A65" s="306" t="s">
        <v>297</v>
      </c>
      <c r="B65" s="307" t="s">
        <v>298</v>
      </c>
      <c r="C65" s="308"/>
      <c r="D65" s="113">
        <v>0.49034630707937482</v>
      </c>
      <c r="E65" s="115">
        <v>16</v>
      </c>
      <c r="F65" s="114">
        <v>26</v>
      </c>
      <c r="G65" s="114">
        <v>22</v>
      </c>
      <c r="H65" s="114">
        <v>6</v>
      </c>
      <c r="I65" s="140">
        <v>10</v>
      </c>
      <c r="J65" s="115">
        <v>6</v>
      </c>
      <c r="K65" s="116">
        <v>60</v>
      </c>
    </row>
    <row r="66" spans="1:11" ht="14.1" customHeight="1" x14ac:dyDescent="0.2">
      <c r="A66" s="306">
        <v>82</v>
      </c>
      <c r="B66" s="307" t="s">
        <v>299</v>
      </c>
      <c r="C66" s="308"/>
      <c r="D66" s="113">
        <v>2.7888446215139444</v>
      </c>
      <c r="E66" s="115">
        <v>91</v>
      </c>
      <c r="F66" s="114">
        <v>75</v>
      </c>
      <c r="G66" s="114">
        <v>107</v>
      </c>
      <c r="H66" s="114">
        <v>71</v>
      </c>
      <c r="I66" s="140">
        <v>88</v>
      </c>
      <c r="J66" s="115">
        <v>3</v>
      </c>
      <c r="K66" s="116">
        <v>3.4090909090909092</v>
      </c>
    </row>
    <row r="67" spans="1:11" ht="14.1" customHeight="1" x14ac:dyDescent="0.2">
      <c r="A67" s="306" t="s">
        <v>300</v>
      </c>
      <c r="B67" s="307" t="s">
        <v>301</v>
      </c>
      <c r="C67" s="308"/>
      <c r="D67" s="113">
        <v>1.6242721422004291</v>
      </c>
      <c r="E67" s="115">
        <v>53</v>
      </c>
      <c r="F67" s="114">
        <v>51</v>
      </c>
      <c r="G67" s="114">
        <v>61</v>
      </c>
      <c r="H67" s="114">
        <v>43</v>
      </c>
      <c r="I67" s="140">
        <v>58</v>
      </c>
      <c r="J67" s="115">
        <v>-5</v>
      </c>
      <c r="K67" s="116">
        <v>-8.6206896551724146</v>
      </c>
    </row>
    <row r="68" spans="1:11" ht="14.1" customHeight="1" x14ac:dyDescent="0.2">
      <c r="A68" s="306" t="s">
        <v>302</v>
      </c>
      <c r="B68" s="307" t="s">
        <v>303</v>
      </c>
      <c r="C68" s="308"/>
      <c r="D68" s="113">
        <v>0.42905301869445295</v>
      </c>
      <c r="E68" s="115">
        <v>14</v>
      </c>
      <c r="F68" s="114">
        <v>16</v>
      </c>
      <c r="G68" s="114">
        <v>29</v>
      </c>
      <c r="H68" s="114">
        <v>16</v>
      </c>
      <c r="I68" s="140">
        <v>18</v>
      </c>
      <c r="J68" s="115">
        <v>-4</v>
      </c>
      <c r="K68" s="116">
        <v>-22.222222222222221</v>
      </c>
    </row>
    <row r="69" spans="1:11" ht="14.1" customHeight="1" x14ac:dyDescent="0.2">
      <c r="A69" s="306">
        <v>83</v>
      </c>
      <c r="B69" s="307" t="s">
        <v>304</v>
      </c>
      <c r="C69" s="308"/>
      <c r="D69" s="113">
        <v>3.9227704566349986</v>
      </c>
      <c r="E69" s="115">
        <v>128</v>
      </c>
      <c r="F69" s="114">
        <v>98</v>
      </c>
      <c r="G69" s="114">
        <v>281</v>
      </c>
      <c r="H69" s="114">
        <v>88</v>
      </c>
      <c r="I69" s="140">
        <v>113</v>
      </c>
      <c r="J69" s="115">
        <v>15</v>
      </c>
      <c r="K69" s="116">
        <v>13.274336283185841</v>
      </c>
    </row>
    <row r="70" spans="1:11" ht="14.1" customHeight="1" x14ac:dyDescent="0.2">
      <c r="A70" s="306" t="s">
        <v>305</v>
      </c>
      <c r="B70" s="307" t="s">
        <v>306</v>
      </c>
      <c r="C70" s="308"/>
      <c r="D70" s="113">
        <v>2.8194912657064051</v>
      </c>
      <c r="E70" s="115">
        <v>92</v>
      </c>
      <c r="F70" s="114">
        <v>75</v>
      </c>
      <c r="G70" s="114">
        <v>256</v>
      </c>
      <c r="H70" s="114">
        <v>64</v>
      </c>
      <c r="I70" s="140">
        <v>79</v>
      </c>
      <c r="J70" s="115">
        <v>13</v>
      </c>
      <c r="K70" s="116">
        <v>16.455696202531644</v>
      </c>
    </row>
    <row r="71" spans="1:11" ht="14.1" customHeight="1" x14ac:dyDescent="0.2">
      <c r="A71" s="306"/>
      <c r="B71" s="307" t="s">
        <v>307</v>
      </c>
      <c r="C71" s="308"/>
      <c r="D71" s="113">
        <v>2.2372050260496477</v>
      </c>
      <c r="E71" s="115">
        <v>73</v>
      </c>
      <c r="F71" s="114">
        <v>53</v>
      </c>
      <c r="G71" s="114">
        <v>220</v>
      </c>
      <c r="H71" s="114">
        <v>48</v>
      </c>
      <c r="I71" s="140">
        <v>53</v>
      </c>
      <c r="J71" s="115">
        <v>20</v>
      </c>
      <c r="K71" s="116">
        <v>37.735849056603776</v>
      </c>
    </row>
    <row r="72" spans="1:11" ht="14.1" customHeight="1" x14ac:dyDescent="0.2">
      <c r="A72" s="306">
        <v>84</v>
      </c>
      <c r="B72" s="307" t="s">
        <v>308</v>
      </c>
      <c r="C72" s="308"/>
      <c r="D72" s="113">
        <v>0.67422617223414039</v>
      </c>
      <c r="E72" s="115">
        <v>22</v>
      </c>
      <c r="F72" s="114">
        <v>23</v>
      </c>
      <c r="G72" s="114">
        <v>56</v>
      </c>
      <c r="H72" s="114">
        <v>20</v>
      </c>
      <c r="I72" s="140">
        <v>28</v>
      </c>
      <c r="J72" s="115">
        <v>-6</v>
      </c>
      <c r="K72" s="116">
        <v>-21.428571428571427</v>
      </c>
    </row>
    <row r="73" spans="1:11" ht="14.1" customHeight="1" x14ac:dyDescent="0.2">
      <c r="A73" s="306" t="s">
        <v>309</v>
      </c>
      <c r="B73" s="307" t="s">
        <v>310</v>
      </c>
      <c r="C73" s="308"/>
      <c r="D73" s="113">
        <v>0.33711308611707019</v>
      </c>
      <c r="E73" s="115">
        <v>11</v>
      </c>
      <c r="F73" s="114">
        <v>12</v>
      </c>
      <c r="G73" s="114">
        <v>28</v>
      </c>
      <c r="H73" s="114" t="s">
        <v>513</v>
      </c>
      <c r="I73" s="140">
        <v>17</v>
      </c>
      <c r="J73" s="115">
        <v>-6</v>
      </c>
      <c r="K73" s="116">
        <v>-35.294117647058826</v>
      </c>
    </row>
    <row r="74" spans="1:11" ht="14.1" customHeight="1" x14ac:dyDescent="0.2">
      <c r="A74" s="306" t="s">
        <v>311</v>
      </c>
      <c r="B74" s="307" t="s">
        <v>312</v>
      </c>
      <c r="C74" s="308"/>
      <c r="D74" s="113">
        <v>0</v>
      </c>
      <c r="E74" s="115">
        <v>0</v>
      </c>
      <c r="F74" s="114" t="s">
        <v>513</v>
      </c>
      <c r="G74" s="114">
        <v>4</v>
      </c>
      <c r="H74" s="114">
        <v>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v>9.1939932577382782E-2</v>
      </c>
      <c r="E76" s="115">
        <v>3</v>
      </c>
      <c r="F76" s="114">
        <v>3</v>
      </c>
      <c r="G76" s="114" t="s">
        <v>513</v>
      </c>
      <c r="H76" s="114">
        <v>5</v>
      </c>
      <c r="I76" s="140" t="s">
        <v>513</v>
      </c>
      <c r="J76" s="115" t="s">
        <v>513</v>
      </c>
      <c r="K76" s="116" t="s">
        <v>513</v>
      </c>
    </row>
    <row r="77" spans="1:11" ht="14.1" customHeight="1" x14ac:dyDescent="0.2">
      <c r="A77" s="306">
        <v>92</v>
      </c>
      <c r="B77" s="307" t="s">
        <v>316</v>
      </c>
      <c r="C77" s="308"/>
      <c r="D77" s="113">
        <v>2.0226785167024213</v>
      </c>
      <c r="E77" s="115">
        <v>66</v>
      </c>
      <c r="F77" s="114">
        <v>36</v>
      </c>
      <c r="G77" s="114">
        <v>43</v>
      </c>
      <c r="H77" s="114">
        <v>43</v>
      </c>
      <c r="I77" s="140">
        <v>39</v>
      </c>
      <c r="J77" s="115">
        <v>27</v>
      </c>
      <c r="K77" s="116">
        <v>69.230769230769226</v>
      </c>
    </row>
    <row r="78" spans="1:11" ht="14.1" customHeight="1" x14ac:dyDescent="0.2">
      <c r="A78" s="306">
        <v>93</v>
      </c>
      <c r="B78" s="307" t="s">
        <v>317</v>
      </c>
      <c r="C78" s="308"/>
      <c r="D78" s="113">
        <v>0.12258657676984371</v>
      </c>
      <c r="E78" s="115">
        <v>4</v>
      </c>
      <c r="F78" s="114" t="s">
        <v>513</v>
      </c>
      <c r="G78" s="114">
        <v>4</v>
      </c>
      <c r="H78" s="114" t="s">
        <v>513</v>
      </c>
      <c r="I78" s="140" t="s">
        <v>513</v>
      </c>
      <c r="J78" s="115" t="s">
        <v>513</v>
      </c>
      <c r="K78" s="116" t="s">
        <v>513</v>
      </c>
    </row>
    <row r="79" spans="1:11" ht="14.1" customHeight="1" x14ac:dyDescent="0.2">
      <c r="A79" s="306">
        <v>94</v>
      </c>
      <c r="B79" s="307" t="s">
        <v>318</v>
      </c>
      <c r="C79" s="308"/>
      <c r="D79" s="113">
        <v>9.1939932577382782E-2</v>
      </c>
      <c r="E79" s="115">
        <v>3</v>
      </c>
      <c r="F79" s="114">
        <v>3</v>
      </c>
      <c r="G79" s="114">
        <v>7</v>
      </c>
      <c r="H79" s="114">
        <v>15</v>
      </c>
      <c r="I79" s="140">
        <v>11</v>
      </c>
      <c r="J79" s="115">
        <v>-8</v>
      </c>
      <c r="K79" s="116">
        <v>-72.727272727272734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2776</v>
      </c>
      <c r="E11" s="114">
        <v>2895</v>
      </c>
      <c r="F11" s="114">
        <v>3411</v>
      </c>
      <c r="G11" s="114">
        <v>2332</v>
      </c>
      <c r="H11" s="140">
        <v>2892</v>
      </c>
      <c r="I11" s="115">
        <v>-116</v>
      </c>
      <c r="J11" s="116">
        <v>-4.0110650069156293</v>
      </c>
    </row>
    <row r="12" spans="1:15" s="110" customFormat="1" ht="24.95" customHeight="1" x14ac:dyDescent="0.2">
      <c r="A12" s="193" t="s">
        <v>132</v>
      </c>
      <c r="B12" s="194" t="s">
        <v>133</v>
      </c>
      <c r="C12" s="113">
        <v>3.4221902017291068</v>
      </c>
      <c r="D12" s="115">
        <v>95</v>
      </c>
      <c r="E12" s="114">
        <v>159</v>
      </c>
      <c r="F12" s="114">
        <v>160</v>
      </c>
      <c r="G12" s="114">
        <v>110</v>
      </c>
      <c r="H12" s="140">
        <v>88</v>
      </c>
      <c r="I12" s="115">
        <v>7</v>
      </c>
      <c r="J12" s="116">
        <v>7.9545454545454541</v>
      </c>
    </row>
    <row r="13" spans="1:15" s="110" customFormat="1" ht="24.95" customHeight="1" x14ac:dyDescent="0.2">
      <c r="A13" s="193" t="s">
        <v>134</v>
      </c>
      <c r="B13" s="199" t="s">
        <v>214</v>
      </c>
      <c r="C13" s="113">
        <v>0.21613832853025935</v>
      </c>
      <c r="D13" s="115">
        <v>6</v>
      </c>
      <c r="E13" s="114">
        <v>11</v>
      </c>
      <c r="F13" s="114">
        <v>20</v>
      </c>
      <c r="G13" s="114">
        <v>12</v>
      </c>
      <c r="H13" s="140">
        <v>9</v>
      </c>
      <c r="I13" s="115">
        <v>-3</v>
      </c>
      <c r="J13" s="116">
        <v>-33.333333333333336</v>
      </c>
    </row>
    <row r="14" spans="1:15" s="287" customFormat="1" ht="24.95" customHeight="1" x14ac:dyDescent="0.2">
      <c r="A14" s="193" t="s">
        <v>215</v>
      </c>
      <c r="B14" s="199" t="s">
        <v>137</v>
      </c>
      <c r="C14" s="113">
        <v>20.89337175792507</v>
      </c>
      <c r="D14" s="115">
        <v>580</v>
      </c>
      <c r="E14" s="114">
        <v>517</v>
      </c>
      <c r="F14" s="114">
        <v>690</v>
      </c>
      <c r="G14" s="114">
        <v>460</v>
      </c>
      <c r="H14" s="140">
        <v>676</v>
      </c>
      <c r="I14" s="115">
        <v>-96</v>
      </c>
      <c r="J14" s="116">
        <v>-14.201183431952662</v>
      </c>
      <c r="K14" s="110"/>
      <c r="L14" s="110"/>
      <c r="M14" s="110"/>
      <c r="N14" s="110"/>
      <c r="O14" s="110"/>
    </row>
    <row r="15" spans="1:15" s="110" customFormat="1" ht="24.95" customHeight="1" x14ac:dyDescent="0.2">
      <c r="A15" s="193" t="s">
        <v>216</v>
      </c>
      <c r="B15" s="199" t="s">
        <v>217</v>
      </c>
      <c r="C15" s="113">
        <v>7.8890489913544668</v>
      </c>
      <c r="D15" s="115">
        <v>219</v>
      </c>
      <c r="E15" s="114">
        <v>227</v>
      </c>
      <c r="F15" s="114">
        <v>342</v>
      </c>
      <c r="G15" s="114">
        <v>163</v>
      </c>
      <c r="H15" s="140">
        <v>203</v>
      </c>
      <c r="I15" s="115">
        <v>16</v>
      </c>
      <c r="J15" s="116">
        <v>7.8817733990147785</v>
      </c>
    </row>
    <row r="16" spans="1:15" s="287" customFormat="1" ht="24.95" customHeight="1" x14ac:dyDescent="0.2">
      <c r="A16" s="193" t="s">
        <v>218</v>
      </c>
      <c r="B16" s="199" t="s">
        <v>141</v>
      </c>
      <c r="C16" s="113">
        <v>10.122478386167147</v>
      </c>
      <c r="D16" s="115">
        <v>281</v>
      </c>
      <c r="E16" s="114">
        <v>219</v>
      </c>
      <c r="F16" s="114">
        <v>265</v>
      </c>
      <c r="G16" s="114">
        <v>221</v>
      </c>
      <c r="H16" s="140">
        <v>407</v>
      </c>
      <c r="I16" s="115">
        <v>-126</v>
      </c>
      <c r="J16" s="116">
        <v>-30.95823095823096</v>
      </c>
      <c r="K16" s="110"/>
      <c r="L16" s="110"/>
      <c r="M16" s="110"/>
      <c r="N16" s="110"/>
      <c r="O16" s="110"/>
    </row>
    <row r="17" spans="1:15" s="110" customFormat="1" ht="24.95" customHeight="1" x14ac:dyDescent="0.2">
      <c r="A17" s="193" t="s">
        <v>142</v>
      </c>
      <c r="B17" s="199" t="s">
        <v>220</v>
      </c>
      <c r="C17" s="113">
        <v>2.8818443804034581</v>
      </c>
      <c r="D17" s="115">
        <v>80</v>
      </c>
      <c r="E17" s="114">
        <v>71</v>
      </c>
      <c r="F17" s="114">
        <v>83</v>
      </c>
      <c r="G17" s="114">
        <v>76</v>
      </c>
      <c r="H17" s="140">
        <v>66</v>
      </c>
      <c r="I17" s="115">
        <v>14</v>
      </c>
      <c r="J17" s="116">
        <v>21.212121212121211</v>
      </c>
    </row>
    <row r="18" spans="1:15" s="287" customFormat="1" ht="24.95" customHeight="1" x14ac:dyDescent="0.2">
      <c r="A18" s="201" t="s">
        <v>144</v>
      </c>
      <c r="B18" s="202" t="s">
        <v>145</v>
      </c>
      <c r="C18" s="113">
        <v>11.887608069164266</v>
      </c>
      <c r="D18" s="115">
        <v>330</v>
      </c>
      <c r="E18" s="114">
        <v>442</v>
      </c>
      <c r="F18" s="114">
        <v>386</v>
      </c>
      <c r="G18" s="114">
        <v>244</v>
      </c>
      <c r="H18" s="140">
        <v>367</v>
      </c>
      <c r="I18" s="115">
        <v>-37</v>
      </c>
      <c r="J18" s="116">
        <v>-10.081743869209809</v>
      </c>
      <c r="K18" s="110"/>
      <c r="L18" s="110"/>
      <c r="M18" s="110"/>
      <c r="N18" s="110"/>
      <c r="O18" s="110"/>
    </row>
    <row r="19" spans="1:15" s="110" customFormat="1" ht="24.95" customHeight="1" x14ac:dyDescent="0.2">
      <c r="A19" s="193" t="s">
        <v>146</v>
      </c>
      <c r="B19" s="199" t="s">
        <v>147</v>
      </c>
      <c r="C19" s="113">
        <v>19.920749279538907</v>
      </c>
      <c r="D19" s="115">
        <v>553</v>
      </c>
      <c r="E19" s="114">
        <v>588</v>
      </c>
      <c r="F19" s="114">
        <v>564</v>
      </c>
      <c r="G19" s="114">
        <v>408</v>
      </c>
      <c r="H19" s="140">
        <v>527</v>
      </c>
      <c r="I19" s="115">
        <v>26</v>
      </c>
      <c r="J19" s="116">
        <v>4.9335863377609108</v>
      </c>
    </row>
    <row r="20" spans="1:15" s="287" customFormat="1" ht="24.95" customHeight="1" x14ac:dyDescent="0.2">
      <c r="A20" s="193" t="s">
        <v>148</v>
      </c>
      <c r="B20" s="199" t="s">
        <v>149</v>
      </c>
      <c r="C20" s="113">
        <v>6.7002881844380404</v>
      </c>
      <c r="D20" s="115">
        <v>186</v>
      </c>
      <c r="E20" s="114">
        <v>212</v>
      </c>
      <c r="F20" s="114">
        <v>209</v>
      </c>
      <c r="G20" s="114">
        <v>203</v>
      </c>
      <c r="H20" s="140">
        <v>213</v>
      </c>
      <c r="I20" s="115">
        <v>-27</v>
      </c>
      <c r="J20" s="116">
        <v>-12.67605633802817</v>
      </c>
      <c r="K20" s="110"/>
      <c r="L20" s="110"/>
      <c r="M20" s="110"/>
      <c r="N20" s="110"/>
      <c r="O20" s="110"/>
    </row>
    <row r="21" spans="1:15" s="110" customFormat="1" ht="24.95" customHeight="1" x14ac:dyDescent="0.2">
      <c r="A21" s="201" t="s">
        <v>150</v>
      </c>
      <c r="B21" s="202" t="s">
        <v>151</v>
      </c>
      <c r="C21" s="113">
        <v>6.988472622478386</v>
      </c>
      <c r="D21" s="115">
        <v>194</v>
      </c>
      <c r="E21" s="114">
        <v>214</v>
      </c>
      <c r="F21" s="114">
        <v>237</v>
      </c>
      <c r="G21" s="114">
        <v>192</v>
      </c>
      <c r="H21" s="140">
        <v>203</v>
      </c>
      <c r="I21" s="115">
        <v>-9</v>
      </c>
      <c r="J21" s="116">
        <v>-4.4334975369458132</v>
      </c>
    </row>
    <row r="22" spans="1:15" s="110" customFormat="1" ht="24.95" customHeight="1" x14ac:dyDescent="0.2">
      <c r="A22" s="201" t="s">
        <v>152</v>
      </c>
      <c r="B22" s="199" t="s">
        <v>153</v>
      </c>
      <c r="C22" s="113">
        <v>1.7651296829971181</v>
      </c>
      <c r="D22" s="115">
        <v>49</v>
      </c>
      <c r="E22" s="114">
        <v>63</v>
      </c>
      <c r="F22" s="114">
        <v>89</v>
      </c>
      <c r="G22" s="114">
        <v>50</v>
      </c>
      <c r="H22" s="140">
        <v>67</v>
      </c>
      <c r="I22" s="115">
        <v>-18</v>
      </c>
      <c r="J22" s="116">
        <v>-26.865671641791046</v>
      </c>
    </row>
    <row r="23" spans="1:15" s="110" customFormat="1" ht="24.95" customHeight="1" x14ac:dyDescent="0.2">
      <c r="A23" s="193" t="s">
        <v>154</v>
      </c>
      <c r="B23" s="199" t="s">
        <v>155</v>
      </c>
      <c r="C23" s="113">
        <v>1.260806916426513</v>
      </c>
      <c r="D23" s="115">
        <v>35</v>
      </c>
      <c r="E23" s="114">
        <v>55</v>
      </c>
      <c r="F23" s="114">
        <v>34</v>
      </c>
      <c r="G23" s="114">
        <v>12</v>
      </c>
      <c r="H23" s="140">
        <v>28</v>
      </c>
      <c r="I23" s="115">
        <v>7</v>
      </c>
      <c r="J23" s="116">
        <v>25</v>
      </c>
    </row>
    <row r="24" spans="1:15" s="110" customFormat="1" ht="24.95" customHeight="1" x14ac:dyDescent="0.2">
      <c r="A24" s="193" t="s">
        <v>156</v>
      </c>
      <c r="B24" s="199" t="s">
        <v>221</v>
      </c>
      <c r="C24" s="113">
        <v>4.5389048991354466</v>
      </c>
      <c r="D24" s="115">
        <v>126</v>
      </c>
      <c r="E24" s="114">
        <v>91</v>
      </c>
      <c r="F24" s="114">
        <v>131</v>
      </c>
      <c r="G24" s="114">
        <v>81</v>
      </c>
      <c r="H24" s="140">
        <v>113</v>
      </c>
      <c r="I24" s="115">
        <v>13</v>
      </c>
      <c r="J24" s="116">
        <v>11.504424778761061</v>
      </c>
    </row>
    <row r="25" spans="1:15" s="110" customFormat="1" ht="24.95" customHeight="1" x14ac:dyDescent="0.2">
      <c r="A25" s="193" t="s">
        <v>222</v>
      </c>
      <c r="B25" s="204" t="s">
        <v>159</v>
      </c>
      <c r="C25" s="113">
        <v>3.6383285302593662</v>
      </c>
      <c r="D25" s="115">
        <v>101</v>
      </c>
      <c r="E25" s="114">
        <v>148</v>
      </c>
      <c r="F25" s="114">
        <v>125</v>
      </c>
      <c r="G25" s="114">
        <v>110</v>
      </c>
      <c r="H25" s="140">
        <v>126</v>
      </c>
      <c r="I25" s="115">
        <v>-25</v>
      </c>
      <c r="J25" s="116">
        <v>-19.841269841269842</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162</v>
      </c>
      <c r="C27" s="113">
        <v>2.521613832853026</v>
      </c>
      <c r="D27" s="115">
        <v>70</v>
      </c>
      <c r="E27" s="114">
        <v>52</v>
      </c>
      <c r="F27" s="114">
        <v>106</v>
      </c>
      <c r="G27" s="114">
        <v>43</v>
      </c>
      <c r="H27" s="140">
        <v>106</v>
      </c>
      <c r="I27" s="115">
        <v>-36</v>
      </c>
      <c r="J27" s="116">
        <v>-33.962264150943398</v>
      </c>
    </row>
    <row r="28" spans="1:15" s="110" customFormat="1" ht="24.95" customHeight="1" x14ac:dyDescent="0.2">
      <c r="A28" s="193" t="s">
        <v>163</v>
      </c>
      <c r="B28" s="199" t="s">
        <v>164</v>
      </c>
      <c r="C28" s="113">
        <v>2.0533141210374639</v>
      </c>
      <c r="D28" s="115">
        <v>57</v>
      </c>
      <c r="E28" s="114">
        <v>43</v>
      </c>
      <c r="F28" s="114">
        <v>185</v>
      </c>
      <c r="G28" s="114">
        <v>40</v>
      </c>
      <c r="H28" s="140">
        <v>66</v>
      </c>
      <c r="I28" s="115">
        <v>-9</v>
      </c>
      <c r="J28" s="116">
        <v>-13.636363636363637</v>
      </c>
    </row>
    <row r="29" spans="1:15" s="110" customFormat="1" ht="24.95" customHeight="1" x14ac:dyDescent="0.2">
      <c r="A29" s="193">
        <v>86</v>
      </c>
      <c r="B29" s="199" t="s">
        <v>165</v>
      </c>
      <c r="C29" s="113">
        <v>7.7449567723342936</v>
      </c>
      <c r="D29" s="115">
        <v>215</v>
      </c>
      <c r="E29" s="114">
        <v>108</v>
      </c>
      <c r="F29" s="114">
        <v>165</v>
      </c>
      <c r="G29" s="114">
        <v>178</v>
      </c>
      <c r="H29" s="140">
        <v>138</v>
      </c>
      <c r="I29" s="115">
        <v>77</v>
      </c>
      <c r="J29" s="116">
        <v>55.79710144927536</v>
      </c>
    </row>
    <row r="30" spans="1:15" s="110" customFormat="1" ht="24.95" customHeight="1" x14ac:dyDescent="0.2">
      <c r="A30" s="193">
        <v>87.88</v>
      </c>
      <c r="B30" s="204" t="s">
        <v>166</v>
      </c>
      <c r="C30" s="113">
        <v>4.0706051873198845</v>
      </c>
      <c r="D30" s="115">
        <v>113</v>
      </c>
      <c r="E30" s="114">
        <v>100</v>
      </c>
      <c r="F30" s="114">
        <v>154</v>
      </c>
      <c r="G30" s="114">
        <v>81</v>
      </c>
      <c r="H30" s="140">
        <v>77</v>
      </c>
      <c r="I30" s="115">
        <v>36</v>
      </c>
      <c r="J30" s="116">
        <v>46.753246753246756</v>
      </c>
    </row>
    <row r="31" spans="1:15" s="110" customFormat="1" ht="24.95" customHeight="1" x14ac:dyDescent="0.2">
      <c r="A31" s="193" t="s">
        <v>167</v>
      </c>
      <c r="B31" s="199" t="s">
        <v>168</v>
      </c>
      <c r="C31" s="113">
        <v>2.3775216138328532</v>
      </c>
      <c r="D31" s="115">
        <v>66</v>
      </c>
      <c r="E31" s="114">
        <v>91</v>
      </c>
      <c r="F31" s="114">
        <v>156</v>
      </c>
      <c r="G31" s="114">
        <v>108</v>
      </c>
      <c r="H31" s="140">
        <v>88</v>
      </c>
      <c r="I31" s="115">
        <v>-22</v>
      </c>
      <c r="J31" s="116">
        <v>-25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3.4221902017291068</v>
      </c>
      <c r="D34" s="115">
        <v>95</v>
      </c>
      <c r="E34" s="114">
        <v>159</v>
      </c>
      <c r="F34" s="114">
        <v>160</v>
      </c>
      <c r="G34" s="114">
        <v>110</v>
      </c>
      <c r="H34" s="140">
        <v>88</v>
      </c>
      <c r="I34" s="115">
        <v>7</v>
      </c>
      <c r="J34" s="116">
        <v>7.9545454545454541</v>
      </c>
    </row>
    <row r="35" spans="1:10" s="110" customFormat="1" ht="24.95" customHeight="1" x14ac:dyDescent="0.2">
      <c r="A35" s="292" t="s">
        <v>171</v>
      </c>
      <c r="B35" s="293" t="s">
        <v>172</v>
      </c>
      <c r="C35" s="113">
        <v>32.997118155619596</v>
      </c>
      <c r="D35" s="115">
        <v>916</v>
      </c>
      <c r="E35" s="114">
        <v>970</v>
      </c>
      <c r="F35" s="114">
        <v>1096</v>
      </c>
      <c r="G35" s="114">
        <v>716</v>
      </c>
      <c r="H35" s="140">
        <v>1052</v>
      </c>
      <c r="I35" s="115">
        <v>-136</v>
      </c>
      <c r="J35" s="116">
        <v>-12.927756653992395</v>
      </c>
    </row>
    <row r="36" spans="1:10" s="110" customFormat="1" ht="24.95" customHeight="1" x14ac:dyDescent="0.2">
      <c r="A36" s="294" t="s">
        <v>173</v>
      </c>
      <c r="B36" s="295" t="s">
        <v>174</v>
      </c>
      <c r="C36" s="125">
        <v>63.580691642651296</v>
      </c>
      <c r="D36" s="143">
        <v>1765</v>
      </c>
      <c r="E36" s="144">
        <v>1765</v>
      </c>
      <c r="F36" s="144">
        <v>2155</v>
      </c>
      <c r="G36" s="144">
        <v>1506</v>
      </c>
      <c r="H36" s="145">
        <v>1752</v>
      </c>
      <c r="I36" s="143">
        <v>13</v>
      </c>
      <c r="J36" s="146">
        <v>0.74200913242009137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2776</v>
      </c>
      <c r="F11" s="264">
        <v>2895</v>
      </c>
      <c r="G11" s="264">
        <v>3411</v>
      </c>
      <c r="H11" s="264">
        <v>2332</v>
      </c>
      <c r="I11" s="265">
        <v>2892</v>
      </c>
      <c r="J11" s="263">
        <v>-116</v>
      </c>
      <c r="K11" s="266">
        <v>-4.0110650069156293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19.452449567723342</v>
      </c>
      <c r="E13" s="115">
        <v>540</v>
      </c>
      <c r="F13" s="114">
        <v>878</v>
      </c>
      <c r="G13" s="114">
        <v>843</v>
      </c>
      <c r="H13" s="114">
        <v>577</v>
      </c>
      <c r="I13" s="140">
        <v>593</v>
      </c>
      <c r="J13" s="115">
        <v>-53</v>
      </c>
      <c r="K13" s="116">
        <v>-8.937605396290051</v>
      </c>
    </row>
    <row r="14" spans="1:17" ht="15.95" customHeight="1" x14ac:dyDescent="0.2">
      <c r="A14" s="306" t="s">
        <v>230</v>
      </c>
      <c r="B14" s="307"/>
      <c r="C14" s="308"/>
      <c r="D14" s="113">
        <v>65.129682997118152</v>
      </c>
      <c r="E14" s="115">
        <v>1808</v>
      </c>
      <c r="F14" s="114">
        <v>1712</v>
      </c>
      <c r="G14" s="114">
        <v>2111</v>
      </c>
      <c r="H14" s="114">
        <v>1440</v>
      </c>
      <c r="I14" s="140">
        <v>1913</v>
      </c>
      <c r="J14" s="115">
        <v>-105</v>
      </c>
      <c r="K14" s="116">
        <v>-5.4887611082070045</v>
      </c>
    </row>
    <row r="15" spans="1:17" ht="15.95" customHeight="1" x14ac:dyDescent="0.2">
      <c r="A15" s="306" t="s">
        <v>231</v>
      </c>
      <c r="B15" s="307"/>
      <c r="C15" s="308"/>
      <c r="D15" s="113">
        <v>8.6815561959654186</v>
      </c>
      <c r="E15" s="115">
        <v>241</v>
      </c>
      <c r="F15" s="114">
        <v>186</v>
      </c>
      <c r="G15" s="114">
        <v>249</v>
      </c>
      <c r="H15" s="114">
        <v>181</v>
      </c>
      <c r="I15" s="140">
        <v>230</v>
      </c>
      <c r="J15" s="115">
        <v>11</v>
      </c>
      <c r="K15" s="116">
        <v>4.7826086956521738</v>
      </c>
    </row>
    <row r="16" spans="1:17" ht="15.95" customHeight="1" x14ac:dyDescent="0.2">
      <c r="A16" s="306" t="s">
        <v>232</v>
      </c>
      <c r="B16" s="307"/>
      <c r="C16" s="308"/>
      <c r="D16" s="113">
        <v>6.7363112391930837</v>
      </c>
      <c r="E16" s="115">
        <v>187</v>
      </c>
      <c r="F16" s="114">
        <v>119</v>
      </c>
      <c r="G16" s="114">
        <v>208</v>
      </c>
      <c r="H16" s="114">
        <v>134</v>
      </c>
      <c r="I16" s="140">
        <v>156</v>
      </c>
      <c r="J16" s="115">
        <v>31</v>
      </c>
      <c r="K16" s="116">
        <v>19.871794871794872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2.4495677233429394</v>
      </c>
      <c r="E18" s="115">
        <v>68</v>
      </c>
      <c r="F18" s="114">
        <v>181</v>
      </c>
      <c r="G18" s="114">
        <v>203</v>
      </c>
      <c r="H18" s="114">
        <v>124</v>
      </c>
      <c r="I18" s="140">
        <v>49</v>
      </c>
      <c r="J18" s="115">
        <v>19</v>
      </c>
      <c r="K18" s="116">
        <v>38.775510204081634</v>
      </c>
    </row>
    <row r="19" spans="1:11" ht="14.1" customHeight="1" x14ac:dyDescent="0.2">
      <c r="A19" s="306" t="s">
        <v>235</v>
      </c>
      <c r="B19" s="307" t="s">
        <v>236</v>
      </c>
      <c r="C19" s="308"/>
      <c r="D19" s="113">
        <v>2.1613832853025938</v>
      </c>
      <c r="E19" s="115">
        <v>60</v>
      </c>
      <c r="F19" s="114">
        <v>172</v>
      </c>
      <c r="G19" s="114">
        <v>191</v>
      </c>
      <c r="H19" s="114">
        <v>116</v>
      </c>
      <c r="I19" s="140">
        <v>37</v>
      </c>
      <c r="J19" s="115">
        <v>23</v>
      </c>
      <c r="K19" s="116">
        <v>62.162162162162161</v>
      </c>
    </row>
    <row r="20" spans="1:11" ht="14.1" customHeight="1" x14ac:dyDescent="0.2">
      <c r="A20" s="306">
        <v>12</v>
      </c>
      <c r="B20" s="307" t="s">
        <v>237</v>
      </c>
      <c r="C20" s="308"/>
      <c r="D20" s="113">
        <v>1.260806916426513</v>
      </c>
      <c r="E20" s="115">
        <v>35</v>
      </c>
      <c r="F20" s="114">
        <v>53</v>
      </c>
      <c r="G20" s="114">
        <v>23</v>
      </c>
      <c r="H20" s="114">
        <v>18</v>
      </c>
      <c r="I20" s="140">
        <v>42</v>
      </c>
      <c r="J20" s="115">
        <v>-7</v>
      </c>
      <c r="K20" s="116">
        <v>-16.666666666666668</v>
      </c>
    </row>
    <row r="21" spans="1:11" ht="14.1" customHeight="1" x14ac:dyDescent="0.2">
      <c r="A21" s="306">
        <v>21</v>
      </c>
      <c r="B21" s="307" t="s">
        <v>238</v>
      </c>
      <c r="C21" s="308"/>
      <c r="D21" s="113">
        <v>0.46829971181556196</v>
      </c>
      <c r="E21" s="115">
        <v>13</v>
      </c>
      <c r="F21" s="114">
        <v>23</v>
      </c>
      <c r="G21" s="114">
        <v>13</v>
      </c>
      <c r="H21" s="114">
        <v>7</v>
      </c>
      <c r="I21" s="140">
        <v>17</v>
      </c>
      <c r="J21" s="115">
        <v>-4</v>
      </c>
      <c r="K21" s="116">
        <v>-23.529411764705884</v>
      </c>
    </row>
    <row r="22" spans="1:11" ht="14.1" customHeight="1" x14ac:dyDescent="0.2">
      <c r="A22" s="306">
        <v>22</v>
      </c>
      <c r="B22" s="307" t="s">
        <v>239</v>
      </c>
      <c r="C22" s="308"/>
      <c r="D22" s="113">
        <v>2.521613832853026</v>
      </c>
      <c r="E22" s="115">
        <v>70</v>
      </c>
      <c r="F22" s="114">
        <v>73</v>
      </c>
      <c r="G22" s="114">
        <v>110</v>
      </c>
      <c r="H22" s="114">
        <v>54</v>
      </c>
      <c r="I22" s="140">
        <v>87</v>
      </c>
      <c r="J22" s="115">
        <v>-17</v>
      </c>
      <c r="K22" s="116">
        <v>-19.540229885057471</v>
      </c>
    </row>
    <row r="23" spans="1:11" ht="14.1" customHeight="1" x14ac:dyDescent="0.2">
      <c r="A23" s="306">
        <v>23</v>
      </c>
      <c r="B23" s="307" t="s">
        <v>240</v>
      </c>
      <c r="C23" s="308"/>
      <c r="D23" s="113">
        <v>0.43227665706051871</v>
      </c>
      <c r="E23" s="115">
        <v>12</v>
      </c>
      <c r="F23" s="114">
        <v>16</v>
      </c>
      <c r="G23" s="114">
        <v>17</v>
      </c>
      <c r="H23" s="114">
        <v>8</v>
      </c>
      <c r="I23" s="140">
        <v>10</v>
      </c>
      <c r="J23" s="115">
        <v>2</v>
      </c>
      <c r="K23" s="116">
        <v>20</v>
      </c>
    </row>
    <row r="24" spans="1:11" ht="14.1" customHeight="1" x14ac:dyDescent="0.2">
      <c r="A24" s="306">
        <v>24</v>
      </c>
      <c r="B24" s="307" t="s">
        <v>241</v>
      </c>
      <c r="C24" s="308"/>
      <c r="D24" s="113">
        <v>3.7103746397694524</v>
      </c>
      <c r="E24" s="115">
        <v>103</v>
      </c>
      <c r="F24" s="114">
        <v>120</v>
      </c>
      <c r="G24" s="114">
        <v>87</v>
      </c>
      <c r="H24" s="114">
        <v>71</v>
      </c>
      <c r="I24" s="140">
        <v>149</v>
      </c>
      <c r="J24" s="115">
        <v>-46</v>
      </c>
      <c r="K24" s="116">
        <v>-30.872483221476511</v>
      </c>
    </row>
    <row r="25" spans="1:11" ht="14.1" customHeight="1" x14ac:dyDescent="0.2">
      <c r="A25" s="306">
        <v>25</v>
      </c>
      <c r="B25" s="307" t="s">
        <v>242</v>
      </c>
      <c r="C25" s="308"/>
      <c r="D25" s="113">
        <v>5.2593659942363109</v>
      </c>
      <c r="E25" s="115">
        <v>146</v>
      </c>
      <c r="F25" s="114">
        <v>88</v>
      </c>
      <c r="G25" s="114">
        <v>115</v>
      </c>
      <c r="H25" s="114">
        <v>91</v>
      </c>
      <c r="I25" s="140">
        <v>148</v>
      </c>
      <c r="J25" s="115">
        <v>-2</v>
      </c>
      <c r="K25" s="116">
        <v>-1.3513513513513513</v>
      </c>
    </row>
    <row r="26" spans="1:11" ht="14.1" customHeight="1" x14ac:dyDescent="0.2">
      <c r="A26" s="306">
        <v>26</v>
      </c>
      <c r="B26" s="307" t="s">
        <v>243</v>
      </c>
      <c r="C26" s="308"/>
      <c r="D26" s="113">
        <v>2.4855907780979827</v>
      </c>
      <c r="E26" s="115">
        <v>69</v>
      </c>
      <c r="F26" s="114">
        <v>53</v>
      </c>
      <c r="G26" s="114">
        <v>61</v>
      </c>
      <c r="H26" s="114">
        <v>45</v>
      </c>
      <c r="I26" s="140">
        <v>71</v>
      </c>
      <c r="J26" s="115">
        <v>-2</v>
      </c>
      <c r="K26" s="116">
        <v>-2.816901408450704</v>
      </c>
    </row>
    <row r="27" spans="1:11" ht="14.1" customHeight="1" x14ac:dyDescent="0.2">
      <c r="A27" s="306">
        <v>27</v>
      </c>
      <c r="B27" s="307" t="s">
        <v>244</v>
      </c>
      <c r="C27" s="308"/>
      <c r="D27" s="113">
        <v>1.7291066282420748</v>
      </c>
      <c r="E27" s="115">
        <v>48</v>
      </c>
      <c r="F27" s="114">
        <v>30</v>
      </c>
      <c r="G27" s="114">
        <v>49</v>
      </c>
      <c r="H27" s="114">
        <v>29</v>
      </c>
      <c r="I27" s="140">
        <v>55</v>
      </c>
      <c r="J27" s="115">
        <v>-7</v>
      </c>
      <c r="K27" s="116">
        <v>-12.727272727272727</v>
      </c>
    </row>
    <row r="28" spans="1:11" ht="14.1" customHeight="1" x14ac:dyDescent="0.2">
      <c r="A28" s="306">
        <v>28</v>
      </c>
      <c r="B28" s="307" t="s">
        <v>245</v>
      </c>
      <c r="C28" s="308"/>
      <c r="D28" s="113">
        <v>0.72046109510086453</v>
      </c>
      <c r="E28" s="115">
        <v>20</v>
      </c>
      <c r="F28" s="114">
        <v>15</v>
      </c>
      <c r="G28" s="114">
        <v>36</v>
      </c>
      <c r="H28" s="114">
        <v>12</v>
      </c>
      <c r="I28" s="140">
        <v>24</v>
      </c>
      <c r="J28" s="115">
        <v>-4</v>
      </c>
      <c r="K28" s="116">
        <v>-16.666666666666668</v>
      </c>
    </row>
    <row r="29" spans="1:11" ht="14.1" customHeight="1" x14ac:dyDescent="0.2">
      <c r="A29" s="306">
        <v>29</v>
      </c>
      <c r="B29" s="307" t="s">
        <v>246</v>
      </c>
      <c r="C29" s="308"/>
      <c r="D29" s="113">
        <v>4.5389048991354466</v>
      </c>
      <c r="E29" s="115">
        <v>126</v>
      </c>
      <c r="F29" s="114">
        <v>208</v>
      </c>
      <c r="G29" s="114">
        <v>208</v>
      </c>
      <c r="H29" s="114">
        <v>149</v>
      </c>
      <c r="I29" s="140">
        <v>152</v>
      </c>
      <c r="J29" s="115">
        <v>-26</v>
      </c>
      <c r="K29" s="116">
        <v>-17.105263157894736</v>
      </c>
    </row>
    <row r="30" spans="1:11" ht="14.1" customHeight="1" x14ac:dyDescent="0.2">
      <c r="A30" s="306" t="s">
        <v>247</v>
      </c>
      <c r="B30" s="307" t="s">
        <v>248</v>
      </c>
      <c r="C30" s="308"/>
      <c r="D30" s="113">
        <v>1.6570605187319885</v>
      </c>
      <c r="E30" s="115">
        <v>46</v>
      </c>
      <c r="F30" s="114">
        <v>126</v>
      </c>
      <c r="G30" s="114">
        <v>115</v>
      </c>
      <c r="H30" s="114" t="s">
        <v>513</v>
      </c>
      <c r="I30" s="140">
        <v>49</v>
      </c>
      <c r="J30" s="115">
        <v>-3</v>
      </c>
      <c r="K30" s="116">
        <v>-6.1224489795918364</v>
      </c>
    </row>
    <row r="31" spans="1:11" ht="14.1" customHeight="1" x14ac:dyDescent="0.2">
      <c r="A31" s="306" t="s">
        <v>249</v>
      </c>
      <c r="B31" s="307" t="s">
        <v>250</v>
      </c>
      <c r="C31" s="308"/>
      <c r="D31" s="113">
        <v>2.8818443804034581</v>
      </c>
      <c r="E31" s="115">
        <v>80</v>
      </c>
      <c r="F31" s="114">
        <v>82</v>
      </c>
      <c r="G31" s="114" t="s">
        <v>513</v>
      </c>
      <c r="H31" s="114">
        <v>97</v>
      </c>
      <c r="I31" s="140">
        <v>103</v>
      </c>
      <c r="J31" s="115">
        <v>-23</v>
      </c>
      <c r="K31" s="116">
        <v>-22.33009708737864</v>
      </c>
    </row>
    <row r="32" spans="1:11" ht="14.1" customHeight="1" x14ac:dyDescent="0.2">
      <c r="A32" s="306">
        <v>31</v>
      </c>
      <c r="B32" s="307" t="s">
        <v>251</v>
      </c>
      <c r="C32" s="308"/>
      <c r="D32" s="113">
        <v>0.54034582132564846</v>
      </c>
      <c r="E32" s="115">
        <v>15</v>
      </c>
      <c r="F32" s="114">
        <v>14</v>
      </c>
      <c r="G32" s="114">
        <v>33</v>
      </c>
      <c r="H32" s="114">
        <v>14</v>
      </c>
      <c r="I32" s="140">
        <v>11</v>
      </c>
      <c r="J32" s="115">
        <v>4</v>
      </c>
      <c r="K32" s="116">
        <v>36.363636363636367</v>
      </c>
    </row>
    <row r="33" spans="1:11" ht="14.1" customHeight="1" x14ac:dyDescent="0.2">
      <c r="A33" s="306">
        <v>32</v>
      </c>
      <c r="B33" s="307" t="s">
        <v>252</v>
      </c>
      <c r="C33" s="308"/>
      <c r="D33" s="113">
        <v>3.4221902017291068</v>
      </c>
      <c r="E33" s="115">
        <v>95</v>
      </c>
      <c r="F33" s="114">
        <v>221</v>
      </c>
      <c r="G33" s="114">
        <v>144</v>
      </c>
      <c r="H33" s="114">
        <v>98</v>
      </c>
      <c r="I33" s="140">
        <v>116</v>
      </c>
      <c r="J33" s="115">
        <v>-21</v>
      </c>
      <c r="K33" s="116">
        <v>-18.103448275862068</v>
      </c>
    </row>
    <row r="34" spans="1:11" ht="14.1" customHeight="1" x14ac:dyDescent="0.2">
      <c r="A34" s="306">
        <v>33</v>
      </c>
      <c r="B34" s="307" t="s">
        <v>253</v>
      </c>
      <c r="C34" s="308"/>
      <c r="D34" s="113">
        <v>3.0259365994236309</v>
      </c>
      <c r="E34" s="115">
        <v>84</v>
      </c>
      <c r="F34" s="114">
        <v>91</v>
      </c>
      <c r="G34" s="114">
        <v>103</v>
      </c>
      <c r="H34" s="114">
        <v>51</v>
      </c>
      <c r="I34" s="140">
        <v>91</v>
      </c>
      <c r="J34" s="115">
        <v>-7</v>
      </c>
      <c r="K34" s="116">
        <v>-7.6923076923076925</v>
      </c>
    </row>
    <row r="35" spans="1:11" ht="14.1" customHeight="1" x14ac:dyDescent="0.2">
      <c r="A35" s="306">
        <v>34</v>
      </c>
      <c r="B35" s="307" t="s">
        <v>254</v>
      </c>
      <c r="C35" s="308"/>
      <c r="D35" s="113">
        <v>2.7737752161383287</v>
      </c>
      <c r="E35" s="115">
        <v>77</v>
      </c>
      <c r="F35" s="114">
        <v>51</v>
      </c>
      <c r="G35" s="114">
        <v>60</v>
      </c>
      <c r="H35" s="114">
        <v>55</v>
      </c>
      <c r="I35" s="140">
        <v>86</v>
      </c>
      <c r="J35" s="115">
        <v>-9</v>
      </c>
      <c r="K35" s="116">
        <v>-10.465116279069768</v>
      </c>
    </row>
    <row r="36" spans="1:11" ht="14.1" customHeight="1" x14ac:dyDescent="0.2">
      <c r="A36" s="306">
        <v>41</v>
      </c>
      <c r="B36" s="307" t="s">
        <v>255</v>
      </c>
      <c r="C36" s="308"/>
      <c r="D36" s="113">
        <v>0.14409221902017291</v>
      </c>
      <c r="E36" s="115">
        <v>4</v>
      </c>
      <c r="F36" s="114" t="s">
        <v>513</v>
      </c>
      <c r="G36" s="114">
        <v>5</v>
      </c>
      <c r="H36" s="114">
        <v>6</v>
      </c>
      <c r="I36" s="140">
        <v>11</v>
      </c>
      <c r="J36" s="115">
        <v>-7</v>
      </c>
      <c r="K36" s="116">
        <v>-63.636363636363633</v>
      </c>
    </row>
    <row r="37" spans="1:11" ht="14.1" customHeight="1" x14ac:dyDescent="0.2">
      <c r="A37" s="306">
        <v>42</v>
      </c>
      <c r="B37" s="307" t="s">
        <v>256</v>
      </c>
      <c r="C37" s="308"/>
      <c r="D37" s="113">
        <v>0.14409221902017291</v>
      </c>
      <c r="E37" s="115">
        <v>4</v>
      </c>
      <c r="F37" s="114" t="s">
        <v>513</v>
      </c>
      <c r="G37" s="114">
        <v>8</v>
      </c>
      <c r="H37" s="114">
        <v>5</v>
      </c>
      <c r="I37" s="140">
        <v>4</v>
      </c>
      <c r="J37" s="115">
        <v>0</v>
      </c>
      <c r="K37" s="116">
        <v>0</v>
      </c>
    </row>
    <row r="38" spans="1:11" ht="14.1" customHeight="1" x14ac:dyDescent="0.2">
      <c r="A38" s="306">
        <v>43</v>
      </c>
      <c r="B38" s="307" t="s">
        <v>257</v>
      </c>
      <c r="C38" s="308"/>
      <c r="D38" s="113">
        <v>1.2968299711815563</v>
      </c>
      <c r="E38" s="115">
        <v>36</v>
      </c>
      <c r="F38" s="114">
        <v>27</v>
      </c>
      <c r="G38" s="114">
        <v>51</v>
      </c>
      <c r="H38" s="114">
        <v>30</v>
      </c>
      <c r="I38" s="140">
        <v>37</v>
      </c>
      <c r="J38" s="115">
        <v>-1</v>
      </c>
      <c r="K38" s="116">
        <v>-2.7027027027027026</v>
      </c>
    </row>
    <row r="39" spans="1:11" ht="14.1" customHeight="1" x14ac:dyDescent="0.2">
      <c r="A39" s="306">
        <v>51</v>
      </c>
      <c r="B39" s="307" t="s">
        <v>258</v>
      </c>
      <c r="C39" s="308"/>
      <c r="D39" s="113">
        <v>5.511527377521614</v>
      </c>
      <c r="E39" s="115">
        <v>153</v>
      </c>
      <c r="F39" s="114">
        <v>124</v>
      </c>
      <c r="G39" s="114">
        <v>136</v>
      </c>
      <c r="H39" s="114">
        <v>106</v>
      </c>
      <c r="I39" s="140">
        <v>174</v>
      </c>
      <c r="J39" s="115">
        <v>-21</v>
      </c>
      <c r="K39" s="116">
        <v>-12.068965517241379</v>
      </c>
    </row>
    <row r="40" spans="1:11" ht="14.1" customHeight="1" x14ac:dyDescent="0.2">
      <c r="A40" s="306" t="s">
        <v>259</v>
      </c>
      <c r="B40" s="307" t="s">
        <v>260</v>
      </c>
      <c r="C40" s="308"/>
      <c r="D40" s="113">
        <v>5.2593659942363109</v>
      </c>
      <c r="E40" s="115">
        <v>146</v>
      </c>
      <c r="F40" s="114">
        <v>112</v>
      </c>
      <c r="G40" s="114">
        <v>132</v>
      </c>
      <c r="H40" s="114">
        <v>92</v>
      </c>
      <c r="I40" s="140">
        <v>133</v>
      </c>
      <c r="J40" s="115">
        <v>13</v>
      </c>
      <c r="K40" s="116">
        <v>9.7744360902255636</v>
      </c>
    </row>
    <row r="41" spans="1:11" ht="14.1" customHeight="1" x14ac:dyDescent="0.2">
      <c r="A41" s="306"/>
      <c r="B41" s="307" t="s">
        <v>261</v>
      </c>
      <c r="C41" s="308"/>
      <c r="D41" s="113">
        <v>3.5662824207492796</v>
      </c>
      <c r="E41" s="115">
        <v>99</v>
      </c>
      <c r="F41" s="114">
        <v>73</v>
      </c>
      <c r="G41" s="114">
        <v>105</v>
      </c>
      <c r="H41" s="114">
        <v>73</v>
      </c>
      <c r="I41" s="140">
        <v>96</v>
      </c>
      <c r="J41" s="115">
        <v>3</v>
      </c>
      <c r="K41" s="116">
        <v>3.125</v>
      </c>
    </row>
    <row r="42" spans="1:11" ht="14.1" customHeight="1" x14ac:dyDescent="0.2">
      <c r="A42" s="306">
        <v>52</v>
      </c>
      <c r="B42" s="307" t="s">
        <v>262</v>
      </c>
      <c r="C42" s="308"/>
      <c r="D42" s="113">
        <v>6.2319884726224783</v>
      </c>
      <c r="E42" s="115">
        <v>173</v>
      </c>
      <c r="F42" s="114">
        <v>191</v>
      </c>
      <c r="G42" s="114">
        <v>191</v>
      </c>
      <c r="H42" s="114">
        <v>220</v>
      </c>
      <c r="I42" s="140">
        <v>236</v>
      </c>
      <c r="J42" s="115">
        <v>-63</v>
      </c>
      <c r="K42" s="116">
        <v>-26.694915254237287</v>
      </c>
    </row>
    <row r="43" spans="1:11" ht="14.1" customHeight="1" x14ac:dyDescent="0.2">
      <c r="A43" s="306" t="s">
        <v>263</v>
      </c>
      <c r="B43" s="307" t="s">
        <v>264</v>
      </c>
      <c r="C43" s="308"/>
      <c r="D43" s="113">
        <v>5.5835734870317006</v>
      </c>
      <c r="E43" s="115">
        <v>155</v>
      </c>
      <c r="F43" s="114">
        <v>170</v>
      </c>
      <c r="G43" s="114">
        <v>176</v>
      </c>
      <c r="H43" s="114">
        <v>200</v>
      </c>
      <c r="I43" s="140">
        <v>222</v>
      </c>
      <c r="J43" s="115">
        <v>-67</v>
      </c>
      <c r="K43" s="116">
        <v>-30.18018018018018</v>
      </c>
    </row>
    <row r="44" spans="1:11" ht="14.1" customHeight="1" x14ac:dyDescent="0.2">
      <c r="A44" s="306">
        <v>53</v>
      </c>
      <c r="B44" s="307" t="s">
        <v>265</v>
      </c>
      <c r="C44" s="308"/>
      <c r="D44" s="113">
        <v>0.32420749279538907</v>
      </c>
      <c r="E44" s="115">
        <v>9</v>
      </c>
      <c r="F44" s="114">
        <v>14</v>
      </c>
      <c r="G44" s="114">
        <v>20</v>
      </c>
      <c r="H44" s="114">
        <v>9</v>
      </c>
      <c r="I44" s="140">
        <v>13</v>
      </c>
      <c r="J44" s="115">
        <v>-4</v>
      </c>
      <c r="K44" s="116">
        <v>-30.76923076923077</v>
      </c>
    </row>
    <row r="45" spans="1:11" ht="14.1" customHeight="1" x14ac:dyDescent="0.2">
      <c r="A45" s="306" t="s">
        <v>266</v>
      </c>
      <c r="B45" s="307" t="s">
        <v>267</v>
      </c>
      <c r="C45" s="308"/>
      <c r="D45" s="113">
        <v>0.14409221902017291</v>
      </c>
      <c r="E45" s="115">
        <v>4</v>
      </c>
      <c r="F45" s="114">
        <v>13</v>
      </c>
      <c r="G45" s="114">
        <v>19</v>
      </c>
      <c r="H45" s="114">
        <v>9</v>
      </c>
      <c r="I45" s="140">
        <v>10</v>
      </c>
      <c r="J45" s="115">
        <v>-6</v>
      </c>
      <c r="K45" s="116">
        <v>-60</v>
      </c>
    </row>
    <row r="46" spans="1:11" ht="14.1" customHeight="1" x14ac:dyDescent="0.2">
      <c r="A46" s="306">
        <v>54</v>
      </c>
      <c r="B46" s="307" t="s">
        <v>268</v>
      </c>
      <c r="C46" s="308"/>
      <c r="D46" s="113">
        <v>2.1253602305475505</v>
      </c>
      <c r="E46" s="115">
        <v>59</v>
      </c>
      <c r="F46" s="114">
        <v>59</v>
      </c>
      <c r="G46" s="114">
        <v>69</v>
      </c>
      <c r="H46" s="114">
        <v>63</v>
      </c>
      <c r="I46" s="140">
        <v>79</v>
      </c>
      <c r="J46" s="115">
        <v>-20</v>
      </c>
      <c r="K46" s="116">
        <v>-25.316455696202532</v>
      </c>
    </row>
    <row r="47" spans="1:11" ht="14.1" customHeight="1" x14ac:dyDescent="0.2">
      <c r="A47" s="306">
        <v>61</v>
      </c>
      <c r="B47" s="307" t="s">
        <v>269</v>
      </c>
      <c r="C47" s="308"/>
      <c r="D47" s="113">
        <v>3.0259365994236309</v>
      </c>
      <c r="E47" s="115">
        <v>84</v>
      </c>
      <c r="F47" s="114">
        <v>50</v>
      </c>
      <c r="G47" s="114">
        <v>81</v>
      </c>
      <c r="H47" s="114">
        <v>68</v>
      </c>
      <c r="I47" s="140">
        <v>91</v>
      </c>
      <c r="J47" s="115">
        <v>-7</v>
      </c>
      <c r="K47" s="116">
        <v>-7.6923076923076925</v>
      </c>
    </row>
    <row r="48" spans="1:11" ht="14.1" customHeight="1" x14ac:dyDescent="0.2">
      <c r="A48" s="306">
        <v>62</v>
      </c>
      <c r="B48" s="307" t="s">
        <v>270</v>
      </c>
      <c r="C48" s="308"/>
      <c r="D48" s="113">
        <v>8.7896253602305467</v>
      </c>
      <c r="E48" s="115">
        <v>244</v>
      </c>
      <c r="F48" s="114">
        <v>357</v>
      </c>
      <c r="G48" s="114">
        <v>348</v>
      </c>
      <c r="H48" s="114">
        <v>222</v>
      </c>
      <c r="I48" s="140">
        <v>231</v>
      </c>
      <c r="J48" s="115">
        <v>13</v>
      </c>
      <c r="K48" s="116">
        <v>5.6277056277056277</v>
      </c>
    </row>
    <row r="49" spans="1:11" ht="14.1" customHeight="1" x14ac:dyDescent="0.2">
      <c r="A49" s="306">
        <v>63</v>
      </c>
      <c r="B49" s="307" t="s">
        <v>271</v>
      </c>
      <c r="C49" s="308"/>
      <c r="D49" s="113">
        <v>4.2867435158501443</v>
      </c>
      <c r="E49" s="115">
        <v>119</v>
      </c>
      <c r="F49" s="114">
        <v>132</v>
      </c>
      <c r="G49" s="114">
        <v>218</v>
      </c>
      <c r="H49" s="114">
        <v>138</v>
      </c>
      <c r="I49" s="140">
        <v>87</v>
      </c>
      <c r="J49" s="115">
        <v>32</v>
      </c>
      <c r="K49" s="116">
        <v>36.781609195402297</v>
      </c>
    </row>
    <row r="50" spans="1:11" ht="14.1" customHeight="1" x14ac:dyDescent="0.2">
      <c r="A50" s="306" t="s">
        <v>272</v>
      </c>
      <c r="B50" s="307" t="s">
        <v>273</v>
      </c>
      <c r="C50" s="308"/>
      <c r="D50" s="113">
        <v>0.90057636887608072</v>
      </c>
      <c r="E50" s="115">
        <v>25</v>
      </c>
      <c r="F50" s="114">
        <v>27</v>
      </c>
      <c r="G50" s="114">
        <v>27</v>
      </c>
      <c r="H50" s="114">
        <v>26</v>
      </c>
      <c r="I50" s="140">
        <v>12</v>
      </c>
      <c r="J50" s="115">
        <v>13</v>
      </c>
      <c r="K50" s="116">
        <v>108.33333333333333</v>
      </c>
    </row>
    <row r="51" spans="1:11" ht="14.1" customHeight="1" x14ac:dyDescent="0.2">
      <c r="A51" s="306" t="s">
        <v>274</v>
      </c>
      <c r="B51" s="307" t="s">
        <v>275</v>
      </c>
      <c r="C51" s="308"/>
      <c r="D51" s="113">
        <v>3.0259365994236309</v>
      </c>
      <c r="E51" s="115">
        <v>84</v>
      </c>
      <c r="F51" s="114">
        <v>94</v>
      </c>
      <c r="G51" s="114">
        <v>182</v>
      </c>
      <c r="H51" s="114">
        <v>106</v>
      </c>
      <c r="I51" s="140">
        <v>61</v>
      </c>
      <c r="J51" s="115">
        <v>23</v>
      </c>
      <c r="K51" s="116">
        <v>37.704918032786885</v>
      </c>
    </row>
    <row r="52" spans="1:11" ht="14.1" customHeight="1" x14ac:dyDescent="0.2">
      <c r="A52" s="306">
        <v>71</v>
      </c>
      <c r="B52" s="307" t="s">
        <v>276</v>
      </c>
      <c r="C52" s="308"/>
      <c r="D52" s="113">
        <v>11.671469740634006</v>
      </c>
      <c r="E52" s="115">
        <v>324</v>
      </c>
      <c r="F52" s="114">
        <v>216</v>
      </c>
      <c r="G52" s="114">
        <v>259</v>
      </c>
      <c r="H52" s="114">
        <v>220</v>
      </c>
      <c r="I52" s="140">
        <v>326</v>
      </c>
      <c r="J52" s="115">
        <v>-2</v>
      </c>
      <c r="K52" s="116">
        <v>-0.61349693251533743</v>
      </c>
    </row>
    <row r="53" spans="1:11" ht="14.1" customHeight="1" x14ac:dyDescent="0.2">
      <c r="A53" s="306" t="s">
        <v>277</v>
      </c>
      <c r="B53" s="307" t="s">
        <v>278</v>
      </c>
      <c r="C53" s="308"/>
      <c r="D53" s="113">
        <v>4.6109510086455332</v>
      </c>
      <c r="E53" s="115">
        <v>128</v>
      </c>
      <c r="F53" s="114">
        <v>68</v>
      </c>
      <c r="G53" s="114">
        <v>80</v>
      </c>
      <c r="H53" s="114">
        <v>70</v>
      </c>
      <c r="I53" s="140">
        <v>124</v>
      </c>
      <c r="J53" s="115">
        <v>4</v>
      </c>
      <c r="K53" s="116">
        <v>3.225806451612903</v>
      </c>
    </row>
    <row r="54" spans="1:11" ht="14.1" customHeight="1" x14ac:dyDescent="0.2">
      <c r="A54" s="306" t="s">
        <v>279</v>
      </c>
      <c r="B54" s="307" t="s">
        <v>280</v>
      </c>
      <c r="C54" s="308"/>
      <c r="D54" s="113">
        <v>6.2680115273775217</v>
      </c>
      <c r="E54" s="115">
        <v>174</v>
      </c>
      <c r="F54" s="114">
        <v>132</v>
      </c>
      <c r="G54" s="114">
        <v>164</v>
      </c>
      <c r="H54" s="114">
        <v>131</v>
      </c>
      <c r="I54" s="140">
        <v>183</v>
      </c>
      <c r="J54" s="115">
        <v>-9</v>
      </c>
      <c r="K54" s="116">
        <v>-4.918032786885246</v>
      </c>
    </row>
    <row r="55" spans="1:11" ht="14.1" customHeight="1" x14ac:dyDescent="0.2">
      <c r="A55" s="306">
        <v>72</v>
      </c>
      <c r="B55" s="307" t="s">
        <v>281</v>
      </c>
      <c r="C55" s="308"/>
      <c r="D55" s="113">
        <v>2.23342939481268</v>
      </c>
      <c r="E55" s="115">
        <v>62</v>
      </c>
      <c r="F55" s="114">
        <v>74</v>
      </c>
      <c r="G55" s="114">
        <v>59</v>
      </c>
      <c r="H55" s="114">
        <v>33</v>
      </c>
      <c r="I55" s="140">
        <v>70</v>
      </c>
      <c r="J55" s="115">
        <v>-8</v>
      </c>
      <c r="K55" s="116">
        <v>-11.428571428571429</v>
      </c>
    </row>
    <row r="56" spans="1:11" ht="14.1" customHeight="1" x14ac:dyDescent="0.2">
      <c r="A56" s="306" t="s">
        <v>282</v>
      </c>
      <c r="B56" s="307" t="s">
        <v>283</v>
      </c>
      <c r="C56" s="308"/>
      <c r="D56" s="113">
        <v>0.86455331412103742</v>
      </c>
      <c r="E56" s="115">
        <v>24</v>
      </c>
      <c r="F56" s="114">
        <v>47</v>
      </c>
      <c r="G56" s="114">
        <v>27</v>
      </c>
      <c r="H56" s="114">
        <v>8</v>
      </c>
      <c r="I56" s="140">
        <v>24</v>
      </c>
      <c r="J56" s="115">
        <v>0</v>
      </c>
      <c r="K56" s="116">
        <v>0</v>
      </c>
    </row>
    <row r="57" spans="1:11" ht="14.1" customHeight="1" x14ac:dyDescent="0.2">
      <c r="A57" s="306" t="s">
        <v>284</v>
      </c>
      <c r="B57" s="307" t="s">
        <v>285</v>
      </c>
      <c r="C57" s="308"/>
      <c r="D57" s="113">
        <v>0.82853025936599423</v>
      </c>
      <c r="E57" s="115">
        <v>23</v>
      </c>
      <c r="F57" s="114">
        <v>13</v>
      </c>
      <c r="G57" s="114">
        <v>18</v>
      </c>
      <c r="H57" s="114">
        <v>15</v>
      </c>
      <c r="I57" s="140">
        <v>22</v>
      </c>
      <c r="J57" s="115">
        <v>1</v>
      </c>
      <c r="K57" s="116">
        <v>4.5454545454545459</v>
      </c>
    </row>
    <row r="58" spans="1:11" ht="14.1" customHeight="1" x14ac:dyDescent="0.2">
      <c r="A58" s="306">
        <v>73</v>
      </c>
      <c r="B58" s="307" t="s">
        <v>286</v>
      </c>
      <c r="C58" s="308"/>
      <c r="D58" s="113">
        <v>1.0806916426512969</v>
      </c>
      <c r="E58" s="115">
        <v>30</v>
      </c>
      <c r="F58" s="114">
        <v>20</v>
      </c>
      <c r="G58" s="114">
        <v>32</v>
      </c>
      <c r="H58" s="114">
        <v>21</v>
      </c>
      <c r="I58" s="140">
        <v>31</v>
      </c>
      <c r="J58" s="115">
        <v>-1</v>
      </c>
      <c r="K58" s="116">
        <v>-3.225806451612903</v>
      </c>
    </row>
    <row r="59" spans="1:11" ht="14.1" customHeight="1" x14ac:dyDescent="0.2">
      <c r="A59" s="306" t="s">
        <v>287</v>
      </c>
      <c r="B59" s="307" t="s">
        <v>288</v>
      </c>
      <c r="C59" s="308"/>
      <c r="D59" s="113">
        <v>0.86455331412103742</v>
      </c>
      <c r="E59" s="115">
        <v>24</v>
      </c>
      <c r="F59" s="114">
        <v>15</v>
      </c>
      <c r="G59" s="114">
        <v>27</v>
      </c>
      <c r="H59" s="114">
        <v>17</v>
      </c>
      <c r="I59" s="140">
        <v>29</v>
      </c>
      <c r="J59" s="115">
        <v>-5</v>
      </c>
      <c r="K59" s="116">
        <v>-17.241379310344829</v>
      </c>
    </row>
    <row r="60" spans="1:11" ht="14.1" customHeight="1" x14ac:dyDescent="0.2">
      <c r="A60" s="306">
        <v>81</v>
      </c>
      <c r="B60" s="307" t="s">
        <v>289</v>
      </c>
      <c r="C60" s="308"/>
      <c r="D60" s="113">
        <v>8.2853025936599423</v>
      </c>
      <c r="E60" s="115">
        <v>230</v>
      </c>
      <c r="F60" s="114">
        <v>135</v>
      </c>
      <c r="G60" s="114">
        <v>184</v>
      </c>
      <c r="H60" s="114">
        <v>166</v>
      </c>
      <c r="I60" s="140">
        <v>164</v>
      </c>
      <c r="J60" s="115">
        <v>66</v>
      </c>
      <c r="K60" s="116">
        <v>40.243902439024389</v>
      </c>
    </row>
    <row r="61" spans="1:11" ht="14.1" customHeight="1" x14ac:dyDescent="0.2">
      <c r="A61" s="306" t="s">
        <v>290</v>
      </c>
      <c r="B61" s="307" t="s">
        <v>291</v>
      </c>
      <c r="C61" s="308"/>
      <c r="D61" s="113">
        <v>4.3948126801152734</v>
      </c>
      <c r="E61" s="115">
        <v>122</v>
      </c>
      <c r="F61" s="114">
        <v>39</v>
      </c>
      <c r="G61" s="114">
        <v>59</v>
      </c>
      <c r="H61" s="114">
        <v>85</v>
      </c>
      <c r="I61" s="140">
        <v>74</v>
      </c>
      <c r="J61" s="115">
        <v>48</v>
      </c>
      <c r="K61" s="116">
        <v>64.86486486486487</v>
      </c>
    </row>
    <row r="62" spans="1:11" ht="14.1" customHeight="1" x14ac:dyDescent="0.2">
      <c r="A62" s="306" t="s">
        <v>292</v>
      </c>
      <c r="B62" s="307" t="s">
        <v>293</v>
      </c>
      <c r="C62" s="308"/>
      <c r="D62" s="113">
        <v>1.2247838616714697</v>
      </c>
      <c r="E62" s="115">
        <v>34</v>
      </c>
      <c r="F62" s="114">
        <v>59</v>
      </c>
      <c r="G62" s="114">
        <v>74</v>
      </c>
      <c r="H62" s="114">
        <v>37</v>
      </c>
      <c r="I62" s="140">
        <v>29</v>
      </c>
      <c r="J62" s="115">
        <v>5</v>
      </c>
      <c r="K62" s="116">
        <v>17.241379310344829</v>
      </c>
    </row>
    <row r="63" spans="1:11" ht="14.1" customHeight="1" x14ac:dyDescent="0.2">
      <c r="A63" s="306"/>
      <c r="B63" s="307" t="s">
        <v>294</v>
      </c>
      <c r="C63" s="308"/>
      <c r="D63" s="113">
        <v>0.90057636887608072</v>
      </c>
      <c r="E63" s="115">
        <v>25</v>
      </c>
      <c r="F63" s="114">
        <v>43</v>
      </c>
      <c r="G63" s="114">
        <v>56</v>
      </c>
      <c r="H63" s="114">
        <v>29</v>
      </c>
      <c r="I63" s="140">
        <v>19</v>
      </c>
      <c r="J63" s="115">
        <v>6</v>
      </c>
      <c r="K63" s="116">
        <v>31.578947368421051</v>
      </c>
    </row>
    <row r="64" spans="1:11" ht="14.1" customHeight="1" x14ac:dyDescent="0.2">
      <c r="A64" s="306" t="s">
        <v>295</v>
      </c>
      <c r="B64" s="307" t="s">
        <v>296</v>
      </c>
      <c r="C64" s="308"/>
      <c r="D64" s="113">
        <v>1.4769452449567724</v>
      </c>
      <c r="E64" s="115">
        <v>41</v>
      </c>
      <c r="F64" s="114">
        <v>13</v>
      </c>
      <c r="G64" s="114">
        <v>15</v>
      </c>
      <c r="H64" s="114">
        <v>29</v>
      </c>
      <c r="I64" s="140">
        <v>33</v>
      </c>
      <c r="J64" s="115">
        <v>8</v>
      </c>
      <c r="K64" s="116">
        <v>24.242424242424242</v>
      </c>
    </row>
    <row r="65" spans="1:11" ht="14.1" customHeight="1" x14ac:dyDescent="0.2">
      <c r="A65" s="306" t="s">
        <v>297</v>
      </c>
      <c r="B65" s="307" t="s">
        <v>298</v>
      </c>
      <c r="C65" s="308"/>
      <c r="D65" s="113">
        <v>0.50432276657060515</v>
      </c>
      <c r="E65" s="115">
        <v>14</v>
      </c>
      <c r="F65" s="114">
        <v>8</v>
      </c>
      <c r="G65" s="114">
        <v>27</v>
      </c>
      <c r="H65" s="114">
        <v>7</v>
      </c>
      <c r="I65" s="140">
        <v>8</v>
      </c>
      <c r="J65" s="115">
        <v>6</v>
      </c>
      <c r="K65" s="116">
        <v>75</v>
      </c>
    </row>
    <row r="66" spans="1:11" ht="14.1" customHeight="1" x14ac:dyDescent="0.2">
      <c r="A66" s="306">
        <v>82</v>
      </c>
      <c r="B66" s="307" t="s">
        <v>299</v>
      </c>
      <c r="C66" s="308"/>
      <c r="D66" s="113">
        <v>3.9985590778097984</v>
      </c>
      <c r="E66" s="115">
        <v>111</v>
      </c>
      <c r="F66" s="114">
        <v>78</v>
      </c>
      <c r="G66" s="114">
        <v>99</v>
      </c>
      <c r="H66" s="114">
        <v>73</v>
      </c>
      <c r="I66" s="140">
        <v>67</v>
      </c>
      <c r="J66" s="115">
        <v>44</v>
      </c>
      <c r="K66" s="116">
        <v>65.671641791044777</v>
      </c>
    </row>
    <row r="67" spans="1:11" ht="14.1" customHeight="1" x14ac:dyDescent="0.2">
      <c r="A67" s="306" t="s">
        <v>300</v>
      </c>
      <c r="B67" s="307" t="s">
        <v>301</v>
      </c>
      <c r="C67" s="308"/>
      <c r="D67" s="113">
        <v>2.23342939481268</v>
      </c>
      <c r="E67" s="115">
        <v>62</v>
      </c>
      <c r="F67" s="114">
        <v>52</v>
      </c>
      <c r="G67" s="114">
        <v>65</v>
      </c>
      <c r="H67" s="114">
        <v>43</v>
      </c>
      <c r="I67" s="140">
        <v>28</v>
      </c>
      <c r="J67" s="115">
        <v>34</v>
      </c>
      <c r="K67" s="116">
        <v>121.42857142857143</v>
      </c>
    </row>
    <row r="68" spans="1:11" ht="14.1" customHeight="1" x14ac:dyDescent="0.2">
      <c r="A68" s="306" t="s">
        <v>302</v>
      </c>
      <c r="B68" s="307" t="s">
        <v>303</v>
      </c>
      <c r="C68" s="308"/>
      <c r="D68" s="113">
        <v>0.75648414985590773</v>
      </c>
      <c r="E68" s="115">
        <v>21</v>
      </c>
      <c r="F68" s="114">
        <v>18</v>
      </c>
      <c r="G68" s="114">
        <v>25</v>
      </c>
      <c r="H68" s="114">
        <v>17</v>
      </c>
      <c r="I68" s="140">
        <v>28</v>
      </c>
      <c r="J68" s="115">
        <v>-7</v>
      </c>
      <c r="K68" s="116">
        <v>-25</v>
      </c>
    </row>
    <row r="69" spans="1:11" ht="14.1" customHeight="1" x14ac:dyDescent="0.2">
      <c r="A69" s="306">
        <v>83</v>
      </c>
      <c r="B69" s="307" t="s">
        <v>304</v>
      </c>
      <c r="C69" s="308"/>
      <c r="D69" s="113">
        <v>3.3141210374639769</v>
      </c>
      <c r="E69" s="115">
        <v>92</v>
      </c>
      <c r="F69" s="114">
        <v>98</v>
      </c>
      <c r="G69" s="114">
        <v>252</v>
      </c>
      <c r="H69" s="114">
        <v>73</v>
      </c>
      <c r="I69" s="140">
        <v>92</v>
      </c>
      <c r="J69" s="115">
        <v>0</v>
      </c>
      <c r="K69" s="116">
        <v>0</v>
      </c>
    </row>
    <row r="70" spans="1:11" ht="14.1" customHeight="1" x14ac:dyDescent="0.2">
      <c r="A70" s="306" t="s">
        <v>305</v>
      </c>
      <c r="B70" s="307" t="s">
        <v>306</v>
      </c>
      <c r="C70" s="308"/>
      <c r="D70" s="113">
        <v>2.4135446685878961</v>
      </c>
      <c r="E70" s="115">
        <v>67</v>
      </c>
      <c r="F70" s="114">
        <v>66</v>
      </c>
      <c r="G70" s="114">
        <v>232</v>
      </c>
      <c r="H70" s="114">
        <v>53</v>
      </c>
      <c r="I70" s="140">
        <v>73</v>
      </c>
      <c r="J70" s="115">
        <v>-6</v>
      </c>
      <c r="K70" s="116">
        <v>-8.2191780821917817</v>
      </c>
    </row>
    <row r="71" spans="1:11" ht="14.1" customHeight="1" x14ac:dyDescent="0.2">
      <c r="A71" s="306"/>
      <c r="B71" s="307" t="s">
        <v>307</v>
      </c>
      <c r="C71" s="308"/>
      <c r="D71" s="113">
        <v>1.9092219020172911</v>
      </c>
      <c r="E71" s="115">
        <v>53</v>
      </c>
      <c r="F71" s="114">
        <v>52</v>
      </c>
      <c r="G71" s="114">
        <v>203</v>
      </c>
      <c r="H71" s="114">
        <v>36</v>
      </c>
      <c r="I71" s="140">
        <v>53</v>
      </c>
      <c r="J71" s="115">
        <v>0</v>
      </c>
      <c r="K71" s="116">
        <v>0</v>
      </c>
    </row>
    <row r="72" spans="1:11" ht="14.1" customHeight="1" x14ac:dyDescent="0.2">
      <c r="A72" s="306">
        <v>84</v>
      </c>
      <c r="B72" s="307" t="s">
        <v>308</v>
      </c>
      <c r="C72" s="308"/>
      <c r="D72" s="113">
        <v>0.68443804034582134</v>
      </c>
      <c r="E72" s="115">
        <v>19</v>
      </c>
      <c r="F72" s="114">
        <v>13</v>
      </c>
      <c r="G72" s="114">
        <v>64</v>
      </c>
      <c r="H72" s="114">
        <v>8</v>
      </c>
      <c r="I72" s="140">
        <v>12</v>
      </c>
      <c r="J72" s="115">
        <v>7</v>
      </c>
      <c r="K72" s="116">
        <v>58.333333333333336</v>
      </c>
    </row>
    <row r="73" spans="1:11" ht="14.1" customHeight="1" x14ac:dyDescent="0.2">
      <c r="A73" s="306" t="s">
        <v>309</v>
      </c>
      <c r="B73" s="307" t="s">
        <v>310</v>
      </c>
      <c r="C73" s="308"/>
      <c r="D73" s="113">
        <v>0.25216138328530258</v>
      </c>
      <c r="E73" s="115">
        <v>7</v>
      </c>
      <c r="F73" s="114" t="s">
        <v>513</v>
      </c>
      <c r="G73" s="114">
        <v>50</v>
      </c>
      <c r="H73" s="114" t="s">
        <v>513</v>
      </c>
      <c r="I73" s="140">
        <v>6</v>
      </c>
      <c r="J73" s="115">
        <v>1</v>
      </c>
      <c r="K73" s="116">
        <v>16.666666666666668</v>
      </c>
    </row>
    <row r="74" spans="1:11" ht="14.1" customHeight="1" x14ac:dyDescent="0.2">
      <c r="A74" s="306" t="s">
        <v>311</v>
      </c>
      <c r="B74" s="307" t="s">
        <v>312</v>
      </c>
      <c r="C74" s="308"/>
      <c r="D74" s="113" t="s">
        <v>513</v>
      </c>
      <c r="E74" s="115" t="s">
        <v>513</v>
      </c>
      <c r="F74" s="114" t="s">
        <v>513</v>
      </c>
      <c r="G74" s="114">
        <v>7</v>
      </c>
      <c r="H74" s="114">
        <v>0</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6</v>
      </c>
      <c r="G76" s="114">
        <v>4</v>
      </c>
      <c r="H76" s="114">
        <v>6</v>
      </c>
      <c r="I76" s="140">
        <v>0</v>
      </c>
      <c r="J76" s="115" t="s">
        <v>513</v>
      </c>
      <c r="K76" s="116" t="s">
        <v>513</v>
      </c>
    </row>
    <row r="77" spans="1:11" ht="14.1" customHeight="1" x14ac:dyDescent="0.2">
      <c r="A77" s="306">
        <v>92</v>
      </c>
      <c r="B77" s="307" t="s">
        <v>316</v>
      </c>
      <c r="C77" s="308"/>
      <c r="D77" s="113">
        <v>1.1887608069164266</v>
      </c>
      <c r="E77" s="115">
        <v>33</v>
      </c>
      <c r="F77" s="114">
        <v>44</v>
      </c>
      <c r="G77" s="114">
        <v>54</v>
      </c>
      <c r="H77" s="114">
        <v>31</v>
      </c>
      <c r="I77" s="140">
        <v>45</v>
      </c>
      <c r="J77" s="115">
        <v>-12</v>
      </c>
      <c r="K77" s="116">
        <v>-26.666666666666668</v>
      </c>
    </row>
    <row r="78" spans="1:11" ht="14.1" customHeight="1" x14ac:dyDescent="0.2">
      <c r="A78" s="306">
        <v>93</v>
      </c>
      <c r="B78" s="307" t="s">
        <v>317</v>
      </c>
      <c r="C78" s="308"/>
      <c r="D78" s="113" t="s">
        <v>513</v>
      </c>
      <c r="E78" s="115" t="s">
        <v>513</v>
      </c>
      <c r="F78" s="114" t="s">
        <v>513</v>
      </c>
      <c r="G78" s="114">
        <v>7</v>
      </c>
      <c r="H78" s="114">
        <v>4</v>
      </c>
      <c r="I78" s="140">
        <v>5</v>
      </c>
      <c r="J78" s="115" t="s">
        <v>513</v>
      </c>
      <c r="K78" s="116" t="s">
        <v>513</v>
      </c>
    </row>
    <row r="79" spans="1:11" ht="14.1" customHeight="1" x14ac:dyDescent="0.2">
      <c r="A79" s="306">
        <v>94</v>
      </c>
      <c r="B79" s="307" t="s">
        <v>318</v>
      </c>
      <c r="C79" s="308"/>
      <c r="D79" s="113">
        <v>0.14409221902017291</v>
      </c>
      <c r="E79" s="115">
        <v>4</v>
      </c>
      <c r="F79" s="114">
        <v>14</v>
      </c>
      <c r="G79" s="114">
        <v>8</v>
      </c>
      <c r="H79" s="114">
        <v>4</v>
      </c>
      <c r="I79" s="140">
        <v>9</v>
      </c>
      <c r="J79" s="115">
        <v>-5</v>
      </c>
      <c r="K79" s="116">
        <v>-55.555555555555557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28728</v>
      </c>
      <c r="C10" s="114">
        <v>15080</v>
      </c>
      <c r="D10" s="114">
        <v>13648</v>
      </c>
      <c r="E10" s="114">
        <v>22616</v>
      </c>
      <c r="F10" s="114">
        <v>5915</v>
      </c>
      <c r="G10" s="114">
        <v>4591</v>
      </c>
      <c r="H10" s="114">
        <v>6658</v>
      </c>
      <c r="I10" s="115">
        <v>10999</v>
      </c>
      <c r="J10" s="114">
        <v>7284</v>
      </c>
      <c r="K10" s="114">
        <v>3715</v>
      </c>
      <c r="L10" s="423">
        <v>2545</v>
      </c>
      <c r="M10" s="424">
        <v>2438</v>
      </c>
    </row>
    <row r="11" spans="1:13" ht="11.1" customHeight="1" x14ac:dyDescent="0.2">
      <c r="A11" s="422" t="s">
        <v>387</v>
      </c>
      <c r="B11" s="115">
        <v>29518</v>
      </c>
      <c r="C11" s="114">
        <v>15765</v>
      </c>
      <c r="D11" s="114">
        <v>13753</v>
      </c>
      <c r="E11" s="114">
        <v>23323</v>
      </c>
      <c r="F11" s="114">
        <v>5995</v>
      </c>
      <c r="G11" s="114">
        <v>4586</v>
      </c>
      <c r="H11" s="114">
        <v>6914</v>
      </c>
      <c r="I11" s="115">
        <v>11251</v>
      </c>
      <c r="J11" s="114">
        <v>7411</v>
      </c>
      <c r="K11" s="114">
        <v>3840</v>
      </c>
      <c r="L11" s="423">
        <v>2052</v>
      </c>
      <c r="M11" s="424">
        <v>1630</v>
      </c>
    </row>
    <row r="12" spans="1:13" ht="11.1" customHeight="1" x14ac:dyDescent="0.2">
      <c r="A12" s="422" t="s">
        <v>388</v>
      </c>
      <c r="B12" s="115">
        <v>29723</v>
      </c>
      <c r="C12" s="114">
        <v>15876</v>
      </c>
      <c r="D12" s="114">
        <v>13847</v>
      </c>
      <c r="E12" s="114">
        <v>23450</v>
      </c>
      <c r="F12" s="114">
        <v>6064</v>
      </c>
      <c r="G12" s="114">
        <v>4923</v>
      </c>
      <c r="H12" s="114">
        <v>6953</v>
      </c>
      <c r="I12" s="115">
        <v>11259</v>
      </c>
      <c r="J12" s="114">
        <v>7336</v>
      </c>
      <c r="K12" s="114">
        <v>3923</v>
      </c>
      <c r="L12" s="423">
        <v>3099</v>
      </c>
      <c r="M12" s="424">
        <v>2688</v>
      </c>
    </row>
    <row r="13" spans="1:13" s="110" customFormat="1" ht="11.1" customHeight="1" x14ac:dyDescent="0.2">
      <c r="A13" s="422" t="s">
        <v>389</v>
      </c>
      <c r="B13" s="115">
        <v>29243</v>
      </c>
      <c r="C13" s="114">
        <v>15415</v>
      </c>
      <c r="D13" s="114">
        <v>13828</v>
      </c>
      <c r="E13" s="114">
        <v>22958</v>
      </c>
      <c r="F13" s="114">
        <v>6078</v>
      </c>
      <c r="G13" s="114">
        <v>4731</v>
      </c>
      <c r="H13" s="114">
        <v>6977</v>
      </c>
      <c r="I13" s="115">
        <v>11402</v>
      </c>
      <c r="J13" s="114">
        <v>7398</v>
      </c>
      <c r="K13" s="114">
        <v>4004</v>
      </c>
      <c r="L13" s="423">
        <v>1504</v>
      </c>
      <c r="M13" s="424">
        <v>2082</v>
      </c>
    </row>
    <row r="14" spans="1:13" ht="15" customHeight="1" x14ac:dyDescent="0.2">
      <c r="A14" s="422" t="s">
        <v>390</v>
      </c>
      <c r="B14" s="115">
        <v>29607</v>
      </c>
      <c r="C14" s="114">
        <v>15666</v>
      </c>
      <c r="D14" s="114">
        <v>13941</v>
      </c>
      <c r="E14" s="114">
        <v>21975</v>
      </c>
      <c r="F14" s="114">
        <v>7445</v>
      </c>
      <c r="G14" s="114">
        <v>4615</v>
      </c>
      <c r="H14" s="114">
        <v>7187</v>
      </c>
      <c r="I14" s="115">
        <v>11336</v>
      </c>
      <c r="J14" s="114">
        <v>7319</v>
      </c>
      <c r="K14" s="114">
        <v>4017</v>
      </c>
      <c r="L14" s="423">
        <v>2402</v>
      </c>
      <c r="M14" s="424">
        <v>2181</v>
      </c>
    </row>
    <row r="15" spans="1:13" ht="11.1" customHeight="1" x14ac:dyDescent="0.2">
      <c r="A15" s="422" t="s">
        <v>387</v>
      </c>
      <c r="B15" s="115">
        <v>30225</v>
      </c>
      <c r="C15" s="114">
        <v>16166</v>
      </c>
      <c r="D15" s="114">
        <v>14059</v>
      </c>
      <c r="E15" s="114">
        <v>22272</v>
      </c>
      <c r="F15" s="114">
        <v>7765</v>
      </c>
      <c r="G15" s="114">
        <v>4675</v>
      </c>
      <c r="H15" s="114">
        <v>7354</v>
      </c>
      <c r="I15" s="115">
        <v>11598</v>
      </c>
      <c r="J15" s="114">
        <v>7412</v>
      </c>
      <c r="K15" s="114">
        <v>4186</v>
      </c>
      <c r="L15" s="423">
        <v>2283</v>
      </c>
      <c r="M15" s="424">
        <v>1710</v>
      </c>
    </row>
    <row r="16" spans="1:13" ht="11.1" customHeight="1" x14ac:dyDescent="0.2">
      <c r="A16" s="422" t="s">
        <v>388</v>
      </c>
      <c r="B16" s="115">
        <v>31044</v>
      </c>
      <c r="C16" s="114">
        <v>16535</v>
      </c>
      <c r="D16" s="114">
        <v>14509</v>
      </c>
      <c r="E16" s="114">
        <v>23008</v>
      </c>
      <c r="F16" s="114">
        <v>7998</v>
      </c>
      <c r="G16" s="114">
        <v>5134</v>
      </c>
      <c r="H16" s="114">
        <v>7517</v>
      </c>
      <c r="I16" s="115">
        <v>11726</v>
      </c>
      <c r="J16" s="114">
        <v>7415</v>
      </c>
      <c r="K16" s="114">
        <v>4311</v>
      </c>
      <c r="L16" s="423">
        <v>3508</v>
      </c>
      <c r="M16" s="424">
        <v>2944</v>
      </c>
    </row>
    <row r="17" spans="1:13" s="110" customFormat="1" ht="11.1" customHeight="1" x14ac:dyDescent="0.2">
      <c r="A17" s="422" t="s">
        <v>389</v>
      </c>
      <c r="B17" s="115">
        <v>30714</v>
      </c>
      <c r="C17" s="114">
        <v>16241</v>
      </c>
      <c r="D17" s="114">
        <v>14473</v>
      </c>
      <c r="E17" s="114">
        <v>22615</v>
      </c>
      <c r="F17" s="114">
        <v>8091</v>
      </c>
      <c r="G17" s="114">
        <v>4879</v>
      </c>
      <c r="H17" s="114">
        <v>7624</v>
      </c>
      <c r="I17" s="115">
        <v>11847</v>
      </c>
      <c r="J17" s="114">
        <v>7445</v>
      </c>
      <c r="K17" s="114">
        <v>4402</v>
      </c>
      <c r="L17" s="423">
        <v>1681</v>
      </c>
      <c r="M17" s="424">
        <v>2160</v>
      </c>
    </row>
    <row r="18" spans="1:13" ht="15" customHeight="1" x14ac:dyDescent="0.2">
      <c r="A18" s="422" t="s">
        <v>391</v>
      </c>
      <c r="B18" s="115">
        <v>31049</v>
      </c>
      <c r="C18" s="114">
        <v>16459</v>
      </c>
      <c r="D18" s="114">
        <v>14590</v>
      </c>
      <c r="E18" s="114">
        <v>22776</v>
      </c>
      <c r="F18" s="114">
        <v>8238</v>
      </c>
      <c r="G18" s="114">
        <v>4811</v>
      </c>
      <c r="H18" s="114">
        <v>7742</v>
      </c>
      <c r="I18" s="115">
        <v>11681</v>
      </c>
      <c r="J18" s="114">
        <v>7308</v>
      </c>
      <c r="K18" s="114">
        <v>4373</v>
      </c>
      <c r="L18" s="423">
        <v>2770</v>
      </c>
      <c r="M18" s="424">
        <v>2511</v>
      </c>
    </row>
    <row r="19" spans="1:13" ht="11.1" customHeight="1" x14ac:dyDescent="0.2">
      <c r="A19" s="422" t="s">
        <v>387</v>
      </c>
      <c r="B19" s="115">
        <v>31369</v>
      </c>
      <c r="C19" s="114">
        <v>16651</v>
      </c>
      <c r="D19" s="114">
        <v>14718</v>
      </c>
      <c r="E19" s="114">
        <v>22917</v>
      </c>
      <c r="F19" s="114">
        <v>8422</v>
      </c>
      <c r="G19" s="114">
        <v>4745</v>
      </c>
      <c r="H19" s="114">
        <v>7990</v>
      </c>
      <c r="I19" s="115">
        <v>12059</v>
      </c>
      <c r="J19" s="114">
        <v>7472</v>
      </c>
      <c r="K19" s="114">
        <v>4587</v>
      </c>
      <c r="L19" s="423">
        <v>2328</v>
      </c>
      <c r="M19" s="424">
        <v>2083</v>
      </c>
    </row>
    <row r="20" spans="1:13" ht="11.1" customHeight="1" x14ac:dyDescent="0.2">
      <c r="A20" s="422" t="s">
        <v>388</v>
      </c>
      <c r="B20" s="115">
        <v>32048</v>
      </c>
      <c r="C20" s="114">
        <v>17105</v>
      </c>
      <c r="D20" s="114">
        <v>14943</v>
      </c>
      <c r="E20" s="114">
        <v>23547</v>
      </c>
      <c r="F20" s="114">
        <v>8490</v>
      </c>
      <c r="G20" s="114">
        <v>5161</v>
      </c>
      <c r="H20" s="114">
        <v>8145</v>
      </c>
      <c r="I20" s="115">
        <v>12073</v>
      </c>
      <c r="J20" s="114">
        <v>7399</v>
      </c>
      <c r="K20" s="114">
        <v>4674</v>
      </c>
      <c r="L20" s="423">
        <v>3232</v>
      </c>
      <c r="M20" s="424">
        <v>2640</v>
      </c>
    </row>
    <row r="21" spans="1:13" s="110" customFormat="1" ht="11.1" customHeight="1" x14ac:dyDescent="0.2">
      <c r="A21" s="422" t="s">
        <v>389</v>
      </c>
      <c r="B21" s="115">
        <v>31448</v>
      </c>
      <c r="C21" s="114">
        <v>16537</v>
      </c>
      <c r="D21" s="114">
        <v>14911</v>
      </c>
      <c r="E21" s="114">
        <v>23026</v>
      </c>
      <c r="F21" s="114">
        <v>8411</v>
      </c>
      <c r="G21" s="114">
        <v>4930</v>
      </c>
      <c r="H21" s="114">
        <v>8233</v>
      </c>
      <c r="I21" s="115">
        <v>12160</v>
      </c>
      <c r="J21" s="114">
        <v>7465</v>
      </c>
      <c r="K21" s="114">
        <v>4695</v>
      </c>
      <c r="L21" s="423">
        <v>1553</v>
      </c>
      <c r="M21" s="424">
        <v>2180</v>
      </c>
    </row>
    <row r="22" spans="1:13" ht="15" customHeight="1" x14ac:dyDescent="0.2">
      <c r="A22" s="422" t="s">
        <v>392</v>
      </c>
      <c r="B22" s="115">
        <v>31262</v>
      </c>
      <c r="C22" s="114">
        <v>16637</v>
      </c>
      <c r="D22" s="114">
        <v>14625</v>
      </c>
      <c r="E22" s="114">
        <v>22913</v>
      </c>
      <c r="F22" s="114">
        <v>8332</v>
      </c>
      <c r="G22" s="114">
        <v>4686</v>
      </c>
      <c r="H22" s="114">
        <v>8355</v>
      </c>
      <c r="I22" s="115">
        <v>12016</v>
      </c>
      <c r="J22" s="114">
        <v>7367</v>
      </c>
      <c r="K22" s="114">
        <v>4649</v>
      </c>
      <c r="L22" s="423">
        <v>2333</v>
      </c>
      <c r="M22" s="424">
        <v>2321</v>
      </c>
    </row>
    <row r="23" spans="1:13" ht="11.1" customHeight="1" x14ac:dyDescent="0.2">
      <c r="A23" s="422" t="s">
        <v>387</v>
      </c>
      <c r="B23" s="115">
        <v>31723</v>
      </c>
      <c r="C23" s="114">
        <v>17162</v>
      </c>
      <c r="D23" s="114">
        <v>14561</v>
      </c>
      <c r="E23" s="114">
        <v>23315</v>
      </c>
      <c r="F23" s="114">
        <v>8385</v>
      </c>
      <c r="G23" s="114">
        <v>4607</v>
      </c>
      <c r="H23" s="114">
        <v>8564</v>
      </c>
      <c r="I23" s="115">
        <v>12293</v>
      </c>
      <c r="J23" s="114">
        <v>7478</v>
      </c>
      <c r="K23" s="114">
        <v>4815</v>
      </c>
      <c r="L23" s="423">
        <v>2403</v>
      </c>
      <c r="M23" s="424">
        <v>1947</v>
      </c>
    </row>
    <row r="24" spans="1:13" ht="11.1" customHeight="1" x14ac:dyDescent="0.2">
      <c r="A24" s="422" t="s">
        <v>388</v>
      </c>
      <c r="B24" s="115">
        <v>32299</v>
      </c>
      <c r="C24" s="114">
        <v>17477</v>
      </c>
      <c r="D24" s="114">
        <v>14822</v>
      </c>
      <c r="E24" s="114">
        <v>23655</v>
      </c>
      <c r="F24" s="114">
        <v>8444</v>
      </c>
      <c r="G24" s="114">
        <v>4934</v>
      </c>
      <c r="H24" s="114">
        <v>8705</v>
      </c>
      <c r="I24" s="115">
        <v>12364</v>
      </c>
      <c r="J24" s="114">
        <v>7423</v>
      </c>
      <c r="K24" s="114">
        <v>4941</v>
      </c>
      <c r="L24" s="423">
        <v>3352</v>
      </c>
      <c r="M24" s="424">
        <v>2803</v>
      </c>
    </row>
    <row r="25" spans="1:13" s="110" customFormat="1" ht="11.1" customHeight="1" x14ac:dyDescent="0.2">
      <c r="A25" s="422" t="s">
        <v>389</v>
      </c>
      <c r="B25" s="115">
        <v>31724</v>
      </c>
      <c r="C25" s="114">
        <v>16909</v>
      </c>
      <c r="D25" s="114">
        <v>14815</v>
      </c>
      <c r="E25" s="114">
        <v>23064</v>
      </c>
      <c r="F25" s="114">
        <v>8462</v>
      </c>
      <c r="G25" s="114">
        <v>4702</v>
      </c>
      <c r="H25" s="114">
        <v>8673</v>
      </c>
      <c r="I25" s="115">
        <v>12397</v>
      </c>
      <c r="J25" s="114">
        <v>7460</v>
      </c>
      <c r="K25" s="114">
        <v>4937</v>
      </c>
      <c r="L25" s="423">
        <v>1701</v>
      </c>
      <c r="M25" s="424">
        <v>2268</v>
      </c>
    </row>
    <row r="26" spans="1:13" ht="15" customHeight="1" x14ac:dyDescent="0.2">
      <c r="A26" s="422" t="s">
        <v>393</v>
      </c>
      <c r="B26" s="115">
        <v>31973</v>
      </c>
      <c r="C26" s="114">
        <v>17108</v>
      </c>
      <c r="D26" s="114">
        <v>14865</v>
      </c>
      <c r="E26" s="114">
        <v>23213</v>
      </c>
      <c r="F26" s="114">
        <v>8565</v>
      </c>
      <c r="G26" s="114">
        <v>4564</v>
      </c>
      <c r="H26" s="114">
        <v>8858</v>
      </c>
      <c r="I26" s="115">
        <v>12332</v>
      </c>
      <c r="J26" s="114">
        <v>7424</v>
      </c>
      <c r="K26" s="114">
        <v>4908</v>
      </c>
      <c r="L26" s="423">
        <v>2529</v>
      </c>
      <c r="M26" s="424">
        <v>2355</v>
      </c>
    </row>
    <row r="27" spans="1:13" ht="11.1" customHeight="1" x14ac:dyDescent="0.2">
      <c r="A27" s="422" t="s">
        <v>387</v>
      </c>
      <c r="B27" s="115">
        <v>32361</v>
      </c>
      <c r="C27" s="114">
        <v>17429</v>
      </c>
      <c r="D27" s="114">
        <v>14932</v>
      </c>
      <c r="E27" s="114">
        <v>23437</v>
      </c>
      <c r="F27" s="114">
        <v>8729</v>
      </c>
      <c r="G27" s="114">
        <v>4521</v>
      </c>
      <c r="H27" s="114">
        <v>9078</v>
      </c>
      <c r="I27" s="115">
        <v>12647</v>
      </c>
      <c r="J27" s="114">
        <v>7564</v>
      </c>
      <c r="K27" s="114">
        <v>5083</v>
      </c>
      <c r="L27" s="423">
        <v>2333</v>
      </c>
      <c r="M27" s="424">
        <v>1959</v>
      </c>
    </row>
    <row r="28" spans="1:13" ht="11.1" customHeight="1" x14ac:dyDescent="0.2">
      <c r="A28" s="422" t="s">
        <v>388</v>
      </c>
      <c r="B28" s="115">
        <v>32888</v>
      </c>
      <c r="C28" s="114">
        <v>17697</v>
      </c>
      <c r="D28" s="114">
        <v>15191</v>
      </c>
      <c r="E28" s="114">
        <v>24078</v>
      </c>
      <c r="F28" s="114">
        <v>8804</v>
      </c>
      <c r="G28" s="114">
        <v>4904</v>
      </c>
      <c r="H28" s="114">
        <v>9189</v>
      </c>
      <c r="I28" s="115">
        <v>12686</v>
      </c>
      <c r="J28" s="114">
        <v>7477</v>
      </c>
      <c r="K28" s="114">
        <v>5209</v>
      </c>
      <c r="L28" s="423">
        <v>3459</v>
      </c>
      <c r="M28" s="424">
        <v>3101</v>
      </c>
    </row>
    <row r="29" spans="1:13" s="110" customFormat="1" ht="11.1" customHeight="1" x14ac:dyDescent="0.2">
      <c r="A29" s="422" t="s">
        <v>389</v>
      </c>
      <c r="B29" s="115">
        <v>32159</v>
      </c>
      <c r="C29" s="114">
        <v>17059</v>
      </c>
      <c r="D29" s="114">
        <v>15100</v>
      </c>
      <c r="E29" s="114">
        <v>23366</v>
      </c>
      <c r="F29" s="114">
        <v>8792</v>
      </c>
      <c r="G29" s="114">
        <v>4648</v>
      </c>
      <c r="H29" s="114">
        <v>9095</v>
      </c>
      <c r="I29" s="115">
        <v>12667</v>
      </c>
      <c r="J29" s="114">
        <v>7492</v>
      </c>
      <c r="K29" s="114">
        <v>5175</v>
      </c>
      <c r="L29" s="423">
        <v>1620</v>
      </c>
      <c r="M29" s="424">
        <v>2340</v>
      </c>
    </row>
    <row r="30" spans="1:13" ht="15" customHeight="1" x14ac:dyDescent="0.2">
      <c r="A30" s="422" t="s">
        <v>394</v>
      </c>
      <c r="B30" s="115">
        <v>32651</v>
      </c>
      <c r="C30" s="114">
        <v>17359</v>
      </c>
      <c r="D30" s="114">
        <v>15292</v>
      </c>
      <c r="E30" s="114">
        <v>23583</v>
      </c>
      <c r="F30" s="114">
        <v>9067</v>
      </c>
      <c r="G30" s="114">
        <v>4627</v>
      </c>
      <c r="H30" s="114">
        <v>9274</v>
      </c>
      <c r="I30" s="115">
        <v>12539</v>
      </c>
      <c r="J30" s="114">
        <v>7406</v>
      </c>
      <c r="K30" s="114">
        <v>5133</v>
      </c>
      <c r="L30" s="423">
        <v>2628</v>
      </c>
      <c r="M30" s="424">
        <v>2367</v>
      </c>
    </row>
    <row r="31" spans="1:13" ht="11.1" customHeight="1" x14ac:dyDescent="0.2">
      <c r="A31" s="422" t="s">
        <v>387</v>
      </c>
      <c r="B31" s="115">
        <v>33092</v>
      </c>
      <c r="C31" s="114">
        <v>17720</v>
      </c>
      <c r="D31" s="114">
        <v>15372</v>
      </c>
      <c r="E31" s="114">
        <v>23895</v>
      </c>
      <c r="F31" s="114">
        <v>9196</v>
      </c>
      <c r="G31" s="114">
        <v>4523</v>
      </c>
      <c r="H31" s="114">
        <v>9514</v>
      </c>
      <c r="I31" s="115">
        <v>12861</v>
      </c>
      <c r="J31" s="114">
        <v>7515</v>
      </c>
      <c r="K31" s="114">
        <v>5346</v>
      </c>
      <c r="L31" s="423">
        <v>2181</v>
      </c>
      <c r="M31" s="424">
        <v>1831</v>
      </c>
    </row>
    <row r="32" spans="1:13" ht="11.1" customHeight="1" x14ac:dyDescent="0.2">
      <c r="A32" s="422" t="s">
        <v>388</v>
      </c>
      <c r="B32" s="115">
        <v>33848</v>
      </c>
      <c r="C32" s="114">
        <v>18118</v>
      </c>
      <c r="D32" s="114">
        <v>15730</v>
      </c>
      <c r="E32" s="114">
        <v>24563</v>
      </c>
      <c r="F32" s="114">
        <v>9284</v>
      </c>
      <c r="G32" s="114">
        <v>4974</v>
      </c>
      <c r="H32" s="114">
        <v>9651</v>
      </c>
      <c r="I32" s="115">
        <v>12872</v>
      </c>
      <c r="J32" s="114">
        <v>7388</v>
      </c>
      <c r="K32" s="114">
        <v>5484</v>
      </c>
      <c r="L32" s="423">
        <v>3505</v>
      </c>
      <c r="M32" s="424">
        <v>2846</v>
      </c>
    </row>
    <row r="33" spans="1:13" s="110" customFormat="1" ht="11.1" customHeight="1" x14ac:dyDescent="0.2">
      <c r="A33" s="422" t="s">
        <v>389</v>
      </c>
      <c r="B33" s="115">
        <v>33355</v>
      </c>
      <c r="C33" s="114">
        <v>17664</v>
      </c>
      <c r="D33" s="114">
        <v>15691</v>
      </c>
      <c r="E33" s="114">
        <v>24037</v>
      </c>
      <c r="F33" s="114">
        <v>9318</v>
      </c>
      <c r="G33" s="114">
        <v>4775</v>
      </c>
      <c r="H33" s="114">
        <v>9610</v>
      </c>
      <c r="I33" s="115">
        <v>12932</v>
      </c>
      <c r="J33" s="114">
        <v>7442</v>
      </c>
      <c r="K33" s="114">
        <v>5490</v>
      </c>
      <c r="L33" s="423">
        <v>1718</v>
      </c>
      <c r="M33" s="424">
        <v>2182</v>
      </c>
    </row>
    <row r="34" spans="1:13" ht="15" customHeight="1" x14ac:dyDescent="0.2">
      <c r="A34" s="422" t="s">
        <v>395</v>
      </c>
      <c r="B34" s="115">
        <v>33508</v>
      </c>
      <c r="C34" s="114">
        <v>17792</v>
      </c>
      <c r="D34" s="114">
        <v>15716</v>
      </c>
      <c r="E34" s="114">
        <v>24093</v>
      </c>
      <c r="F34" s="114">
        <v>9415</v>
      </c>
      <c r="G34" s="114">
        <v>4596</v>
      </c>
      <c r="H34" s="114">
        <v>9811</v>
      </c>
      <c r="I34" s="115">
        <v>12775</v>
      </c>
      <c r="J34" s="114">
        <v>7373</v>
      </c>
      <c r="K34" s="114">
        <v>5402</v>
      </c>
      <c r="L34" s="423">
        <v>2452</v>
      </c>
      <c r="M34" s="424">
        <v>2253</v>
      </c>
    </row>
    <row r="35" spans="1:13" ht="11.1" customHeight="1" x14ac:dyDescent="0.2">
      <c r="A35" s="422" t="s">
        <v>387</v>
      </c>
      <c r="B35" s="115">
        <v>34016</v>
      </c>
      <c r="C35" s="114">
        <v>18206</v>
      </c>
      <c r="D35" s="114">
        <v>15810</v>
      </c>
      <c r="E35" s="114">
        <v>24475</v>
      </c>
      <c r="F35" s="114">
        <v>9541</v>
      </c>
      <c r="G35" s="114">
        <v>4499</v>
      </c>
      <c r="H35" s="114">
        <v>10055</v>
      </c>
      <c r="I35" s="115">
        <v>13121</v>
      </c>
      <c r="J35" s="114">
        <v>7521</v>
      </c>
      <c r="K35" s="114">
        <v>5600</v>
      </c>
      <c r="L35" s="423">
        <v>2367</v>
      </c>
      <c r="M35" s="424">
        <v>1930</v>
      </c>
    </row>
    <row r="36" spans="1:13" ht="11.1" customHeight="1" x14ac:dyDescent="0.2">
      <c r="A36" s="422" t="s">
        <v>388</v>
      </c>
      <c r="B36" s="115">
        <v>34843</v>
      </c>
      <c r="C36" s="114">
        <v>18749</v>
      </c>
      <c r="D36" s="114">
        <v>16094</v>
      </c>
      <c r="E36" s="114">
        <v>25192</v>
      </c>
      <c r="F36" s="114">
        <v>9651</v>
      </c>
      <c r="G36" s="114">
        <v>5045</v>
      </c>
      <c r="H36" s="114">
        <v>10186</v>
      </c>
      <c r="I36" s="115">
        <v>13241</v>
      </c>
      <c r="J36" s="114">
        <v>7430</v>
      </c>
      <c r="K36" s="114">
        <v>5811</v>
      </c>
      <c r="L36" s="423">
        <v>3656</v>
      </c>
      <c r="M36" s="424">
        <v>2931</v>
      </c>
    </row>
    <row r="37" spans="1:13" s="110" customFormat="1" ht="11.1" customHeight="1" x14ac:dyDescent="0.2">
      <c r="A37" s="422" t="s">
        <v>389</v>
      </c>
      <c r="B37" s="115">
        <v>34487</v>
      </c>
      <c r="C37" s="114">
        <v>18331</v>
      </c>
      <c r="D37" s="114">
        <v>16156</v>
      </c>
      <c r="E37" s="114">
        <v>24780</v>
      </c>
      <c r="F37" s="114">
        <v>9707</v>
      </c>
      <c r="G37" s="114">
        <v>4902</v>
      </c>
      <c r="H37" s="114">
        <v>10220</v>
      </c>
      <c r="I37" s="115">
        <v>13338</v>
      </c>
      <c r="J37" s="114">
        <v>7583</v>
      </c>
      <c r="K37" s="114">
        <v>5755</v>
      </c>
      <c r="L37" s="423">
        <v>1825</v>
      </c>
      <c r="M37" s="424">
        <v>2325</v>
      </c>
    </row>
    <row r="38" spans="1:13" ht="15" customHeight="1" x14ac:dyDescent="0.2">
      <c r="A38" s="425" t="s">
        <v>396</v>
      </c>
      <c r="B38" s="115">
        <v>34933</v>
      </c>
      <c r="C38" s="114">
        <v>18671</v>
      </c>
      <c r="D38" s="114">
        <v>16262</v>
      </c>
      <c r="E38" s="114">
        <v>25047</v>
      </c>
      <c r="F38" s="114">
        <v>9886</v>
      </c>
      <c r="G38" s="114">
        <v>4804</v>
      </c>
      <c r="H38" s="114">
        <v>10438</v>
      </c>
      <c r="I38" s="115">
        <v>13309</v>
      </c>
      <c r="J38" s="114">
        <v>7537</v>
      </c>
      <c r="K38" s="114">
        <v>5772</v>
      </c>
      <c r="L38" s="423">
        <v>2989</v>
      </c>
      <c r="M38" s="424">
        <v>2614</v>
      </c>
    </row>
    <row r="39" spans="1:13" ht="11.1" customHeight="1" x14ac:dyDescent="0.2">
      <c r="A39" s="422" t="s">
        <v>387</v>
      </c>
      <c r="B39" s="115">
        <v>35311</v>
      </c>
      <c r="C39" s="114">
        <v>18965</v>
      </c>
      <c r="D39" s="114">
        <v>16346</v>
      </c>
      <c r="E39" s="114">
        <v>25304</v>
      </c>
      <c r="F39" s="114">
        <v>10007</v>
      </c>
      <c r="G39" s="114">
        <v>4707</v>
      </c>
      <c r="H39" s="114">
        <v>10657</v>
      </c>
      <c r="I39" s="115">
        <v>13495</v>
      </c>
      <c r="J39" s="114">
        <v>7577</v>
      </c>
      <c r="K39" s="114">
        <v>5918</v>
      </c>
      <c r="L39" s="423">
        <v>2719</v>
      </c>
      <c r="M39" s="424">
        <v>2360</v>
      </c>
    </row>
    <row r="40" spans="1:13" ht="11.1" customHeight="1" x14ac:dyDescent="0.2">
      <c r="A40" s="425" t="s">
        <v>388</v>
      </c>
      <c r="B40" s="115">
        <v>35949</v>
      </c>
      <c r="C40" s="114">
        <v>19337</v>
      </c>
      <c r="D40" s="114">
        <v>16612</v>
      </c>
      <c r="E40" s="114">
        <v>25873</v>
      </c>
      <c r="F40" s="114">
        <v>10076</v>
      </c>
      <c r="G40" s="114">
        <v>5165</v>
      </c>
      <c r="H40" s="114">
        <v>10763</v>
      </c>
      <c r="I40" s="115">
        <v>13403</v>
      </c>
      <c r="J40" s="114">
        <v>7361</v>
      </c>
      <c r="K40" s="114">
        <v>6042</v>
      </c>
      <c r="L40" s="423">
        <v>3777</v>
      </c>
      <c r="M40" s="424">
        <v>3196</v>
      </c>
    </row>
    <row r="41" spans="1:13" s="110" customFormat="1" ht="11.1" customHeight="1" x14ac:dyDescent="0.2">
      <c r="A41" s="422" t="s">
        <v>389</v>
      </c>
      <c r="B41" s="115">
        <v>35362</v>
      </c>
      <c r="C41" s="114">
        <v>18780</v>
      </c>
      <c r="D41" s="114">
        <v>16582</v>
      </c>
      <c r="E41" s="114">
        <v>25254</v>
      </c>
      <c r="F41" s="114">
        <v>10108</v>
      </c>
      <c r="G41" s="114">
        <v>4896</v>
      </c>
      <c r="H41" s="114">
        <v>10746</v>
      </c>
      <c r="I41" s="115">
        <v>13419</v>
      </c>
      <c r="J41" s="114">
        <v>7425</v>
      </c>
      <c r="K41" s="114">
        <v>5994</v>
      </c>
      <c r="L41" s="423">
        <v>1913</v>
      </c>
      <c r="M41" s="424">
        <v>2434</v>
      </c>
    </row>
    <row r="42" spans="1:13" ht="15" customHeight="1" x14ac:dyDescent="0.2">
      <c r="A42" s="422" t="s">
        <v>397</v>
      </c>
      <c r="B42" s="115">
        <v>35611</v>
      </c>
      <c r="C42" s="114">
        <v>18999</v>
      </c>
      <c r="D42" s="114">
        <v>16612</v>
      </c>
      <c r="E42" s="114">
        <v>25357</v>
      </c>
      <c r="F42" s="114">
        <v>10254</v>
      </c>
      <c r="G42" s="114">
        <v>4771</v>
      </c>
      <c r="H42" s="114">
        <v>10940</v>
      </c>
      <c r="I42" s="115">
        <v>13371</v>
      </c>
      <c r="J42" s="114">
        <v>7326</v>
      </c>
      <c r="K42" s="114">
        <v>6045</v>
      </c>
      <c r="L42" s="423">
        <v>2783</v>
      </c>
      <c r="M42" s="424">
        <v>2522</v>
      </c>
    </row>
    <row r="43" spans="1:13" ht="11.1" customHeight="1" x14ac:dyDescent="0.2">
      <c r="A43" s="422" t="s">
        <v>387</v>
      </c>
      <c r="B43" s="115">
        <v>36129</v>
      </c>
      <c r="C43" s="114">
        <v>19450</v>
      </c>
      <c r="D43" s="114">
        <v>16679</v>
      </c>
      <c r="E43" s="114">
        <v>25751</v>
      </c>
      <c r="F43" s="114">
        <v>10378</v>
      </c>
      <c r="G43" s="114">
        <v>4678</v>
      </c>
      <c r="H43" s="114">
        <v>11221</v>
      </c>
      <c r="I43" s="115">
        <v>13643</v>
      </c>
      <c r="J43" s="114">
        <v>7370</v>
      </c>
      <c r="K43" s="114">
        <v>6273</v>
      </c>
      <c r="L43" s="423">
        <v>2750</v>
      </c>
      <c r="M43" s="424">
        <v>2368</v>
      </c>
    </row>
    <row r="44" spans="1:13" ht="11.1" customHeight="1" x14ac:dyDescent="0.2">
      <c r="A44" s="422" t="s">
        <v>388</v>
      </c>
      <c r="B44" s="115">
        <v>36816</v>
      </c>
      <c r="C44" s="114">
        <v>19856</v>
      </c>
      <c r="D44" s="114">
        <v>16960</v>
      </c>
      <c r="E44" s="114">
        <v>26356</v>
      </c>
      <c r="F44" s="114">
        <v>10460</v>
      </c>
      <c r="G44" s="114">
        <v>5102</v>
      </c>
      <c r="H44" s="114">
        <v>11396</v>
      </c>
      <c r="I44" s="115">
        <v>13502</v>
      </c>
      <c r="J44" s="114">
        <v>7190</v>
      </c>
      <c r="K44" s="114">
        <v>6312</v>
      </c>
      <c r="L44" s="423">
        <v>3784</v>
      </c>
      <c r="M44" s="424">
        <v>3205</v>
      </c>
    </row>
    <row r="45" spans="1:13" s="110" customFormat="1" ht="11.1" customHeight="1" x14ac:dyDescent="0.2">
      <c r="A45" s="422" t="s">
        <v>389</v>
      </c>
      <c r="B45" s="115">
        <v>36501</v>
      </c>
      <c r="C45" s="114">
        <v>19495</v>
      </c>
      <c r="D45" s="114">
        <v>17006</v>
      </c>
      <c r="E45" s="114">
        <v>25872</v>
      </c>
      <c r="F45" s="114">
        <v>10629</v>
      </c>
      <c r="G45" s="114">
        <v>4987</v>
      </c>
      <c r="H45" s="114">
        <v>11389</v>
      </c>
      <c r="I45" s="115">
        <v>13630</v>
      </c>
      <c r="J45" s="114">
        <v>7273</v>
      </c>
      <c r="K45" s="114">
        <v>6357</v>
      </c>
      <c r="L45" s="423">
        <v>2184</v>
      </c>
      <c r="M45" s="424">
        <v>2567</v>
      </c>
    </row>
    <row r="46" spans="1:13" ht="15" customHeight="1" x14ac:dyDescent="0.2">
      <c r="A46" s="422" t="s">
        <v>398</v>
      </c>
      <c r="B46" s="115">
        <v>36800</v>
      </c>
      <c r="C46" s="114">
        <v>19857</v>
      </c>
      <c r="D46" s="114">
        <v>16943</v>
      </c>
      <c r="E46" s="114">
        <v>26063</v>
      </c>
      <c r="F46" s="114">
        <v>10737</v>
      </c>
      <c r="G46" s="114">
        <v>4876</v>
      </c>
      <c r="H46" s="114">
        <v>11560</v>
      </c>
      <c r="I46" s="115">
        <v>13293</v>
      </c>
      <c r="J46" s="114">
        <v>7046</v>
      </c>
      <c r="K46" s="114">
        <v>6247</v>
      </c>
      <c r="L46" s="423">
        <v>3079</v>
      </c>
      <c r="M46" s="424">
        <v>2892</v>
      </c>
    </row>
    <row r="47" spans="1:13" ht="11.1" customHeight="1" x14ac:dyDescent="0.2">
      <c r="A47" s="422" t="s">
        <v>387</v>
      </c>
      <c r="B47" s="115">
        <v>37086</v>
      </c>
      <c r="C47" s="114">
        <v>20013</v>
      </c>
      <c r="D47" s="114">
        <v>17073</v>
      </c>
      <c r="E47" s="114">
        <v>26226</v>
      </c>
      <c r="F47" s="114">
        <v>10860</v>
      </c>
      <c r="G47" s="114">
        <v>4799</v>
      </c>
      <c r="H47" s="114">
        <v>11811</v>
      </c>
      <c r="I47" s="115">
        <v>13503</v>
      </c>
      <c r="J47" s="114">
        <v>7115</v>
      </c>
      <c r="K47" s="114">
        <v>6388</v>
      </c>
      <c r="L47" s="423">
        <v>2626</v>
      </c>
      <c r="M47" s="424">
        <v>2332</v>
      </c>
    </row>
    <row r="48" spans="1:13" ht="11.1" customHeight="1" x14ac:dyDescent="0.2">
      <c r="A48" s="422" t="s">
        <v>388</v>
      </c>
      <c r="B48" s="115">
        <v>37620</v>
      </c>
      <c r="C48" s="114">
        <v>20319</v>
      </c>
      <c r="D48" s="114">
        <v>17301</v>
      </c>
      <c r="E48" s="114">
        <v>26633</v>
      </c>
      <c r="F48" s="114">
        <v>10987</v>
      </c>
      <c r="G48" s="114">
        <v>5136</v>
      </c>
      <c r="H48" s="114">
        <v>12000</v>
      </c>
      <c r="I48" s="115">
        <v>13563</v>
      </c>
      <c r="J48" s="114">
        <v>7028</v>
      </c>
      <c r="K48" s="114">
        <v>6535</v>
      </c>
      <c r="L48" s="423">
        <v>3875</v>
      </c>
      <c r="M48" s="424">
        <v>3411</v>
      </c>
    </row>
    <row r="49" spans="1:17" s="110" customFormat="1" ht="11.1" customHeight="1" x14ac:dyDescent="0.2">
      <c r="A49" s="422" t="s">
        <v>389</v>
      </c>
      <c r="B49" s="115">
        <v>36829</v>
      </c>
      <c r="C49" s="114">
        <v>19652</v>
      </c>
      <c r="D49" s="114">
        <v>17177</v>
      </c>
      <c r="E49" s="114">
        <v>25929</v>
      </c>
      <c r="F49" s="114">
        <v>10900</v>
      </c>
      <c r="G49" s="114">
        <v>4937</v>
      </c>
      <c r="H49" s="114">
        <v>11849</v>
      </c>
      <c r="I49" s="115">
        <v>13404</v>
      </c>
      <c r="J49" s="114">
        <v>7015</v>
      </c>
      <c r="K49" s="114">
        <v>6389</v>
      </c>
      <c r="L49" s="423">
        <v>2112</v>
      </c>
      <c r="M49" s="424">
        <v>2895</v>
      </c>
    </row>
    <row r="50" spans="1:17" ht="15" customHeight="1" x14ac:dyDescent="0.2">
      <c r="A50" s="422" t="s">
        <v>399</v>
      </c>
      <c r="B50" s="143">
        <v>37320</v>
      </c>
      <c r="C50" s="144">
        <v>19990</v>
      </c>
      <c r="D50" s="144">
        <v>17330</v>
      </c>
      <c r="E50" s="144">
        <v>26267</v>
      </c>
      <c r="F50" s="144">
        <v>11053</v>
      </c>
      <c r="G50" s="144">
        <v>4857</v>
      </c>
      <c r="H50" s="144">
        <v>12031</v>
      </c>
      <c r="I50" s="143">
        <v>12974</v>
      </c>
      <c r="J50" s="144">
        <v>6813</v>
      </c>
      <c r="K50" s="144">
        <v>6161</v>
      </c>
      <c r="L50" s="426">
        <v>3263</v>
      </c>
      <c r="M50" s="427">
        <v>2776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1.4130434782608696</v>
      </c>
      <c r="C6" s="480">
        <f>'Tabelle 3.3'!J11</f>
        <v>-2.3997592717971865</v>
      </c>
      <c r="D6" s="481">
        <f t="shared" ref="D6:E9" si="0">IF(OR(AND(B6&gt;=-50,B6&lt;=50),ISNUMBER(B6)=FALSE),B6,"")</f>
        <v>1.4130434782608696</v>
      </c>
      <c r="E6" s="481">
        <f t="shared" si="0"/>
        <v>-2.3997592717971865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1.4130434782608696</v>
      </c>
      <c r="C14" s="480">
        <f>'Tabelle 3.3'!J11</f>
        <v>-2.3997592717971865</v>
      </c>
      <c r="D14" s="481">
        <f>IF(OR(AND(B14&gt;=-50,B14&lt;=50),ISNUMBER(B14)=FALSE),B14,"")</f>
        <v>1.4130434782608696</v>
      </c>
      <c r="E14" s="481">
        <f>IF(OR(AND(C14&gt;=-50,C14&lt;=50),ISNUMBER(C14)=FALSE),C14,"")</f>
        <v>-2.3997592717971865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-2.0599250936329589</v>
      </c>
      <c r="C15" s="480">
        <f>'Tabelle 3.3'!J12</f>
        <v>13.913043478260869</v>
      </c>
      <c r="D15" s="481">
        <f t="shared" ref="D15:E45" si="3">IF(OR(AND(B15&gt;=-50,B15&lt;=50),ISNUMBER(B15)=FALSE),B15,"")</f>
        <v>-2.0599250936329589</v>
      </c>
      <c r="E15" s="481">
        <f t="shared" si="3"/>
        <v>13.913043478260869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6.8965517241379306</v>
      </c>
      <c r="C16" s="480">
        <f>'Tabelle 3.3'!J13</f>
        <v>-3.8461538461538463</v>
      </c>
      <c r="D16" s="481">
        <f t="shared" si="3"/>
        <v>6.8965517241379306</v>
      </c>
      <c r="E16" s="481">
        <f t="shared" si="3"/>
        <v>-3.8461538461538463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-0.93851752537828004</v>
      </c>
      <c r="C17" s="480">
        <f>'Tabelle 3.3'!J14</f>
        <v>-7.8579743888242142</v>
      </c>
      <c r="D17" s="481">
        <f t="shared" si="3"/>
        <v>-0.93851752537828004</v>
      </c>
      <c r="E17" s="481">
        <f t="shared" si="3"/>
        <v>-7.8579743888242142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1.2859097127222983</v>
      </c>
      <c r="C18" s="480">
        <f>'Tabelle 3.3'!J15</f>
        <v>-10.676156583629894</v>
      </c>
      <c r="D18" s="481">
        <f t="shared" si="3"/>
        <v>1.2859097127222983</v>
      </c>
      <c r="E18" s="481">
        <f t="shared" si="3"/>
        <v>-10.676156583629894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-4.5182362547632007</v>
      </c>
      <c r="C19" s="480">
        <f>'Tabelle 3.3'!J16</f>
        <v>-6.2586926286509037</v>
      </c>
      <c r="D19" s="481">
        <f t="shared" si="3"/>
        <v>-4.5182362547632007</v>
      </c>
      <c r="E19" s="481">
        <f t="shared" si="3"/>
        <v>-6.2586926286509037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8.1504702194357375</v>
      </c>
      <c r="C20" s="480">
        <f>'Tabelle 3.3'!J17</f>
        <v>0</v>
      </c>
      <c r="D20" s="481">
        <f t="shared" si="3"/>
        <v>8.1504702194357375</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2.0828041656083314</v>
      </c>
      <c r="C21" s="480">
        <f>'Tabelle 3.3'!J18</f>
        <v>0.39486673247778875</v>
      </c>
      <c r="D21" s="481">
        <f t="shared" si="3"/>
        <v>2.0828041656083314</v>
      </c>
      <c r="E21" s="481">
        <f t="shared" si="3"/>
        <v>0.39486673247778875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-0.63034669067987392</v>
      </c>
      <c r="C22" s="480">
        <f>'Tabelle 3.3'!J19</f>
        <v>-1.9095060190950601</v>
      </c>
      <c r="D22" s="481">
        <f t="shared" si="3"/>
        <v>-0.63034669067987392</v>
      </c>
      <c r="E22" s="481">
        <f t="shared" si="3"/>
        <v>-1.9095060190950601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1.5288788221970555</v>
      </c>
      <c r="C23" s="480">
        <f>'Tabelle 3.3'!J20</f>
        <v>-2.3112480739599386</v>
      </c>
      <c r="D23" s="481">
        <f t="shared" si="3"/>
        <v>1.5288788221970555</v>
      </c>
      <c r="E23" s="481">
        <f t="shared" si="3"/>
        <v>-2.3112480739599386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-2.303754266211604</v>
      </c>
      <c r="C24" s="480">
        <f>'Tabelle 3.3'!J21</f>
        <v>-8.4530386740331487</v>
      </c>
      <c r="D24" s="481">
        <f t="shared" si="3"/>
        <v>-2.303754266211604</v>
      </c>
      <c r="E24" s="481">
        <f t="shared" si="3"/>
        <v>-8.4530386740331487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6.9518716577540109</v>
      </c>
      <c r="C25" s="480">
        <f>'Tabelle 3.3'!J22</f>
        <v>-0.60606060606060608</v>
      </c>
      <c r="D25" s="481">
        <f t="shared" si="3"/>
        <v>6.9518716577540109</v>
      </c>
      <c r="E25" s="481">
        <f t="shared" si="3"/>
        <v>-0.60606060606060608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-0.44709388971684055</v>
      </c>
      <c r="C26" s="480">
        <f>'Tabelle 3.3'!J23</f>
        <v>-4.0697674418604652</v>
      </c>
      <c r="D26" s="481">
        <f t="shared" si="3"/>
        <v>-0.44709388971684055</v>
      </c>
      <c r="E26" s="481">
        <f t="shared" si="3"/>
        <v>-4.0697674418604652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1.7431725740848345</v>
      </c>
      <c r="C27" s="480">
        <f>'Tabelle 3.3'!J24</f>
        <v>-1.7543859649122806</v>
      </c>
      <c r="D27" s="481">
        <f t="shared" si="3"/>
        <v>1.7431725740848345</v>
      </c>
      <c r="E27" s="481">
        <f t="shared" si="3"/>
        <v>-1.7543859649122806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-0.88300220750551872</v>
      </c>
      <c r="C28" s="480">
        <f>'Tabelle 3.3'!J25</f>
        <v>4.4724770642201834</v>
      </c>
      <c r="D28" s="481">
        <f t="shared" si="3"/>
        <v>-0.88300220750551872</v>
      </c>
      <c r="E28" s="481">
        <f t="shared" si="3"/>
        <v>4.4724770642201834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v>
      </c>
      <c r="C29" s="480">
        <f>'Tabelle 3.3'!J26</f>
        <v>0</v>
      </c>
      <c r="D29" s="481">
        <f t="shared" si="3"/>
        <v>0</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5.8546785154208054</v>
      </c>
      <c r="C30" s="480">
        <f>'Tabelle 3.3'!J27</f>
        <v>-8.1585081585081589</v>
      </c>
      <c r="D30" s="481">
        <f t="shared" si="3"/>
        <v>5.8546785154208054</v>
      </c>
      <c r="E30" s="481">
        <f t="shared" si="3"/>
        <v>-8.1585081585081589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4.5045045045045047</v>
      </c>
      <c r="C31" s="480">
        <f>'Tabelle 3.3'!J28</f>
        <v>2.3255813953488373</v>
      </c>
      <c r="D31" s="481">
        <f t="shared" si="3"/>
        <v>4.5045045045045047</v>
      </c>
      <c r="E31" s="481">
        <f t="shared" si="3"/>
        <v>2.3255813953488373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14.574898785425102</v>
      </c>
      <c r="C32" s="480">
        <f>'Tabelle 3.3'!J29</f>
        <v>1.5929203539823009</v>
      </c>
      <c r="D32" s="481">
        <f t="shared" si="3"/>
        <v>14.574898785425102</v>
      </c>
      <c r="E32" s="481">
        <f t="shared" si="3"/>
        <v>1.5929203539823009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2.6443604964921748</v>
      </c>
      <c r="C33" s="480">
        <f>'Tabelle 3.3'!J30</f>
        <v>-2.3972602739726026</v>
      </c>
      <c r="D33" s="481">
        <f t="shared" si="3"/>
        <v>2.6443604964921748</v>
      </c>
      <c r="E33" s="481">
        <f t="shared" si="3"/>
        <v>-2.3972602739726026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-2.0179372197309418</v>
      </c>
      <c r="C34" s="480">
        <f>'Tabelle 3.3'!J31</f>
        <v>-0.2607561929595828</v>
      </c>
      <c r="D34" s="481">
        <f t="shared" si="3"/>
        <v>-2.0179372197309418</v>
      </c>
      <c r="E34" s="481">
        <f t="shared" si="3"/>
        <v>-0.2607561929595828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-2.0599250936329589</v>
      </c>
      <c r="C37" s="480">
        <f>'Tabelle 3.3'!J34</f>
        <v>13.913043478260869</v>
      </c>
      <c r="D37" s="481">
        <f t="shared" si="3"/>
        <v>-2.0599250936329589</v>
      </c>
      <c r="E37" s="481">
        <f t="shared" si="3"/>
        <v>13.913043478260869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v>
      </c>
      <c r="C38" s="480">
        <f>'Tabelle 3.3'!J35</f>
        <v>-4.7703809184763264</v>
      </c>
      <c r="D38" s="481">
        <f t="shared" si="3"/>
        <v>0</v>
      </c>
      <c r="E38" s="481">
        <f t="shared" si="3"/>
        <v>-4.7703809184763264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2.4522028262676643</v>
      </c>
      <c r="C39" s="480">
        <f>'Tabelle 3.3'!J36</f>
        <v>-2.298283685144999</v>
      </c>
      <c r="D39" s="481">
        <f t="shared" si="3"/>
        <v>2.4522028262676643</v>
      </c>
      <c r="E39" s="481">
        <f t="shared" si="3"/>
        <v>-2.298283685144999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2.4522028262676643</v>
      </c>
      <c r="C45" s="480">
        <f>'Tabelle 3.3'!J36</f>
        <v>-2.298283685144999</v>
      </c>
      <c r="D45" s="481">
        <f t="shared" si="3"/>
        <v>2.4522028262676643</v>
      </c>
      <c r="E45" s="481">
        <f t="shared" si="3"/>
        <v>-2.298283685144999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31973</v>
      </c>
      <c r="C51" s="487">
        <v>7424</v>
      </c>
      <c r="D51" s="487">
        <v>4908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32361</v>
      </c>
      <c r="C52" s="487">
        <v>7564</v>
      </c>
      <c r="D52" s="487">
        <v>5083</v>
      </c>
      <c r="E52" s="488">
        <f t="shared" ref="E52:G70" si="11">IF($A$51=37802,IF(COUNTBLANK(B$51:B$70)&gt;0,#N/A,B52/B$51*100),IF(COUNTBLANK(B$51:B$75)&gt;0,#N/A,B52/B$51*100))</f>
        <v>101.21352391079974</v>
      </c>
      <c r="F52" s="488">
        <f t="shared" si="11"/>
        <v>101.88577586206897</v>
      </c>
      <c r="G52" s="488">
        <f t="shared" si="11"/>
        <v>103.56560717196415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32888</v>
      </c>
      <c r="C53" s="487">
        <v>7477</v>
      </c>
      <c r="D53" s="487">
        <v>5209</v>
      </c>
      <c r="E53" s="488">
        <f t="shared" si="11"/>
        <v>102.86178963500454</v>
      </c>
      <c r="F53" s="488">
        <f t="shared" si="11"/>
        <v>100.71390086206897</v>
      </c>
      <c r="G53" s="488">
        <f t="shared" si="11"/>
        <v>106.13284433577832</v>
      </c>
      <c r="H53" s="489">
        <f>IF(ISERROR(L53)=TRUE,IF(MONTH(A53)=MONTH(MAX(A$51:A$75)),A53,""),"")</f>
        <v>41883</v>
      </c>
      <c r="I53" s="488">
        <f t="shared" si="12"/>
        <v>102.86178963500454</v>
      </c>
      <c r="J53" s="488">
        <f t="shared" si="10"/>
        <v>100.71390086206897</v>
      </c>
      <c r="K53" s="488">
        <f t="shared" si="10"/>
        <v>106.13284433577832</v>
      </c>
      <c r="L53" s="488" t="e">
        <f t="shared" si="13"/>
        <v>#N/A</v>
      </c>
    </row>
    <row r="54" spans="1:14" ht="15" customHeight="1" x14ac:dyDescent="0.2">
      <c r="A54" s="490" t="s">
        <v>462</v>
      </c>
      <c r="B54" s="487">
        <v>32159</v>
      </c>
      <c r="C54" s="487">
        <v>7492</v>
      </c>
      <c r="D54" s="487">
        <v>5175</v>
      </c>
      <c r="E54" s="488">
        <f t="shared" si="11"/>
        <v>100.581740843837</v>
      </c>
      <c r="F54" s="488">
        <f t="shared" si="11"/>
        <v>100.91594827586208</v>
      </c>
      <c r="G54" s="488">
        <f t="shared" si="11"/>
        <v>105.44009779951099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32651</v>
      </c>
      <c r="C55" s="487">
        <v>7406</v>
      </c>
      <c r="D55" s="487">
        <v>5133</v>
      </c>
      <c r="E55" s="488">
        <f t="shared" si="11"/>
        <v>102.12053920495418</v>
      </c>
      <c r="F55" s="488">
        <f t="shared" si="11"/>
        <v>99.75754310344827</v>
      </c>
      <c r="G55" s="488">
        <f t="shared" si="11"/>
        <v>104.58435207823962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33092</v>
      </c>
      <c r="C56" s="487">
        <v>7515</v>
      </c>
      <c r="D56" s="487">
        <v>5346</v>
      </c>
      <c r="E56" s="488">
        <f t="shared" si="11"/>
        <v>103.499827979858</v>
      </c>
      <c r="F56" s="488">
        <f t="shared" si="11"/>
        <v>101.22575431034481</v>
      </c>
      <c r="G56" s="488">
        <f t="shared" si="11"/>
        <v>108.92420537897311</v>
      </c>
      <c r="H56" s="489" t="str">
        <f t="shared" si="14"/>
        <v/>
      </c>
      <c r="I56" s="488" t="str">
        <f t="shared" si="12"/>
        <v/>
      </c>
      <c r="J56" s="488" t="str">
        <f t="shared" si="10"/>
        <v/>
      </c>
      <c r="K56" s="488" t="str">
        <f t="shared" si="10"/>
        <v/>
      </c>
      <c r="L56" s="488" t="e">
        <f t="shared" si="13"/>
        <v>#N/A</v>
      </c>
    </row>
    <row r="57" spans="1:14" ht="15" customHeight="1" x14ac:dyDescent="0.2">
      <c r="A57" s="490">
        <v>42248</v>
      </c>
      <c r="B57" s="487">
        <v>33848</v>
      </c>
      <c r="C57" s="487">
        <v>7388</v>
      </c>
      <c r="D57" s="487">
        <v>5484</v>
      </c>
      <c r="E57" s="488">
        <f t="shared" si="11"/>
        <v>105.86432302255027</v>
      </c>
      <c r="F57" s="488">
        <f t="shared" si="11"/>
        <v>99.515086206896555</v>
      </c>
      <c r="G57" s="488">
        <f t="shared" si="11"/>
        <v>111.73594132029341</v>
      </c>
      <c r="H57" s="489">
        <f t="shared" si="14"/>
        <v>42248</v>
      </c>
      <c r="I57" s="488">
        <f t="shared" si="12"/>
        <v>105.86432302255027</v>
      </c>
      <c r="J57" s="488">
        <f t="shared" si="10"/>
        <v>99.515086206896555</v>
      </c>
      <c r="K57" s="488">
        <f t="shared" si="10"/>
        <v>111.73594132029341</v>
      </c>
      <c r="L57" s="488" t="e">
        <f t="shared" si="13"/>
        <v>#N/A</v>
      </c>
    </row>
    <row r="58" spans="1:14" ht="15" customHeight="1" x14ac:dyDescent="0.2">
      <c r="A58" s="490" t="s">
        <v>465</v>
      </c>
      <c r="B58" s="487">
        <v>33355</v>
      </c>
      <c r="C58" s="487">
        <v>7442</v>
      </c>
      <c r="D58" s="487">
        <v>5490</v>
      </c>
      <c r="E58" s="488">
        <f t="shared" si="11"/>
        <v>104.32239702248773</v>
      </c>
      <c r="F58" s="488">
        <f t="shared" si="11"/>
        <v>100.24245689655173</v>
      </c>
      <c r="G58" s="488">
        <f t="shared" si="11"/>
        <v>111.85819070904645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33508</v>
      </c>
      <c r="C59" s="487">
        <v>7373</v>
      </c>
      <c r="D59" s="487">
        <v>5402</v>
      </c>
      <c r="E59" s="488">
        <f t="shared" si="11"/>
        <v>104.80092578112783</v>
      </c>
      <c r="F59" s="488">
        <f t="shared" si="11"/>
        <v>99.313038793103445</v>
      </c>
      <c r="G59" s="488">
        <f t="shared" si="11"/>
        <v>110.06519967400163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34016</v>
      </c>
      <c r="C60" s="487">
        <v>7521</v>
      </c>
      <c r="D60" s="487">
        <v>5600</v>
      </c>
      <c r="E60" s="488">
        <f t="shared" si="11"/>
        <v>106.38976636537079</v>
      </c>
      <c r="F60" s="488">
        <f t="shared" si="11"/>
        <v>101.30657327586208</v>
      </c>
      <c r="G60" s="488">
        <f t="shared" si="11"/>
        <v>114.09942950285247</v>
      </c>
      <c r="H60" s="489" t="str">
        <f t="shared" si="14"/>
        <v/>
      </c>
      <c r="I60" s="488" t="str">
        <f t="shared" si="12"/>
        <v/>
      </c>
      <c r="J60" s="488" t="str">
        <f t="shared" si="10"/>
        <v/>
      </c>
      <c r="K60" s="488" t="str">
        <f t="shared" si="10"/>
        <v/>
      </c>
      <c r="L60" s="488" t="e">
        <f t="shared" si="13"/>
        <v>#N/A</v>
      </c>
    </row>
    <row r="61" spans="1:14" ht="15" customHeight="1" x14ac:dyDescent="0.2">
      <c r="A61" s="490">
        <v>42614</v>
      </c>
      <c r="B61" s="487">
        <v>34843</v>
      </c>
      <c r="C61" s="487">
        <v>7430</v>
      </c>
      <c r="D61" s="487">
        <v>5811</v>
      </c>
      <c r="E61" s="488">
        <f t="shared" si="11"/>
        <v>108.97632377318362</v>
      </c>
      <c r="F61" s="488">
        <f t="shared" si="11"/>
        <v>100.08081896551724</v>
      </c>
      <c r="G61" s="488">
        <f t="shared" si="11"/>
        <v>118.39853300733496</v>
      </c>
      <c r="H61" s="489">
        <f t="shared" si="14"/>
        <v>42614</v>
      </c>
      <c r="I61" s="488">
        <f t="shared" si="12"/>
        <v>108.97632377318362</v>
      </c>
      <c r="J61" s="488">
        <f t="shared" si="10"/>
        <v>100.08081896551724</v>
      </c>
      <c r="K61" s="488">
        <f t="shared" si="10"/>
        <v>118.39853300733496</v>
      </c>
      <c r="L61" s="488" t="e">
        <f t="shared" si="13"/>
        <v>#N/A</v>
      </c>
    </row>
    <row r="62" spans="1:14" ht="15" customHeight="1" x14ac:dyDescent="0.2">
      <c r="A62" s="490" t="s">
        <v>468</v>
      </c>
      <c r="B62" s="487">
        <v>34487</v>
      </c>
      <c r="C62" s="487">
        <v>7583</v>
      </c>
      <c r="D62" s="487">
        <v>5755</v>
      </c>
      <c r="E62" s="488">
        <f t="shared" si="11"/>
        <v>107.86288430863542</v>
      </c>
      <c r="F62" s="488">
        <f t="shared" si="11"/>
        <v>102.14170258620689</v>
      </c>
      <c r="G62" s="488">
        <f t="shared" si="11"/>
        <v>117.25753871230644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34933</v>
      </c>
      <c r="C63" s="487">
        <v>7537</v>
      </c>
      <c r="D63" s="487">
        <v>5772</v>
      </c>
      <c r="E63" s="488">
        <f t="shared" si="11"/>
        <v>109.25781127826603</v>
      </c>
      <c r="F63" s="488">
        <f t="shared" si="11"/>
        <v>101.52209051724137</v>
      </c>
      <c r="G63" s="488">
        <f t="shared" si="11"/>
        <v>117.60391198044009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35311</v>
      </c>
      <c r="C64" s="487">
        <v>7577</v>
      </c>
      <c r="D64" s="487">
        <v>5918</v>
      </c>
      <c r="E64" s="488">
        <f t="shared" si="11"/>
        <v>110.44005879961216</v>
      </c>
      <c r="F64" s="488">
        <f t="shared" si="11"/>
        <v>102.06088362068965</v>
      </c>
      <c r="G64" s="488">
        <f t="shared" si="11"/>
        <v>120.57864710676446</v>
      </c>
      <c r="H64" s="489" t="str">
        <f t="shared" si="14"/>
        <v/>
      </c>
      <c r="I64" s="488" t="str">
        <f t="shared" si="12"/>
        <v/>
      </c>
      <c r="J64" s="488" t="str">
        <f t="shared" si="10"/>
        <v/>
      </c>
      <c r="K64" s="488" t="str">
        <f t="shared" si="10"/>
        <v/>
      </c>
      <c r="L64" s="488" t="e">
        <f t="shared" si="13"/>
        <v>#N/A</v>
      </c>
    </row>
    <row r="65" spans="1:12" ht="15" customHeight="1" x14ac:dyDescent="0.2">
      <c r="A65" s="490">
        <v>42979</v>
      </c>
      <c r="B65" s="487">
        <v>35949</v>
      </c>
      <c r="C65" s="487">
        <v>7361</v>
      </c>
      <c r="D65" s="487">
        <v>6042</v>
      </c>
      <c r="E65" s="488">
        <f t="shared" si="11"/>
        <v>112.43549244675195</v>
      </c>
      <c r="F65" s="488">
        <f t="shared" si="11"/>
        <v>99.151400862068968</v>
      </c>
      <c r="G65" s="488">
        <f t="shared" si="11"/>
        <v>123.10513447432763</v>
      </c>
      <c r="H65" s="489">
        <f t="shared" si="14"/>
        <v>42979</v>
      </c>
      <c r="I65" s="488">
        <f t="shared" si="12"/>
        <v>112.43549244675195</v>
      </c>
      <c r="J65" s="488">
        <f t="shared" si="10"/>
        <v>99.151400862068968</v>
      </c>
      <c r="K65" s="488">
        <f t="shared" si="10"/>
        <v>123.10513447432763</v>
      </c>
      <c r="L65" s="488" t="e">
        <f t="shared" si="13"/>
        <v>#N/A</v>
      </c>
    </row>
    <row r="66" spans="1:12" ht="15" customHeight="1" x14ac:dyDescent="0.2">
      <c r="A66" s="490" t="s">
        <v>471</v>
      </c>
      <c r="B66" s="487">
        <v>35362</v>
      </c>
      <c r="C66" s="487">
        <v>7425</v>
      </c>
      <c r="D66" s="487">
        <v>5994</v>
      </c>
      <c r="E66" s="488">
        <f t="shared" si="11"/>
        <v>110.59956838582553</v>
      </c>
      <c r="F66" s="488">
        <f t="shared" si="11"/>
        <v>100.01346982758621</v>
      </c>
      <c r="G66" s="488">
        <f t="shared" si="11"/>
        <v>122.12713936430318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35611</v>
      </c>
      <c r="C67" s="487">
        <v>7326</v>
      </c>
      <c r="D67" s="487">
        <v>6045</v>
      </c>
      <c r="E67" s="488">
        <f t="shared" si="11"/>
        <v>111.37835048322022</v>
      </c>
      <c r="F67" s="488">
        <f t="shared" si="11"/>
        <v>98.67995689655173</v>
      </c>
      <c r="G67" s="488">
        <f t="shared" si="11"/>
        <v>123.16625916870416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36129</v>
      </c>
      <c r="C68" s="487">
        <v>7370</v>
      </c>
      <c r="D68" s="487">
        <v>6273</v>
      </c>
      <c r="E68" s="488">
        <f t="shared" si="11"/>
        <v>112.99846745691677</v>
      </c>
      <c r="F68" s="488">
        <f t="shared" si="11"/>
        <v>99.272629310344826</v>
      </c>
      <c r="G68" s="488">
        <f t="shared" si="11"/>
        <v>127.81173594132029</v>
      </c>
      <c r="H68" s="489" t="str">
        <f t="shared" si="14"/>
        <v/>
      </c>
      <c r="I68" s="488" t="str">
        <f t="shared" si="12"/>
        <v/>
      </c>
      <c r="J68" s="488" t="str">
        <f t="shared" si="12"/>
        <v/>
      </c>
      <c r="K68" s="488" t="str">
        <f t="shared" si="12"/>
        <v/>
      </c>
      <c r="L68" s="488" t="e">
        <f t="shared" si="13"/>
        <v>#N/A</v>
      </c>
    </row>
    <row r="69" spans="1:12" ht="15" customHeight="1" x14ac:dyDescent="0.2">
      <c r="A69" s="490">
        <v>43344</v>
      </c>
      <c r="B69" s="487">
        <v>36816</v>
      </c>
      <c r="C69" s="487">
        <v>7190</v>
      </c>
      <c r="D69" s="487">
        <v>6312</v>
      </c>
      <c r="E69" s="488">
        <f t="shared" si="11"/>
        <v>115.14715541237919</v>
      </c>
      <c r="F69" s="488">
        <f t="shared" si="11"/>
        <v>96.848060344827587</v>
      </c>
      <c r="G69" s="488">
        <f t="shared" si="11"/>
        <v>128.60635696821515</v>
      </c>
      <c r="H69" s="489">
        <f t="shared" si="14"/>
        <v>43344</v>
      </c>
      <c r="I69" s="488">
        <f t="shared" si="12"/>
        <v>115.14715541237919</v>
      </c>
      <c r="J69" s="488">
        <f t="shared" si="12"/>
        <v>96.848060344827587</v>
      </c>
      <c r="K69" s="488">
        <f t="shared" si="12"/>
        <v>128.60635696821515</v>
      </c>
      <c r="L69" s="488" t="e">
        <f t="shared" si="13"/>
        <v>#N/A</v>
      </c>
    </row>
    <row r="70" spans="1:12" ht="15" customHeight="1" x14ac:dyDescent="0.2">
      <c r="A70" s="490" t="s">
        <v>474</v>
      </c>
      <c r="B70" s="487">
        <v>36501</v>
      </c>
      <c r="C70" s="487">
        <v>7273</v>
      </c>
      <c r="D70" s="487">
        <v>6357</v>
      </c>
      <c r="E70" s="488">
        <f t="shared" si="11"/>
        <v>114.16194914459075</v>
      </c>
      <c r="F70" s="488">
        <f t="shared" si="11"/>
        <v>97.966056034482762</v>
      </c>
      <c r="G70" s="488">
        <f t="shared" si="11"/>
        <v>129.52322738386309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36800</v>
      </c>
      <c r="C71" s="487">
        <v>7046</v>
      </c>
      <c r="D71" s="487">
        <v>6247</v>
      </c>
      <c r="E71" s="491">
        <f t="shared" ref="E71:G75" si="15">IF($A$51=37802,IF(COUNTBLANK(B$51:B$70)&gt;0,#N/A,IF(ISBLANK(B71)=FALSE,B71/B$51*100,#N/A)),IF(COUNTBLANK(B$51:B$75)&gt;0,#N/A,B71/B$51*100))</f>
        <v>115.09711318925343</v>
      </c>
      <c r="F71" s="491">
        <f t="shared" si="15"/>
        <v>94.908405172413794</v>
      </c>
      <c r="G71" s="491">
        <f t="shared" si="15"/>
        <v>127.28198859005705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37086</v>
      </c>
      <c r="C72" s="487">
        <v>7115</v>
      </c>
      <c r="D72" s="487">
        <v>6388</v>
      </c>
      <c r="E72" s="491">
        <f t="shared" si="15"/>
        <v>115.99161792762645</v>
      </c>
      <c r="F72" s="491">
        <f t="shared" si="15"/>
        <v>95.837823275862064</v>
      </c>
      <c r="G72" s="491">
        <f t="shared" si="15"/>
        <v>130.15484922575388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37620</v>
      </c>
      <c r="C73" s="487">
        <v>7028</v>
      </c>
      <c r="D73" s="487">
        <v>6535</v>
      </c>
      <c r="E73" s="491">
        <f t="shared" si="15"/>
        <v>117.66177712444876</v>
      </c>
      <c r="F73" s="491">
        <f t="shared" si="15"/>
        <v>94.665948275862064</v>
      </c>
      <c r="G73" s="491">
        <f t="shared" si="15"/>
        <v>133.14995925020375</v>
      </c>
      <c r="H73" s="492">
        <f>IF(A$51=37802,IF(ISERROR(L73)=TRUE,IF(ISBLANK(A73)=FALSE,IF(MONTH(A73)=MONTH(MAX(A$51:A$75)),A73,""),""),""),IF(ISERROR(L73)=TRUE,IF(MONTH(A73)=MONTH(MAX(A$51:A$75)),A73,""),""))</f>
        <v>43709</v>
      </c>
      <c r="I73" s="488">
        <f t="shared" si="12"/>
        <v>117.66177712444876</v>
      </c>
      <c r="J73" s="488">
        <f t="shared" si="12"/>
        <v>94.665948275862064</v>
      </c>
      <c r="K73" s="488">
        <f t="shared" si="12"/>
        <v>133.14995925020375</v>
      </c>
      <c r="L73" s="488" t="e">
        <f t="shared" si="13"/>
        <v>#N/A</v>
      </c>
    </row>
    <row r="74" spans="1:12" ht="15" customHeight="1" x14ac:dyDescent="0.2">
      <c r="A74" s="490" t="s">
        <v>477</v>
      </c>
      <c r="B74" s="487">
        <v>36829</v>
      </c>
      <c r="C74" s="487">
        <v>7015</v>
      </c>
      <c r="D74" s="487">
        <v>6389</v>
      </c>
      <c r="E74" s="491">
        <f t="shared" si="15"/>
        <v>115.18781471866888</v>
      </c>
      <c r="F74" s="491">
        <f t="shared" si="15"/>
        <v>94.490840517241381</v>
      </c>
      <c r="G74" s="491">
        <f t="shared" si="15"/>
        <v>130.17522412387939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37320</v>
      </c>
      <c r="C75" s="493">
        <v>6813</v>
      </c>
      <c r="D75" s="493">
        <v>6161</v>
      </c>
      <c r="E75" s="491">
        <f t="shared" si="15"/>
        <v>116.7234854408407</v>
      </c>
      <c r="F75" s="491">
        <f t="shared" si="15"/>
        <v>91.769935344827587</v>
      </c>
      <c r="G75" s="491">
        <f t="shared" si="15"/>
        <v>125.52974735126325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117.66177712444876</v>
      </c>
      <c r="J77" s="488">
        <f>IF(J75&lt;&gt;"",J75,IF(J74&lt;&gt;"",J74,IF(J73&lt;&gt;"",J73,IF(J72&lt;&gt;"",J72,IF(J71&lt;&gt;"",J71,IF(J70&lt;&gt;"",J70,""))))))</f>
        <v>94.665948275862064</v>
      </c>
      <c r="K77" s="488">
        <f>IF(K75&lt;&gt;"",K75,IF(K74&lt;&gt;"",K74,IF(K73&lt;&gt;"",K73,IF(K72&lt;&gt;"",K72,IF(K71&lt;&gt;"",K71,IF(K70&lt;&gt;"",K70,""))))))</f>
        <v>133.14995925020375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+17,7%</v>
      </c>
      <c r="J79" s="488" t="str">
        <f>"GeB - ausschließlich: "&amp;IF(J77&gt;100,"+","")&amp;TEXT(J77-100,"0,0")&amp;"%"</f>
        <v>GeB - ausschließlich: -5,3%</v>
      </c>
      <c r="K79" s="488" t="str">
        <f>"GeB - im Nebenjob: "&amp;IF(K77&gt;100,"+","")&amp;TEXT(K77-100,"0,0")&amp;"%"</f>
        <v>GeB - im Nebenjob: +33,1%</v>
      </c>
    </row>
    <row r="81" spans="9:9" ht="15" customHeight="1" x14ac:dyDescent="0.2">
      <c r="I81" s="488" t="str">
        <f>IF(ISERROR(HLOOKUP(1,I$78:K$79,2,FALSE)),"",HLOOKUP(1,I$78:K$79,2,FALSE))</f>
        <v>GeB - im Nebenjob: +33,1%</v>
      </c>
    </row>
    <row r="82" spans="9:9" ht="15" customHeight="1" x14ac:dyDescent="0.2">
      <c r="I82" s="488" t="str">
        <f>IF(ISERROR(HLOOKUP(2,I$78:K$79,2,FALSE)),"",HLOOKUP(2,I$78:K$79,2,FALSE))</f>
        <v>SvB: +17,7%</v>
      </c>
    </row>
    <row r="83" spans="9:9" ht="15" customHeight="1" x14ac:dyDescent="0.2">
      <c r="I83" s="488" t="str">
        <f>IF(ISERROR(HLOOKUP(3,I$78:K$79,2,FALSE)),"",HLOOKUP(3,I$78:K$79,2,FALSE))</f>
        <v>GeB - ausschließlich: -5,3%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37320</v>
      </c>
      <c r="E12" s="114">
        <v>36829</v>
      </c>
      <c r="F12" s="114">
        <v>37620</v>
      </c>
      <c r="G12" s="114">
        <v>37086</v>
      </c>
      <c r="H12" s="114">
        <v>36800</v>
      </c>
      <c r="I12" s="115">
        <v>520</v>
      </c>
      <c r="J12" s="116">
        <v>1.4130434782608696</v>
      </c>
      <c r="N12" s="117"/>
    </row>
    <row r="13" spans="1:15" s="110" customFormat="1" ht="13.5" customHeight="1" x14ac:dyDescent="0.2">
      <c r="A13" s="118" t="s">
        <v>105</v>
      </c>
      <c r="B13" s="119" t="s">
        <v>106</v>
      </c>
      <c r="C13" s="113">
        <v>53.563772775991424</v>
      </c>
      <c r="D13" s="114">
        <v>19990</v>
      </c>
      <c r="E13" s="114">
        <v>19652</v>
      </c>
      <c r="F13" s="114">
        <v>20319</v>
      </c>
      <c r="G13" s="114">
        <v>20013</v>
      </c>
      <c r="H13" s="114">
        <v>19857</v>
      </c>
      <c r="I13" s="115">
        <v>133</v>
      </c>
      <c r="J13" s="116">
        <v>0.66978899128770708</v>
      </c>
    </row>
    <row r="14" spans="1:15" s="110" customFormat="1" ht="13.5" customHeight="1" x14ac:dyDescent="0.2">
      <c r="A14" s="120"/>
      <c r="B14" s="119" t="s">
        <v>107</v>
      </c>
      <c r="C14" s="113">
        <v>46.436227224008576</v>
      </c>
      <c r="D14" s="114">
        <v>17330</v>
      </c>
      <c r="E14" s="114">
        <v>17177</v>
      </c>
      <c r="F14" s="114">
        <v>17301</v>
      </c>
      <c r="G14" s="114">
        <v>17073</v>
      </c>
      <c r="H14" s="114">
        <v>16943</v>
      </c>
      <c r="I14" s="115">
        <v>387</v>
      </c>
      <c r="J14" s="116">
        <v>2.2841291388774123</v>
      </c>
    </row>
    <row r="15" spans="1:15" s="110" customFormat="1" ht="13.5" customHeight="1" x14ac:dyDescent="0.2">
      <c r="A15" s="118" t="s">
        <v>105</v>
      </c>
      <c r="B15" s="121" t="s">
        <v>108</v>
      </c>
      <c r="C15" s="113">
        <v>13.014469453376206</v>
      </c>
      <c r="D15" s="114">
        <v>4857</v>
      </c>
      <c r="E15" s="114">
        <v>4937</v>
      </c>
      <c r="F15" s="114">
        <v>5136</v>
      </c>
      <c r="G15" s="114">
        <v>4799</v>
      </c>
      <c r="H15" s="114">
        <v>4876</v>
      </c>
      <c r="I15" s="115">
        <v>-19</v>
      </c>
      <c r="J15" s="116">
        <v>-0.38966365873666942</v>
      </c>
    </row>
    <row r="16" spans="1:15" s="110" customFormat="1" ht="13.5" customHeight="1" x14ac:dyDescent="0.2">
      <c r="A16" s="118"/>
      <c r="B16" s="121" t="s">
        <v>109</v>
      </c>
      <c r="C16" s="113">
        <v>66.814040728831728</v>
      </c>
      <c r="D16" s="114">
        <v>24935</v>
      </c>
      <c r="E16" s="114">
        <v>24536</v>
      </c>
      <c r="F16" s="114">
        <v>25104</v>
      </c>
      <c r="G16" s="114">
        <v>25072</v>
      </c>
      <c r="H16" s="114">
        <v>24877</v>
      </c>
      <c r="I16" s="115">
        <v>58</v>
      </c>
      <c r="J16" s="116">
        <v>0.2331470836515657</v>
      </c>
    </row>
    <row r="17" spans="1:10" s="110" customFormat="1" ht="13.5" customHeight="1" x14ac:dyDescent="0.2">
      <c r="A17" s="118"/>
      <c r="B17" s="121" t="s">
        <v>110</v>
      </c>
      <c r="C17" s="113">
        <v>18.84780278670954</v>
      </c>
      <c r="D17" s="114">
        <v>7034</v>
      </c>
      <c r="E17" s="114">
        <v>6881</v>
      </c>
      <c r="F17" s="114">
        <v>6909</v>
      </c>
      <c r="G17" s="114">
        <v>6756</v>
      </c>
      <c r="H17" s="114">
        <v>6606</v>
      </c>
      <c r="I17" s="115">
        <v>428</v>
      </c>
      <c r="J17" s="116">
        <v>6.4789585225552528</v>
      </c>
    </row>
    <row r="18" spans="1:10" s="110" customFormat="1" ht="13.5" customHeight="1" x14ac:dyDescent="0.2">
      <c r="A18" s="120"/>
      <c r="B18" s="121" t="s">
        <v>111</v>
      </c>
      <c r="C18" s="113">
        <v>1.3236870310825295</v>
      </c>
      <c r="D18" s="114">
        <v>494</v>
      </c>
      <c r="E18" s="114">
        <v>475</v>
      </c>
      <c r="F18" s="114">
        <v>471</v>
      </c>
      <c r="G18" s="114">
        <v>459</v>
      </c>
      <c r="H18" s="114">
        <v>441</v>
      </c>
      <c r="I18" s="115">
        <v>53</v>
      </c>
      <c r="J18" s="116">
        <v>12.01814058956916</v>
      </c>
    </row>
    <row r="19" spans="1:10" s="110" customFormat="1" ht="13.5" customHeight="1" x14ac:dyDescent="0.2">
      <c r="A19" s="120"/>
      <c r="B19" s="121" t="s">
        <v>112</v>
      </c>
      <c r="C19" s="113">
        <v>0.27063236870310825</v>
      </c>
      <c r="D19" s="114">
        <v>101</v>
      </c>
      <c r="E19" s="114">
        <v>86</v>
      </c>
      <c r="F19" s="114">
        <v>92</v>
      </c>
      <c r="G19" s="114">
        <v>81</v>
      </c>
      <c r="H19" s="114">
        <v>81</v>
      </c>
      <c r="I19" s="115">
        <v>20</v>
      </c>
      <c r="J19" s="116">
        <v>24.691358024691358</v>
      </c>
    </row>
    <row r="20" spans="1:10" s="110" customFormat="1" ht="13.5" customHeight="1" x14ac:dyDescent="0.2">
      <c r="A20" s="118" t="s">
        <v>113</v>
      </c>
      <c r="B20" s="122" t="s">
        <v>114</v>
      </c>
      <c r="C20" s="113">
        <v>70.383172561629152</v>
      </c>
      <c r="D20" s="114">
        <v>26267</v>
      </c>
      <c r="E20" s="114">
        <v>25929</v>
      </c>
      <c r="F20" s="114">
        <v>26633</v>
      </c>
      <c r="G20" s="114">
        <v>26226</v>
      </c>
      <c r="H20" s="114">
        <v>26063</v>
      </c>
      <c r="I20" s="115">
        <v>204</v>
      </c>
      <c r="J20" s="116">
        <v>0.78271879676169287</v>
      </c>
    </row>
    <row r="21" spans="1:10" s="110" customFormat="1" ht="13.5" customHeight="1" x14ac:dyDescent="0.2">
      <c r="A21" s="120"/>
      <c r="B21" s="122" t="s">
        <v>115</v>
      </c>
      <c r="C21" s="113">
        <v>29.616827438370848</v>
      </c>
      <c r="D21" s="114">
        <v>11053</v>
      </c>
      <c r="E21" s="114">
        <v>10900</v>
      </c>
      <c r="F21" s="114">
        <v>10987</v>
      </c>
      <c r="G21" s="114">
        <v>10860</v>
      </c>
      <c r="H21" s="114">
        <v>10737</v>
      </c>
      <c r="I21" s="115">
        <v>316</v>
      </c>
      <c r="J21" s="116">
        <v>2.943093974108224</v>
      </c>
    </row>
    <row r="22" spans="1:10" s="110" customFormat="1" ht="13.5" customHeight="1" x14ac:dyDescent="0.2">
      <c r="A22" s="118" t="s">
        <v>113</v>
      </c>
      <c r="B22" s="122" t="s">
        <v>116</v>
      </c>
      <c r="C22" s="113">
        <v>83.740621650589503</v>
      </c>
      <c r="D22" s="114">
        <v>31252</v>
      </c>
      <c r="E22" s="114">
        <v>31168</v>
      </c>
      <c r="F22" s="114">
        <v>31617</v>
      </c>
      <c r="G22" s="114">
        <v>31158</v>
      </c>
      <c r="H22" s="114">
        <v>31140</v>
      </c>
      <c r="I22" s="115">
        <v>112</v>
      </c>
      <c r="J22" s="116">
        <v>0.35966602440590878</v>
      </c>
    </row>
    <row r="23" spans="1:10" s="110" customFormat="1" ht="13.5" customHeight="1" x14ac:dyDescent="0.2">
      <c r="A23" s="123"/>
      <c r="B23" s="124" t="s">
        <v>117</v>
      </c>
      <c r="C23" s="125">
        <v>16.213826366559484</v>
      </c>
      <c r="D23" s="114">
        <v>6051</v>
      </c>
      <c r="E23" s="114">
        <v>5652</v>
      </c>
      <c r="F23" s="114">
        <v>5990</v>
      </c>
      <c r="G23" s="114">
        <v>5916</v>
      </c>
      <c r="H23" s="114">
        <v>5646</v>
      </c>
      <c r="I23" s="115">
        <v>405</v>
      </c>
      <c r="J23" s="116">
        <v>7.1732199787460145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12974</v>
      </c>
      <c r="E26" s="114">
        <v>13404</v>
      </c>
      <c r="F26" s="114">
        <v>13563</v>
      </c>
      <c r="G26" s="114">
        <v>13503</v>
      </c>
      <c r="H26" s="140">
        <v>13293</v>
      </c>
      <c r="I26" s="115">
        <v>-319</v>
      </c>
      <c r="J26" s="116">
        <v>-2.3997592717971865</v>
      </c>
    </row>
    <row r="27" spans="1:10" s="110" customFormat="1" ht="13.5" customHeight="1" x14ac:dyDescent="0.2">
      <c r="A27" s="118" t="s">
        <v>105</v>
      </c>
      <c r="B27" s="119" t="s">
        <v>106</v>
      </c>
      <c r="C27" s="113">
        <v>40.61199321720364</v>
      </c>
      <c r="D27" s="115">
        <v>5269</v>
      </c>
      <c r="E27" s="114">
        <v>5412</v>
      </c>
      <c r="F27" s="114">
        <v>5548</v>
      </c>
      <c r="G27" s="114">
        <v>5481</v>
      </c>
      <c r="H27" s="140">
        <v>5364</v>
      </c>
      <c r="I27" s="115">
        <v>-95</v>
      </c>
      <c r="J27" s="116">
        <v>-1.7710663683818046</v>
      </c>
    </row>
    <row r="28" spans="1:10" s="110" customFormat="1" ht="13.5" customHeight="1" x14ac:dyDescent="0.2">
      <c r="A28" s="120"/>
      <c r="B28" s="119" t="s">
        <v>107</v>
      </c>
      <c r="C28" s="113">
        <v>59.38800678279636</v>
      </c>
      <c r="D28" s="115">
        <v>7705</v>
      </c>
      <c r="E28" s="114">
        <v>7992</v>
      </c>
      <c r="F28" s="114">
        <v>8015</v>
      </c>
      <c r="G28" s="114">
        <v>8022</v>
      </c>
      <c r="H28" s="140">
        <v>7929</v>
      </c>
      <c r="I28" s="115">
        <v>-224</v>
      </c>
      <c r="J28" s="116">
        <v>-2.8250725186025982</v>
      </c>
    </row>
    <row r="29" spans="1:10" s="110" customFormat="1" ht="13.5" customHeight="1" x14ac:dyDescent="0.2">
      <c r="A29" s="118" t="s">
        <v>105</v>
      </c>
      <c r="B29" s="121" t="s">
        <v>108</v>
      </c>
      <c r="C29" s="113">
        <v>15.114845074764915</v>
      </c>
      <c r="D29" s="115">
        <v>1961</v>
      </c>
      <c r="E29" s="114">
        <v>2119</v>
      </c>
      <c r="F29" s="114">
        <v>2177</v>
      </c>
      <c r="G29" s="114">
        <v>2159</v>
      </c>
      <c r="H29" s="140">
        <v>2111</v>
      </c>
      <c r="I29" s="115">
        <v>-150</v>
      </c>
      <c r="J29" s="116">
        <v>-7.1056371387967792</v>
      </c>
    </row>
    <row r="30" spans="1:10" s="110" customFormat="1" ht="13.5" customHeight="1" x14ac:dyDescent="0.2">
      <c r="A30" s="118"/>
      <c r="B30" s="121" t="s">
        <v>109</v>
      </c>
      <c r="C30" s="113">
        <v>51.865268999537534</v>
      </c>
      <c r="D30" s="115">
        <v>6729</v>
      </c>
      <c r="E30" s="114">
        <v>6888</v>
      </c>
      <c r="F30" s="114">
        <v>7008</v>
      </c>
      <c r="G30" s="114">
        <v>7015</v>
      </c>
      <c r="H30" s="140">
        <v>6923</v>
      </c>
      <c r="I30" s="115">
        <v>-194</v>
      </c>
      <c r="J30" s="116">
        <v>-2.8022533583706486</v>
      </c>
    </row>
    <row r="31" spans="1:10" s="110" customFormat="1" ht="13.5" customHeight="1" x14ac:dyDescent="0.2">
      <c r="A31" s="118"/>
      <c r="B31" s="121" t="s">
        <v>110</v>
      </c>
      <c r="C31" s="113">
        <v>18.020656698011408</v>
      </c>
      <c r="D31" s="115">
        <v>2338</v>
      </c>
      <c r="E31" s="114">
        <v>2388</v>
      </c>
      <c r="F31" s="114">
        <v>2403</v>
      </c>
      <c r="G31" s="114">
        <v>2359</v>
      </c>
      <c r="H31" s="140">
        <v>2336</v>
      </c>
      <c r="I31" s="115">
        <v>2</v>
      </c>
      <c r="J31" s="116">
        <v>8.5616438356164379E-2</v>
      </c>
    </row>
    <row r="32" spans="1:10" s="110" customFormat="1" ht="13.5" customHeight="1" x14ac:dyDescent="0.2">
      <c r="A32" s="120"/>
      <c r="B32" s="121" t="s">
        <v>111</v>
      </c>
      <c r="C32" s="113">
        <v>14.999229227686142</v>
      </c>
      <c r="D32" s="115">
        <v>1946</v>
      </c>
      <c r="E32" s="114">
        <v>2009</v>
      </c>
      <c r="F32" s="114">
        <v>1975</v>
      </c>
      <c r="G32" s="114">
        <v>1970</v>
      </c>
      <c r="H32" s="140">
        <v>1923</v>
      </c>
      <c r="I32" s="115">
        <v>23</v>
      </c>
      <c r="J32" s="116">
        <v>1.1960478419136766</v>
      </c>
    </row>
    <row r="33" spans="1:10" s="110" customFormat="1" ht="13.5" customHeight="1" x14ac:dyDescent="0.2">
      <c r="A33" s="120"/>
      <c r="B33" s="121" t="s">
        <v>112</v>
      </c>
      <c r="C33" s="113">
        <v>1.3565592723909357</v>
      </c>
      <c r="D33" s="115">
        <v>176</v>
      </c>
      <c r="E33" s="114">
        <v>185</v>
      </c>
      <c r="F33" s="114">
        <v>179</v>
      </c>
      <c r="G33" s="114">
        <v>159</v>
      </c>
      <c r="H33" s="140">
        <v>145</v>
      </c>
      <c r="I33" s="115">
        <v>31</v>
      </c>
      <c r="J33" s="116">
        <v>21.379310344827587</v>
      </c>
    </row>
    <row r="34" spans="1:10" s="110" customFormat="1" ht="13.5" customHeight="1" x14ac:dyDescent="0.2">
      <c r="A34" s="118" t="s">
        <v>113</v>
      </c>
      <c r="B34" s="122" t="s">
        <v>116</v>
      </c>
      <c r="C34" s="113">
        <v>87.960536457530452</v>
      </c>
      <c r="D34" s="115">
        <v>11412</v>
      </c>
      <c r="E34" s="114">
        <v>11871</v>
      </c>
      <c r="F34" s="114">
        <v>12025</v>
      </c>
      <c r="G34" s="114">
        <v>11957</v>
      </c>
      <c r="H34" s="140">
        <v>11809</v>
      </c>
      <c r="I34" s="115">
        <v>-397</v>
      </c>
      <c r="J34" s="116">
        <v>-3.3618426623761537</v>
      </c>
    </row>
    <row r="35" spans="1:10" s="110" customFormat="1" ht="13.5" customHeight="1" x14ac:dyDescent="0.2">
      <c r="A35" s="118"/>
      <c r="B35" s="119" t="s">
        <v>117</v>
      </c>
      <c r="C35" s="113">
        <v>11.877601356559273</v>
      </c>
      <c r="D35" s="115">
        <v>1541</v>
      </c>
      <c r="E35" s="114">
        <v>1525</v>
      </c>
      <c r="F35" s="114">
        <v>1530</v>
      </c>
      <c r="G35" s="114">
        <v>1541</v>
      </c>
      <c r="H35" s="140">
        <v>1476</v>
      </c>
      <c r="I35" s="115">
        <v>65</v>
      </c>
      <c r="J35" s="116">
        <v>4.4037940379403793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6813</v>
      </c>
      <c r="E37" s="114">
        <v>7015</v>
      </c>
      <c r="F37" s="114">
        <v>7028</v>
      </c>
      <c r="G37" s="114">
        <v>7115</v>
      </c>
      <c r="H37" s="140">
        <v>7046</v>
      </c>
      <c r="I37" s="115">
        <v>-233</v>
      </c>
      <c r="J37" s="116">
        <v>-3.3068407607152994</v>
      </c>
    </row>
    <row r="38" spans="1:10" s="110" customFormat="1" ht="13.5" customHeight="1" x14ac:dyDescent="0.2">
      <c r="A38" s="118" t="s">
        <v>105</v>
      </c>
      <c r="B38" s="119" t="s">
        <v>106</v>
      </c>
      <c r="C38" s="113">
        <v>35.887274328489653</v>
      </c>
      <c r="D38" s="115">
        <v>2445</v>
      </c>
      <c r="E38" s="114">
        <v>2506</v>
      </c>
      <c r="F38" s="114">
        <v>2493</v>
      </c>
      <c r="G38" s="114">
        <v>2554</v>
      </c>
      <c r="H38" s="140">
        <v>2491</v>
      </c>
      <c r="I38" s="115">
        <v>-46</v>
      </c>
      <c r="J38" s="116">
        <v>-1.8466479325572061</v>
      </c>
    </row>
    <row r="39" spans="1:10" s="110" customFormat="1" ht="13.5" customHeight="1" x14ac:dyDescent="0.2">
      <c r="A39" s="120"/>
      <c r="B39" s="119" t="s">
        <v>107</v>
      </c>
      <c r="C39" s="113">
        <v>64.112725671510347</v>
      </c>
      <c r="D39" s="115">
        <v>4368</v>
      </c>
      <c r="E39" s="114">
        <v>4509</v>
      </c>
      <c r="F39" s="114">
        <v>4535</v>
      </c>
      <c r="G39" s="114">
        <v>4561</v>
      </c>
      <c r="H39" s="140">
        <v>4555</v>
      </c>
      <c r="I39" s="115">
        <v>-187</v>
      </c>
      <c r="J39" s="116">
        <v>-4.1053787047200876</v>
      </c>
    </row>
    <row r="40" spans="1:10" s="110" customFormat="1" ht="13.5" customHeight="1" x14ac:dyDescent="0.2">
      <c r="A40" s="118" t="s">
        <v>105</v>
      </c>
      <c r="B40" s="121" t="s">
        <v>108</v>
      </c>
      <c r="C40" s="113">
        <v>16.703361221194776</v>
      </c>
      <c r="D40" s="115">
        <v>1138</v>
      </c>
      <c r="E40" s="114">
        <v>1212</v>
      </c>
      <c r="F40" s="114">
        <v>1235</v>
      </c>
      <c r="G40" s="114">
        <v>1288</v>
      </c>
      <c r="H40" s="140">
        <v>1209</v>
      </c>
      <c r="I40" s="115">
        <v>-71</v>
      </c>
      <c r="J40" s="116">
        <v>-5.8726220016542596</v>
      </c>
    </row>
    <row r="41" spans="1:10" s="110" customFormat="1" ht="13.5" customHeight="1" x14ac:dyDescent="0.2">
      <c r="A41" s="118"/>
      <c r="B41" s="121" t="s">
        <v>109</v>
      </c>
      <c r="C41" s="113">
        <v>35.212094525172468</v>
      </c>
      <c r="D41" s="115">
        <v>2399</v>
      </c>
      <c r="E41" s="114">
        <v>2452</v>
      </c>
      <c r="F41" s="114">
        <v>2449</v>
      </c>
      <c r="G41" s="114">
        <v>2484</v>
      </c>
      <c r="H41" s="140">
        <v>2540</v>
      </c>
      <c r="I41" s="115">
        <v>-141</v>
      </c>
      <c r="J41" s="116">
        <v>-5.5511811023622046</v>
      </c>
    </row>
    <row r="42" spans="1:10" s="110" customFormat="1" ht="13.5" customHeight="1" x14ac:dyDescent="0.2">
      <c r="A42" s="118"/>
      <c r="B42" s="121" t="s">
        <v>110</v>
      </c>
      <c r="C42" s="113">
        <v>20.372816674005577</v>
      </c>
      <c r="D42" s="115">
        <v>1388</v>
      </c>
      <c r="E42" s="114">
        <v>1405</v>
      </c>
      <c r="F42" s="114">
        <v>1432</v>
      </c>
      <c r="G42" s="114">
        <v>1433</v>
      </c>
      <c r="H42" s="140">
        <v>1428</v>
      </c>
      <c r="I42" s="115">
        <v>-40</v>
      </c>
      <c r="J42" s="116">
        <v>-2.8011204481792715</v>
      </c>
    </row>
    <row r="43" spans="1:10" s="110" customFormat="1" ht="13.5" customHeight="1" x14ac:dyDescent="0.2">
      <c r="A43" s="120"/>
      <c r="B43" s="121" t="s">
        <v>111</v>
      </c>
      <c r="C43" s="113">
        <v>27.711727579627183</v>
      </c>
      <c r="D43" s="115">
        <v>1888</v>
      </c>
      <c r="E43" s="114">
        <v>1946</v>
      </c>
      <c r="F43" s="114">
        <v>1912</v>
      </c>
      <c r="G43" s="114">
        <v>1910</v>
      </c>
      <c r="H43" s="140">
        <v>1869</v>
      </c>
      <c r="I43" s="115">
        <v>19</v>
      </c>
      <c r="J43" s="116">
        <v>1.0165864098448367</v>
      </c>
    </row>
    <row r="44" spans="1:10" s="110" customFormat="1" ht="13.5" customHeight="1" x14ac:dyDescent="0.2">
      <c r="A44" s="120"/>
      <c r="B44" s="121" t="s">
        <v>112</v>
      </c>
      <c r="C44" s="113">
        <v>2.4218405988551299</v>
      </c>
      <c r="D44" s="115">
        <v>165</v>
      </c>
      <c r="E44" s="114">
        <v>169</v>
      </c>
      <c r="F44" s="114">
        <v>164</v>
      </c>
      <c r="G44" s="114">
        <v>144</v>
      </c>
      <c r="H44" s="140">
        <v>137</v>
      </c>
      <c r="I44" s="115">
        <v>28</v>
      </c>
      <c r="J44" s="116">
        <v>20.437956204379564</v>
      </c>
    </row>
    <row r="45" spans="1:10" s="110" customFormat="1" ht="13.5" customHeight="1" x14ac:dyDescent="0.2">
      <c r="A45" s="118" t="s">
        <v>113</v>
      </c>
      <c r="B45" s="122" t="s">
        <v>116</v>
      </c>
      <c r="C45" s="113">
        <v>89.299867899603697</v>
      </c>
      <c r="D45" s="115">
        <v>6084</v>
      </c>
      <c r="E45" s="114">
        <v>6285</v>
      </c>
      <c r="F45" s="114">
        <v>6321</v>
      </c>
      <c r="G45" s="114">
        <v>6383</v>
      </c>
      <c r="H45" s="140">
        <v>6332</v>
      </c>
      <c r="I45" s="115">
        <v>-248</v>
      </c>
      <c r="J45" s="116">
        <v>-3.9166140240050535</v>
      </c>
    </row>
    <row r="46" spans="1:10" s="110" customFormat="1" ht="13.5" customHeight="1" x14ac:dyDescent="0.2">
      <c r="A46" s="118"/>
      <c r="B46" s="119" t="s">
        <v>117</v>
      </c>
      <c r="C46" s="113">
        <v>10.391897842360194</v>
      </c>
      <c r="D46" s="115">
        <v>708</v>
      </c>
      <c r="E46" s="114">
        <v>722</v>
      </c>
      <c r="F46" s="114">
        <v>699</v>
      </c>
      <c r="G46" s="114">
        <v>727</v>
      </c>
      <c r="H46" s="140">
        <v>706</v>
      </c>
      <c r="I46" s="115">
        <v>2</v>
      </c>
      <c r="J46" s="116">
        <v>0.28328611898016998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6161</v>
      </c>
      <c r="E48" s="114">
        <v>6389</v>
      </c>
      <c r="F48" s="114">
        <v>6535</v>
      </c>
      <c r="G48" s="114">
        <v>6388</v>
      </c>
      <c r="H48" s="140">
        <v>6247</v>
      </c>
      <c r="I48" s="115">
        <v>-86</v>
      </c>
      <c r="J48" s="116">
        <v>-1.3766607971826477</v>
      </c>
    </row>
    <row r="49" spans="1:12" s="110" customFormat="1" ht="13.5" customHeight="1" x14ac:dyDescent="0.2">
      <c r="A49" s="118" t="s">
        <v>105</v>
      </c>
      <c r="B49" s="119" t="s">
        <v>106</v>
      </c>
      <c r="C49" s="113">
        <v>45.836714819022887</v>
      </c>
      <c r="D49" s="115">
        <v>2824</v>
      </c>
      <c r="E49" s="114">
        <v>2906</v>
      </c>
      <c r="F49" s="114">
        <v>3055</v>
      </c>
      <c r="G49" s="114">
        <v>2927</v>
      </c>
      <c r="H49" s="140">
        <v>2873</v>
      </c>
      <c r="I49" s="115">
        <v>-49</v>
      </c>
      <c r="J49" s="116">
        <v>-1.7055342847198052</v>
      </c>
    </row>
    <row r="50" spans="1:12" s="110" customFormat="1" ht="13.5" customHeight="1" x14ac:dyDescent="0.2">
      <c r="A50" s="120"/>
      <c r="B50" s="119" t="s">
        <v>107</v>
      </c>
      <c r="C50" s="113">
        <v>54.163285180977113</v>
      </c>
      <c r="D50" s="115">
        <v>3337</v>
      </c>
      <c r="E50" s="114">
        <v>3483</v>
      </c>
      <c r="F50" s="114">
        <v>3480</v>
      </c>
      <c r="G50" s="114">
        <v>3461</v>
      </c>
      <c r="H50" s="140">
        <v>3374</v>
      </c>
      <c r="I50" s="115">
        <v>-37</v>
      </c>
      <c r="J50" s="116">
        <v>-1.096621221102549</v>
      </c>
    </row>
    <row r="51" spans="1:12" s="110" customFormat="1" ht="13.5" customHeight="1" x14ac:dyDescent="0.2">
      <c r="A51" s="118" t="s">
        <v>105</v>
      </c>
      <c r="B51" s="121" t="s">
        <v>108</v>
      </c>
      <c r="C51" s="113">
        <v>13.35822106800844</v>
      </c>
      <c r="D51" s="115">
        <v>823</v>
      </c>
      <c r="E51" s="114">
        <v>907</v>
      </c>
      <c r="F51" s="114">
        <v>942</v>
      </c>
      <c r="G51" s="114">
        <v>871</v>
      </c>
      <c r="H51" s="140">
        <v>902</v>
      </c>
      <c r="I51" s="115">
        <v>-79</v>
      </c>
      <c r="J51" s="116">
        <v>-8.758314855875831</v>
      </c>
    </row>
    <row r="52" spans="1:12" s="110" customFormat="1" ht="13.5" customHeight="1" x14ac:dyDescent="0.2">
      <c r="A52" s="118"/>
      <c r="B52" s="121" t="s">
        <v>109</v>
      </c>
      <c r="C52" s="113">
        <v>70.280798571660441</v>
      </c>
      <c r="D52" s="115">
        <v>4330</v>
      </c>
      <c r="E52" s="114">
        <v>4436</v>
      </c>
      <c r="F52" s="114">
        <v>4559</v>
      </c>
      <c r="G52" s="114">
        <v>4531</v>
      </c>
      <c r="H52" s="140">
        <v>4383</v>
      </c>
      <c r="I52" s="115">
        <v>-53</v>
      </c>
      <c r="J52" s="116">
        <v>-1.2092174309833448</v>
      </c>
    </row>
    <row r="53" spans="1:12" s="110" customFormat="1" ht="13.5" customHeight="1" x14ac:dyDescent="0.2">
      <c r="A53" s="118"/>
      <c r="B53" s="121" t="s">
        <v>110</v>
      </c>
      <c r="C53" s="113">
        <v>15.419574744359682</v>
      </c>
      <c r="D53" s="115">
        <v>950</v>
      </c>
      <c r="E53" s="114">
        <v>983</v>
      </c>
      <c r="F53" s="114">
        <v>971</v>
      </c>
      <c r="G53" s="114">
        <v>926</v>
      </c>
      <c r="H53" s="140">
        <v>908</v>
      </c>
      <c r="I53" s="115">
        <v>42</v>
      </c>
      <c r="J53" s="116">
        <v>4.6255506607929515</v>
      </c>
    </row>
    <row r="54" spans="1:12" s="110" customFormat="1" ht="13.5" customHeight="1" x14ac:dyDescent="0.2">
      <c r="A54" s="120"/>
      <c r="B54" s="121" t="s">
        <v>111</v>
      </c>
      <c r="C54" s="113">
        <v>0.94140561597143324</v>
      </c>
      <c r="D54" s="115">
        <v>58</v>
      </c>
      <c r="E54" s="114">
        <v>63</v>
      </c>
      <c r="F54" s="114">
        <v>63</v>
      </c>
      <c r="G54" s="114">
        <v>60</v>
      </c>
      <c r="H54" s="140">
        <v>54</v>
      </c>
      <c r="I54" s="115">
        <v>4</v>
      </c>
      <c r="J54" s="116">
        <v>7.4074074074074074</v>
      </c>
    </row>
    <row r="55" spans="1:12" s="110" customFormat="1" ht="13.5" customHeight="1" x14ac:dyDescent="0.2">
      <c r="A55" s="120"/>
      <c r="B55" s="121" t="s">
        <v>112</v>
      </c>
      <c r="C55" s="113">
        <v>0.17854244440837527</v>
      </c>
      <c r="D55" s="115">
        <v>11</v>
      </c>
      <c r="E55" s="114">
        <v>16</v>
      </c>
      <c r="F55" s="114">
        <v>15</v>
      </c>
      <c r="G55" s="114">
        <v>15</v>
      </c>
      <c r="H55" s="140">
        <v>8</v>
      </c>
      <c r="I55" s="115">
        <v>3</v>
      </c>
      <c r="J55" s="116">
        <v>37.5</v>
      </c>
    </row>
    <row r="56" spans="1:12" s="110" customFormat="1" ht="13.5" customHeight="1" x14ac:dyDescent="0.2">
      <c r="A56" s="118" t="s">
        <v>113</v>
      </c>
      <c r="B56" s="122" t="s">
        <v>116</v>
      </c>
      <c r="C56" s="113">
        <v>86.47946761889304</v>
      </c>
      <c r="D56" s="115">
        <v>5328</v>
      </c>
      <c r="E56" s="114">
        <v>5586</v>
      </c>
      <c r="F56" s="114">
        <v>5704</v>
      </c>
      <c r="G56" s="114">
        <v>5574</v>
      </c>
      <c r="H56" s="140">
        <v>5477</v>
      </c>
      <c r="I56" s="115">
        <v>-149</v>
      </c>
      <c r="J56" s="116">
        <v>-2.7204674091656016</v>
      </c>
    </row>
    <row r="57" spans="1:12" s="110" customFormat="1" ht="13.5" customHeight="1" x14ac:dyDescent="0.2">
      <c r="A57" s="142"/>
      <c r="B57" s="124" t="s">
        <v>117</v>
      </c>
      <c r="C57" s="125">
        <v>13.520532381106964</v>
      </c>
      <c r="D57" s="143">
        <v>833</v>
      </c>
      <c r="E57" s="144">
        <v>803</v>
      </c>
      <c r="F57" s="144">
        <v>831</v>
      </c>
      <c r="G57" s="144">
        <v>814</v>
      </c>
      <c r="H57" s="145">
        <v>770</v>
      </c>
      <c r="I57" s="143">
        <v>63</v>
      </c>
      <c r="J57" s="146">
        <v>8.1818181818181817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37320</v>
      </c>
      <c r="E12" s="236">
        <v>36829</v>
      </c>
      <c r="F12" s="114">
        <v>37620</v>
      </c>
      <c r="G12" s="114">
        <v>37086</v>
      </c>
      <c r="H12" s="140">
        <v>36800</v>
      </c>
      <c r="I12" s="115">
        <v>520</v>
      </c>
      <c r="J12" s="116">
        <v>1.4130434782608696</v>
      </c>
    </row>
    <row r="13" spans="1:15" s="110" customFormat="1" ht="12" customHeight="1" x14ac:dyDescent="0.2">
      <c r="A13" s="118" t="s">
        <v>105</v>
      </c>
      <c r="B13" s="119" t="s">
        <v>106</v>
      </c>
      <c r="C13" s="113">
        <v>53.563772775991424</v>
      </c>
      <c r="D13" s="115">
        <v>19990</v>
      </c>
      <c r="E13" s="114">
        <v>19652</v>
      </c>
      <c r="F13" s="114">
        <v>20319</v>
      </c>
      <c r="G13" s="114">
        <v>20013</v>
      </c>
      <c r="H13" s="140">
        <v>19857</v>
      </c>
      <c r="I13" s="115">
        <v>133</v>
      </c>
      <c r="J13" s="116">
        <v>0.66978899128770708</v>
      </c>
    </row>
    <row r="14" spans="1:15" s="110" customFormat="1" ht="12" customHeight="1" x14ac:dyDescent="0.2">
      <c r="A14" s="118"/>
      <c r="B14" s="119" t="s">
        <v>107</v>
      </c>
      <c r="C14" s="113">
        <v>46.436227224008576</v>
      </c>
      <c r="D14" s="115">
        <v>17330</v>
      </c>
      <c r="E14" s="114">
        <v>17177</v>
      </c>
      <c r="F14" s="114">
        <v>17301</v>
      </c>
      <c r="G14" s="114">
        <v>17073</v>
      </c>
      <c r="H14" s="140">
        <v>16943</v>
      </c>
      <c r="I14" s="115">
        <v>387</v>
      </c>
      <c r="J14" s="116">
        <v>2.2841291388774123</v>
      </c>
    </row>
    <row r="15" spans="1:15" s="110" customFormat="1" ht="12" customHeight="1" x14ac:dyDescent="0.2">
      <c r="A15" s="118" t="s">
        <v>105</v>
      </c>
      <c r="B15" s="121" t="s">
        <v>108</v>
      </c>
      <c r="C15" s="113">
        <v>13.014469453376206</v>
      </c>
      <c r="D15" s="115">
        <v>4857</v>
      </c>
      <c r="E15" s="114">
        <v>4937</v>
      </c>
      <c r="F15" s="114">
        <v>5136</v>
      </c>
      <c r="G15" s="114">
        <v>4799</v>
      </c>
      <c r="H15" s="140">
        <v>4876</v>
      </c>
      <c r="I15" s="115">
        <v>-19</v>
      </c>
      <c r="J15" s="116">
        <v>-0.38966365873666942</v>
      </c>
    </row>
    <row r="16" spans="1:15" s="110" customFormat="1" ht="12" customHeight="1" x14ac:dyDescent="0.2">
      <c r="A16" s="118"/>
      <c r="B16" s="121" t="s">
        <v>109</v>
      </c>
      <c r="C16" s="113">
        <v>66.814040728831728</v>
      </c>
      <c r="D16" s="115">
        <v>24935</v>
      </c>
      <c r="E16" s="114">
        <v>24536</v>
      </c>
      <c r="F16" s="114">
        <v>25104</v>
      </c>
      <c r="G16" s="114">
        <v>25072</v>
      </c>
      <c r="H16" s="140">
        <v>24877</v>
      </c>
      <c r="I16" s="115">
        <v>58</v>
      </c>
      <c r="J16" s="116">
        <v>0.2331470836515657</v>
      </c>
    </row>
    <row r="17" spans="1:10" s="110" customFormat="1" ht="12" customHeight="1" x14ac:dyDescent="0.2">
      <c r="A17" s="118"/>
      <c r="B17" s="121" t="s">
        <v>110</v>
      </c>
      <c r="C17" s="113">
        <v>18.84780278670954</v>
      </c>
      <c r="D17" s="115">
        <v>7034</v>
      </c>
      <c r="E17" s="114">
        <v>6881</v>
      </c>
      <c r="F17" s="114">
        <v>6909</v>
      </c>
      <c r="G17" s="114">
        <v>6756</v>
      </c>
      <c r="H17" s="140">
        <v>6606</v>
      </c>
      <c r="I17" s="115">
        <v>428</v>
      </c>
      <c r="J17" s="116">
        <v>6.4789585225552528</v>
      </c>
    </row>
    <row r="18" spans="1:10" s="110" customFormat="1" ht="12" customHeight="1" x14ac:dyDescent="0.2">
      <c r="A18" s="120"/>
      <c r="B18" s="121" t="s">
        <v>111</v>
      </c>
      <c r="C18" s="113">
        <v>1.3236870310825295</v>
      </c>
      <c r="D18" s="115">
        <v>494</v>
      </c>
      <c r="E18" s="114">
        <v>475</v>
      </c>
      <c r="F18" s="114">
        <v>471</v>
      </c>
      <c r="G18" s="114">
        <v>459</v>
      </c>
      <c r="H18" s="140">
        <v>441</v>
      </c>
      <c r="I18" s="115">
        <v>53</v>
      </c>
      <c r="J18" s="116">
        <v>12.01814058956916</v>
      </c>
    </row>
    <row r="19" spans="1:10" s="110" customFormat="1" ht="12" customHeight="1" x14ac:dyDescent="0.2">
      <c r="A19" s="120"/>
      <c r="B19" s="121" t="s">
        <v>112</v>
      </c>
      <c r="C19" s="113">
        <v>0.27063236870310825</v>
      </c>
      <c r="D19" s="115">
        <v>101</v>
      </c>
      <c r="E19" s="114">
        <v>86</v>
      </c>
      <c r="F19" s="114">
        <v>92</v>
      </c>
      <c r="G19" s="114">
        <v>81</v>
      </c>
      <c r="H19" s="140">
        <v>81</v>
      </c>
      <c r="I19" s="115">
        <v>20</v>
      </c>
      <c r="J19" s="116">
        <v>24.691358024691358</v>
      </c>
    </row>
    <row r="20" spans="1:10" s="110" customFormat="1" ht="12" customHeight="1" x14ac:dyDescent="0.2">
      <c r="A20" s="118" t="s">
        <v>113</v>
      </c>
      <c r="B20" s="119" t="s">
        <v>181</v>
      </c>
      <c r="C20" s="113">
        <v>70.383172561629152</v>
      </c>
      <c r="D20" s="115">
        <v>26267</v>
      </c>
      <c r="E20" s="114">
        <v>25929</v>
      </c>
      <c r="F20" s="114">
        <v>26633</v>
      </c>
      <c r="G20" s="114">
        <v>26226</v>
      </c>
      <c r="H20" s="140">
        <v>26063</v>
      </c>
      <c r="I20" s="115">
        <v>204</v>
      </c>
      <c r="J20" s="116">
        <v>0.78271879676169287</v>
      </c>
    </row>
    <row r="21" spans="1:10" s="110" customFormat="1" ht="12" customHeight="1" x14ac:dyDescent="0.2">
      <c r="A21" s="118"/>
      <c r="B21" s="119" t="s">
        <v>182</v>
      </c>
      <c r="C21" s="113">
        <v>29.616827438370848</v>
      </c>
      <c r="D21" s="115">
        <v>11053</v>
      </c>
      <c r="E21" s="114">
        <v>10900</v>
      </c>
      <c r="F21" s="114">
        <v>10987</v>
      </c>
      <c r="G21" s="114">
        <v>10860</v>
      </c>
      <c r="H21" s="140">
        <v>10737</v>
      </c>
      <c r="I21" s="115">
        <v>316</v>
      </c>
      <c r="J21" s="116">
        <v>2.943093974108224</v>
      </c>
    </row>
    <row r="22" spans="1:10" s="110" customFormat="1" ht="12" customHeight="1" x14ac:dyDescent="0.2">
      <c r="A22" s="118" t="s">
        <v>113</v>
      </c>
      <c r="B22" s="119" t="s">
        <v>116</v>
      </c>
      <c r="C22" s="113">
        <v>83.740621650589503</v>
      </c>
      <c r="D22" s="115">
        <v>31252</v>
      </c>
      <c r="E22" s="114">
        <v>31168</v>
      </c>
      <c r="F22" s="114">
        <v>31617</v>
      </c>
      <c r="G22" s="114">
        <v>31158</v>
      </c>
      <c r="H22" s="140">
        <v>31140</v>
      </c>
      <c r="I22" s="115">
        <v>112</v>
      </c>
      <c r="J22" s="116">
        <v>0.35966602440590878</v>
      </c>
    </row>
    <row r="23" spans="1:10" s="110" customFormat="1" ht="12" customHeight="1" x14ac:dyDescent="0.2">
      <c r="A23" s="118"/>
      <c r="B23" s="119" t="s">
        <v>117</v>
      </c>
      <c r="C23" s="113">
        <v>16.213826366559484</v>
      </c>
      <c r="D23" s="115">
        <v>6051</v>
      </c>
      <c r="E23" s="114">
        <v>5652</v>
      </c>
      <c r="F23" s="114">
        <v>5990</v>
      </c>
      <c r="G23" s="114">
        <v>5916</v>
      </c>
      <c r="H23" s="140">
        <v>5646</v>
      </c>
      <c r="I23" s="115">
        <v>405</v>
      </c>
      <c r="J23" s="116">
        <v>7.1732199787460145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57060</v>
      </c>
      <c r="E64" s="236">
        <v>56976</v>
      </c>
      <c r="F64" s="236">
        <v>57495</v>
      </c>
      <c r="G64" s="236">
        <v>56512</v>
      </c>
      <c r="H64" s="140">
        <v>56193</v>
      </c>
      <c r="I64" s="115">
        <v>867</v>
      </c>
      <c r="J64" s="116">
        <v>1.5428968020927873</v>
      </c>
    </row>
    <row r="65" spans="1:12" s="110" customFormat="1" ht="12" customHeight="1" x14ac:dyDescent="0.2">
      <c r="A65" s="118" t="s">
        <v>105</v>
      </c>
      <c r="B65" s="119" t="s">
        <v>106</v>
      </c>
      <c r="C65" s="113">
        <v>54.248159831756048</v>
      </c>
      <c r="D65" s="235">
        <v>30954</v>
      </c>
      <c r="E65" s="236">
        <v>30838</v>
      </c>
      <c r="F65" s="236">
        <v>31356</v>
      </c>
      <c r="G65" s="236">
        <v>30804</v>
      </c>
      <c r="H65" s="140">
        <v>30530</v>
      </c>
      <c r="I65" s="115">
        <v>424</v>
      </c>
      <c r="J65" s="116">
        <v>1.3887979037012774</v>
      </c>
    </row>
    <row r="66" spans="1:12" s="110" customFormat="1" ht="12" customHeight="1" x14ac:dyDescent="0.2">
      <c r="A66" s="118"/>
      <c r="B66" s="119" t="s">
        <v>107</v>
      </c>
      <c r="C66" s="113">
        <v>45.751840168243952</v>
      </c>
      <c r="D66" s="235">
        <v>26106</v>
      </c>
      <c r="E66" s="236">
        <v>26138</v>
      </c>
      <c r="F66" s="236">
        <v>26139</v>
      </c>
      <c r="G66" s="236">
        <v>25708</v>
      </c>
      <c r="H66" s="140">
        <v>25663</v>
      </c>
      <c r="I66" s="115">
        <v>443</v>
      </c>
      <c r="J66" s="116">
        <v>1.7262206289210147</v>
      </c>
    </row>
    <row r="67" spans="1:12" s="110" customFormat="1" ht="12" customHeight="1" x14ac:dyDescent="0.2">
      <c r="A67" s="118" t="s">
        <v>105</v>
      </c>
      <c r="B67" s="121" t="s">
        <v>108</v>
      </c>
      <c r="C67" s="113">
        <v>12.430774623203645</v>
      </c>
      <c r="D67" s="235">
        <v>7093</v>
      </c>
      <c r="E67" s="236">
        <v>7314</v>
      </c>
      <c r="F67" s="236">
        <v>7557</v>
      </c>
      <c r="G67" s="236">
        <v>7043</v>
      </c>
      <c r="H67" s="140">
        <v>7184</v>
      </c>
      <c r="I67" s="115">
        <v>-91</v>
      </c>
      <c r="J67" s="116">
        <v>-1.2667037861915367</v>
      </c>
    </row>
    <row r="68" spans="1:12" s="110" customFormat="1" ht="12" customHeight="1" x14ac:dyDescent="0.2">
      <c r="A68" s="118"/>
      <c r="B68" s="121" t="s">
        <v>109</v>
      </c>
      <c r="C68" s="113">
        <v>66.608832807570977</v>
      </c>
      <c r="D68" s="235">
        <v>38007</v>
      </c>
      <c r="E68" s="236">
        <v>37844</v>
      </c>
      <c r="F68" s="236">
        <v>38223</v>
      </c>
      <c r="G68" s="236">
        <v>38010</v>
      </c>
      <c r="H68" s="140">
        <v>37834</v>
      </c>
      <c r="I68" s="115">
        <v>173</v>
      </c>
      <c r="J68" s="116">
        <v>0.45726066501030821</v>
      </c>
    </row>
    <row r="69" spans="1:12" s="110" customFormat="1" ht="12" customHeight="1" x14ac:dyDescent="0.2">
      <c r="A69" s="118"/>
      <c r="B69" s="121" t="s">
        <v>110</v>
      </c>
      <c r="C69" s="113">
        <v>19.940413599719594</v>
      </c>
      <c r="D69" s="235">
        <v>11378</v>
      </c>
      <c r="E69" s="236">
        <v>11239</v>
      </c>
      <c r="F69" s="236">
        <v>11159</v>
      </c>
      <c r="G69" s="236">
        <v>10904</v>
      </c>
      <c r="H69" s="140">
        <v>10636</v>
      </c>
      <c r="I69" s="115">
        <v>742</v>
      </c>
      <c r="J69" s="116">
        <v>6.9763068822865737</v>
      </c>
    </row>
    <row r="70" spans="1:12" s="110" customFormat="1" ht="12" customHeight="1" x14ac:dyDescent="0.2">
      <c r="A70" s="120"/>
      <c r="B70" s="121" t="s">
        <v>111</v>
      </c>
      <c r="C70" s="113">
        <v>1.0199789695057835</v>
      </c>
      <c r="D70" s="235">
        <v>582</v>
      </c>
      <c r="E70" s="236">
        <v>579</v>
      </c>
      <c r="F70" s="236">
        <v>556</v>
      </c>
      <c r="G70" s="236">
        <v>555</v>
      </c>
      <c r="H70" s="140">
        <v>539</v>
      </c>
      <c r="I70" s="115">
        <v>43</v>
      </c>
      <c r="J70" s="116">
        <v>7.9777365491651206</v>
      </c>
    </row>
    <row r="71" spans="1:12" s="110" customFormat="1" ht="12" customHeight="1" x14ac:dyDescent="0.2">
      <c r="A71" s="120"/>
      <c r="B71" s="121" t="s">
        <v>112</v>
      </c>
      <c r="C71" s="113">
        <v>0.23834560112162637</v>
      </c>
      <c r="D71" s="235">
        <v>136</v>
      </c>
      <c r="E71" s="236">
        <v>128</v>
      </c>
      <c r="F71" s="236">
        <v>114</v>
      </c>
      <c r="G71" s="236">
        <v>115</v>
      </c>
      <c r="H71" s="140">
        <v>106</v>
      </c>
      <c r="I71" s="115">
        <v>30</v>
      </c>
      <c r="J71" s="116">
        <v>28.30188679245283</v>
      </c>
    </row>
    <row r="72" spans="1:12" s="110" customFormat="1" ht="12" customHeight="1" x14ac:dyDescent="0.2">
      <c r="A72" s="118" t="s">
        <v>113</v>
      </c>
      <c r="B72" s="119" t="s">
        <v>181</v>
      </c>
      <c r="C72" s="113">
        <v>71.575534525061343</v>
      </c>
      <c r="D72" s="235">
        <v>40841</v>
      </c>
      <c r="E72" s="236">
        <v>40900</v>
      </c>
      <c r="F72" s="236">
        <v>41492</v>
      </c>
      <c r="G72" s="236">
        <v>40794</v>
      </c>
      <c r="H72" s="140">
        <v>40561</v>
      </c>
      <c r="I72" s="115">
        <v>280</v>
      </c>
      <c r="J72" s="116">
        <v>0.69031828603831269</v>
      </c>
    </row>
    <row r="73" spans="1:12" s="110" customFormat="1" ht="12" customHeight="1" x14ac:dyDescent="0.2">
      <c r="A73" s="118"/>
      <c r="B73" s="119" t="s">
        <v>182</v>
      </c>
      <c r="C73" s="113">
        <v>28.42446547493866</v>
      </c>
      <c r="D73" s="115">
        <v>16219</v>
      </c>
      <c r="E73" s="114">
        <v>16076</v>
      </c>
      <c r="F73" s="114">
        <v>16003</v>
      </c>
      <c r="G73" s="114">
        <v>15718</v>
      </c>
      <c r="H73" s="140">
        <v>15632</v>
      </c>
      <c r="I73" s="115">
        <v>587</v>
      </c>
      <c r="J73" s="116">
        <v>3.7551177072671442</v>
      </c>
    </row>
    <row r="74" spans="1:12" s="110" customFormat="1" ht="12" customHeight="1" x14ac:dyDescent="0.2">
      <c r="A74" s="118" t="s">
        <v>113</v>
      </c>
      <c r="B74" s="119" t="s">
        <v>116</v>
      </c>
      <c r="C74" s="113">
        <v>90.552050473186114</v>
      </c>
      <c r="D74" s="115">
        <v>51669</v>
      </c>
      <c r="E74" s="114">
        <v>51796</v>
      </c>
      <c r="F74" s="114">
        <v>52097</v>
      </c>
      <c r="G74" s="114">
        <v>51269</v>
      </c>
      <c r="H74" s="140">
        <v>51235</v>
      </c>
      <c r="I74" s="115">
        <v>434</v>
      </c>
      <c r="J74" s="116">
        <v>0.84707719332487552</v>
      </c>
    </row>
    <row r="75" spans="1:12" s="110" customFormat="1" ht="12" customHeight="1" x14ac:dyDescent="0.2">
      <c r="A75" s="142"/>
      <c r="B75" s="124" t="s">
        <v>117</v>
      </c>
      <c r="C75" s="125">
        <v>9.4199088678583944</v>
      </c>
      <c r="D75" s="143">
        <v>5375</v>
      </c>
      <c r="E75" s="144">
        <v>5169</v>
      </c>
      <c r="F75" s="144">
        <v>5384</v>
      </c>
      <c r="G75" s="144">
        <v>5227</v>
      </c>
      <c r="H75" s="145">
        <v>4944</v>
      </c>
      <c r="I75" s="143">
        <v>431</v>
      </c>
      <c r="J75" s="146">
        <v>8.7176375404530742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37320</v>
      </c>
      <c r="G11" s="114">
        <v>36829</v>
      </c>
      <c r="H11" s="114">
        <v>37620</v>
      </c>
      <c r="I11" s="114">
        <v>37086</v>
      </c>
      <c r="J11" s="140">
        <v>36800</v>
      </c>
      <c r="K11" s="114">
        <v>520</v>
      </c>
      <c r="L11" s="116">
        <v>1.4130434782608696</v>
      </c>
    </row>
    <row r="12" spans="1:17" s="110" customFormat="1" ht="24.95" customHeight="1" x14ac:dyDescent="0.2">
      <c r="A12" s="604" t="s">
        <v>185</v>
      </c>
      <c r="B12" s="605"/>
      <c r="C12" s="605"/>
      <c r="D12" s="606"/>
      <c r="E12" s="113">
        <v>53.563772775991424</v>
      </c>
      <c r="F12" s="115">
        <v>19990</v>
      </c>
      <c r="G12" s="114">
        <v>19652</v>
      </c>
      <c r="H12" s="114">
        <v>20319</v>
      </c>
      <c r="I12" s="114">
        <v>20013</v>
      </c>
      <c r="J12" s="140">
        <v>19857</v>
      </c>
      <c r="K12" s="114">
        <v>133</v>
      </c>
      <c r="L12" s="116">
        <v>0.66978899128770708</v>
      </c>
    </row>
    <row r="13" spans="1:17" s="110" customFormat="1" ht="15" customHeight="1" x14ac:dyDescent="0.2">
      <c r="A13" s="120"/>
      <c r="B13" s="612" t="s">
        <v>107</v>
      </c>
      <c r="C13" s="612"/>
      <c r="E13" s="113">
        <v>46.436227224008576</v>
      </c>
      <c r="F13" s="115">
        <v>17330</v>
      </c>
      <c r="G13" s="114">
        <v>17177</v>
      </c>
      <c r="H13" s="114">
        <v>17301</v>
      </c>
      <c r="I13" s="114">
        <v>17073</v>
      </c>
      <c r="J13" s="140">
        <v>16943</v>
      </c>
      <c r="K13" s="114">
        <v>387</v>
      </c>
      <c r="L13" s="116">
        <v>2.2841291388774123</v>
      </c>
    </row>
    <row r="14" spans="1:17" s="110" customFormat="1" ht="24.95" customHeight="1" x14ac:dyDescent="0.2">
      <c r="A14" s="604" t="s">
        <v>186</v>
      </c>
      <c r="B14" s="605"/>
      <c r="C14" s="605"/>
      <c r="D14" s="606"/>
      <c r="E14" s="113">
        <v>13.014469453376206</v>
      </c>
      <c r="F14" s="115">
        <v>4857</v>
      </c>
      <c r="G14" s="114">
        <v>4937</v>
      </c>
      <c r="H14" s="114">
        <v>5136</v>
      </c>
      <c r="I14" s="114">
        <v>4799</v>
      </c>
      <c r="J14" s="140">
        <v>4876</v>
      </c>
      <c r="K14" s="114">
        <v>-19</v>
      </c>
      <c r="L14" s="116">
        <v>-0.38966365873666942</v>
      </c>
    </row>
    <row r="15" spans="1:17" s="110" customFormat="1" ht="15" customHeight="1" x14ac:dyDescent="0.2">
      <c r="A15" s="120"/>
      <c r="B15" s="119"/>
      <c r="C15" s="258" t="s">
        <v>106</v>
      </c>
      <c r="E15" s="113">
        <v>56.59872349186741</v>
      </c>
      <c r="F15" s="115">
        <v>2749</v>
      </c>
      <c r="G15" s="114">
        <v>2800</v>
      </c>
      <c r="H15" s="114">
        <v>2946</v>
      </c>
      <c r="I15" s="114">
        <v>2763</v>
      </c>
      <c r="J15" s="140">
        <v>2821</v>
      </c>
      <c r="K15" s="114">
        <v>-72</v>
      </c>
      <c r="L15" s="116">
        <v>-2.5522864232541651</v>
      </c>
    </row>
    <row r="16" spans="1:17" s="110" customFormat="1" ht="15" customHeight="1" x14ac:dyDescent="0.2">
      <c r="A16" s="120"/>
      <c r="B16" s="119"/>
      <c r="C16" s="258" t="s">
        <v>107</v>
      </c>
      <c r="E16" s="113">
        <v>43.40127650813259</v>
      </c>
      <c r="F16" s="115">
        <v>2108</v>
      </c>
      <c r="G16" s="114">
        <v>2137</v>
      </c>
      <c r="H16" s="114">
        <v>2190</v>
      </c>
      <c r="I16" s="114">
        <v>2036</v>
      </c>
      <c r="J16" s="140">
        <v>2055</v>
      </c>
      <c r="K16" s="114">
        <v>53</v>
      </c>
      <c r="L16" s="116">
        <v>2.5790754257907542</v>
      </c>
    </row>
    <row r="17" spans="1:12" s="110" customFormat="1" ht="15" customHeight="1" x14ac:dyDescent="0.2">
      <c r="A17" s="120"/>
      <c r="B17" s="121" t="s">
        <v>109</v>
      </c>
      <c r="C17" s="258"/>
      <c r="E17" s="113">
        <v>66.814040728831728</v>
      </c>
      <c r="F17" s="115">
        <v>24935</v>
      </c>
      <c r="G17" s="114">
        <v>24536</v>
      </c>
      <c r="H17" s="114">
        <v>25104</v>
      </c>
      <c r="I17" s="114">
        <v>25072</v>
      </c>
      <c r="J17" s="140">
        <v>24877</v>
      </c>
      <c r="K17" s="114">
        <v>58</v>
      </c>
      <c r="L17" s="116">
        <v>0.2331470836515657</v>
      </c>
    </row>
    <row r="18" spans="1:12" s="110" customFormat="1" ht="15" customHeight="1" x14ac:dyDescent="0.2">
      <c r="A18" s="120"/>
      <c r="B18" s="119"/>
      <c r="C18" s="258" t="s">
        <v>106</v>
      </c>
      <c r="E18" s="113">
        <v>54.437537597754158</v>
      </c>
      <c r="F18" s="115">
        <v>13574</v>
      </c>
      <c r="G18" s="114">
        <v>13300</v>
      </c>
      <c r="H18" s="114">
        <v>13751</v>
      </c>
      <c r="I18" s="114">
        <v>13739</v>
      </c>
      <c r="J18" s="140">
        <v>13629</v>
      </c>
      <c r="K18" s="114">
        <v>-55</v>
      </c>
      <c r="L18" s="116">
        <v>-0.40355125100887812</v>
      </c>
    </row>
    <row r="19" spans="1:12" s="110" customFormat="1" ht="15" customHeight="1" x14ac:dyDescent="0.2">
      <c r="A19" s="120"/>
      <c r="B19" s="119"/>
      <c r="C19" s="258" t="s">
        <v>107</v>
      </c>
      <c r="E19" s="113">
        <v>45.562462402245842</v>
      </c>
      <c r="F19" s="115">
        <v>11361</v>
      </c>
      <c r="G19" s="114">
        <v>11236</v>
      </c>
      <c r="H19" s="114">
        <v>11353</v>
      </c>
      <c r="I19" s="114">
        <v>11333</v>
      </c>
      <c r="J19" s="140">
        <v>11248</v>
      </c>
      <c r="K19" s="114">
        <v>113</v>
      </c>
      <c r="L19" s="116">
        <v>1.0046230440967283</v>
      </c>
    </row>
    <row r="20" spans="1:12" s="110" customFormat="1" ht="15" customHeight="1" x14ac:dyDescent="0.2">
      <c r="A20" s="120"/>
      <c r="B20" s="121" t="s">
        <v>110</v>
      </c>
      <c r="C20" s="258"/>
      <c r="E20" s="113">
        <v>18.84780278670954</v>
      </c>
      <c r="F20" s="115">
        <v>7034</v>
      </c>
      <c r="G20" s="114">
        <v>6881</v>
      </c>
      <c r="H20" s="114">
        <v>6909</v>
      </c>
      <c r="I20" s="114">
        <v>6756</v>
      </c>
      <c r="J20" s="140">
        <v>6606</v>
      </c>
      <c r="K20" s="114">
        <v>428</v>
      </c>
      <c r="L20" s="116">
        <v>6.4789585225552528</v>
      </c>
    </row>
    <row r="21" spans="1:12" s="110" customFormat="1" ht="15" customHeight="1" x14ac:dyDescent="0.2">
      <c r="A21" s="120"/>
      <c r="B21" s="119"/>
      <c r="C21" s="258" t="s">
        <v>106</v>
      </c>
      <c r="E21" s="113">
        <v>47.952800682399776</v>
      </c>
      <c r="F21" s="115">
        <v>3373</v>
      </c>
      <c r="G21" s="114">
        <v>3270</v>
      </c>
      <c r="H21" s="114">
        <v>3334</v>
      </c>
      <c r="I21" s="114">
        <v>3230</v>
      </c>
      <c r="J21" s="140">
        <v>3144</v>
      </c>
      <c r="K21" s="114">
        <v>229</v>
      </c>
      <c r="L21" s="116">
        <v>7.283715012722646</v>
      </c>
    </row>
    <row r="22" spans="1:12" s="110" customFormat="1" ht="15" customHeight="1" x14ac:dyDescent="0.2">
      <c r="A22" s="120"/>
      <c r="B22" s="119"/>
      <c r="C22" s="258" t="s">
        <v>107</v>
      </c>
      <c r="E22" s="113">
        <v>52.047199317600224</v>
      </c>
      <c r="F22" s="115">
        <v>3661</v>
      </c>
      <c r="G22" s="114">
        <v>3611</v>
      </c>
      <c r="H22" s="114">
        <v>3575</v>
      </c>
      <c r="I22" s="114">
        <v>3526</v>
      </c>
      <c r="J22" s="140">
        <v>3462</v>
      </c>
      <c r="K22" s="114">
        <v>199</v>
      </c>
      <c r="L22" s="116">
        <v>5.7481224725592144</v>
      </c>
    </row>
    <row r="23" spans="1:12" s="110" customFormat="1" ht="15" customHeight="1" x14ac:dyDescent="0.2">
      <c r="A23" s="120"/>
      <c r="B23" s="121" t="s">
        <v>111</v>
      </c>
      <c r="C23" s="258"/>
      <c r="E23" s="113">
        <v>1.3236870310825295</v>
      </c>
      <c r="F23" s="115">
        <v>494</v>
      </c>
      <c r="G23" s="114">
        <v>475</v>
      </c>
      <c r="H23" s="114">
        <v>471</v>
      </c>
      <c r="I23" s="114">
        <v>459</v>
      </c>
      <c r="J23" s="140">
        <v>441</v>
      </c>
      <c r="K23" s="114">
        <v>53</v>
      </c>
      <c r="L23" s="116">
        <v>12.01814058956916</v>
      </c>
    </row>
    <row r="24" spans="1:12" s="110" customFormat="1" ht="15" customHeight="1" x14ac:dyDescent="0.2">
      <c r="A24" s="120"/>
      <c r="B24" s="119"/>
      <c r="C24" s="258" t="s">
        <v>106</v>
      </c>
      <c r="E24" s="113">
        <v>59.51417004048583</v>
      </c>
      <c r="F24" s="115">
        <v>294</v>
      </c>
      <c r="G24" s="114">
        <v>282</v>
      </c>
      <c r="H24" s="114">
        <v>288</v>
      </c>
      <c r="I24" s="114">
        <v>281</v>
      </c>
      <c r="J24" s="140">
        <v>263</v>
      </c>
      <c r="K24" s="114">
        <v>31</v>
      </c>
      <c r="L24" s="116">
        <v>11.787072243346008</v>
      </c>
    </row>
    <row r="25" spans="1:12" s="110" customFormat="1" ht="15" customHeight="1" x14ac:dyDescent="0.2">
      <c r="A25" s="120"/>
      <c r="B25" s="119"/>
      <c r="C25" s="258" t="s">
        <v>107</v>
      </c>
      <c r="E25" s="113">
        <v>40.48582995951417</v>
      </c>
      <c r="F25" s="115">
        <v>200</v>
      </c>
      <c r="G25" s="114">
        <v>193</v>
      </c>
      <c r="H25" s="114">
        <v>183</v>
      </c>
      <c r="I25" s="114">
        <v>178</v>
      </c>
      <c r="J25" s="140">
        <v>178</v>
      </c>
      <c r="K25" s="114">
        <v>22</v>
      </c>
      <c r="L25" s="116">
        <v>12.359550561797754</v>
      </c>
    </row>
    <row r="26" spans="1:12" s="110" customFormat="1" ht="15" customHeight="1" x14ac:dyDescent="0.2">
      <c r="A26" s="120"/>
      <c r="C26" s="121" t="s">
        <v>187</v>
      </c>
      <c r="D26" s="110" t="s">
        <v>188</v>
      </c>
      <c r="E26" s="113">
        <v>0.27063236870310825</v>
      </c>
      <c r="F26" s="115">
        <v>101</v>
      </c>
      <c r="G26" s="114">
        <v>86</v>
      </c>
      <c r="H26" s="114">
        <v>92</v>
      </c>
      <c r="I26" s="114">
        <v>81</v>
      </c>
      <c r="J26" s="140">
        <v>81</v>
      </c>
      <c r="K26" s="114">
        <v>20</v>
      </c>
      <c r="L26" s="116">
        <v>24.691358024691358</v>
      </c>
    </row>
    <row r="27" spans="1:12" s="110" customFormat="1" ht="15" customHeight="1" x14ac:dyDescent="0.2">
      <c r="A27" s="120"/>
      <c r="B27" s="119"/>
      <c r="D27" s="259" t="s">
        <v>106</v>
      </c>
      <c r="E27" s="113">
        <v>49.504950495049506</v>
      </c>
      <c r="F27" s="115">
        <v>50</v>
      </c>
      <c r="G27" s="114">
        <v>41</v>
      </c>
      <c r="H27" s="114">
        <v>52</v>
      </c>
      <c r="I27" s="114">
        <v>45</v>
      </c>
      <c r="J27" s="140">
        <v>41</v>
      </c>
      <c r="K27" s="114">
        <v>9</v>
      </c>
      <c r="L27" s="116">
        <v>21.951219512195124</v>
      </c>
    </row>
    <row r="28" spans="1:12" s="110" customFormat="1" ht="15" customHeight="1" x14ac:dyDescent="0.2">
      <c r="A28" s="120"/>
      <c r="B28" s="119"/>
      <c r="D28" s="259" t="s">
        <v>107</v>
      </c>
      <c r="E28" s="113">
        <v>50.495049504950494</v>
      </c>
      <c r="F28" s="115">
        <v>51</v>
      </c>
      <c r="G28" s="114">
        <v>45</v>
      </c>
      <c r="H28" s="114">
        <v>40</v>
      </c>
      <c r="I28" s="114">
        <v>36</v>
      </c>
      <c r="J28" s="140">
        <v>40</v>
      </c>
      <c r="K28" s="114">
        <v>11</v>
      </c>
      <c r="L28" s="116">
        <v>27.5</v>
      </c>
    </row>
    <row r="29" spans="1:12" s="110" customFormat="1" ht="24.95" customHeight="1" x14ac:dyDescent="0.2">
      <c r="A29" s="604" t="s">
        <v>189</v>
      </c>
      <c r="B29" s="605"/>
      <c r="C29" s="605"/>
      <c r="D29" s="606"/>
      <c r="E29" s="113">
        <v>83.740621650589503</v>
      </c>
      <c r="F29" s="115">
        <v>31252</v>
      </c>
      <c r="G29" s="114">
        <v>31168</v>
      </c>
      <c r="H29" s="114">
        <v>31617</v>
      </c>
      <c r="I29" s="114">
        <v>31158</v>
      </c>
      <c r="J29" s="140">
        <v>31140</v>
      </c>
      <c r="K29" s="114">
        <v>112</v>
      </c>
      <c r="L29" s="116">
        <v>0.35966602440590878</v>
      </c>
    </row>
    <row r="30" spans="1:12" s="110" customFormat="1" ht="15" customHeight="1" x14ac:dyDescent="0.2">
      <c r="A30" s="120"/>
      <c r="B30" s="119"/>
      <c r="C30" s="258" t="s">
        <v>106</v>
      </c>
      <c r="E30" s="113">
        <v>50.163189555868428</v>
      </c>
      <c r="F30" s="115">
        <v>15677</v>
      </c>
      <c r="G30" s="114">
        <v>15655</v>
      </c>
      <c r="H30" s="114">
        <v>16031</v>
      </c>
      <c r="I30" s="114">
        <v>15810</v>
      </c>
      <c r="J30" s="140">
        <v>15811</v>
      </c>
      <c r="K30" s="114">
        <v>-134</v>
      </c>
      <c r="L30" s="116">
        <v>-0.84751122636139398</v>
      </c>
    </row>
    <row r="31" spans="1:12" s="110" customFormat="1" ht="15" customHeight="1" x14ac:dyDescent="0.2">
      <c r="A31" s="120"/>
      <c r="B31" s="119"/>
      <c r="C31" s="258" t="s">
        <v>107</v>
      </c>
      <c r="E31" s="113">
        <v>49.836810444131572</v>
      </c>
      <c r="F31" s="115">
        <v>15575</v>
      </c>
      <c r="G31" s="114">
        <v>15513</v>
      </c>
      <c r="H31" s="114">
        <v>15586</v>
      </c>
      <c r="I31" s="114">
        <v>15348</v>
      </c>
      <c r="J31" s="140">
        <v>15329</v>
      </c>
      <c r="K31" s="114">
        <v>246</v>
      </c>
      <c r="L31" s="116">
        <v>1.6048013569052124</v>
      </c>
    </row>
    <row r="32" spans="1:12" s="110" customFormat="1" ht="15" customHeight="1" x14ac:dyDescent="0.2">
      <c r="A32" s="120"/>
      <c r="B32" s="119" t="s">
        <v>117</v>
      </c>
      <c r="C32" s="258"/>
      <c r="E32" s="113">
        <v>16.213826366559484</v>
      </c>
      <c r="F32" s="115">
        <v>6051</v>
      </c>
      <c r="G32" s="114">
        <v>5652</v>
      </c>
      <c r="H32" s="114">
        <v>5990</v>
      </c>
      <c r="I32" s="114">
        <v>5916</v>
      </c>
      <c r="J32" s="140">
        <v>5646</v>
      </c>
      <c r="K32" s="114">
        <v>405</v>
      </c>
      <c r="L32" s="116">
        <v>7.1732199787460145</v>
      </c>
    </row>
    <row r="33" spans="1:12" s="110" customFormat="1" ht="15" customHeight="1" x14ac:dyDescent="0.2">
      <c r="A33" s="120"/>
      <c r="B33" s="119"/>
      <c r="C33" s="258" t="s">
        <v>106</v>
      </c>
      <c r="E33" s="113">
        <v>71.178317633449012</v>
      </c>
      <c r="F33" s="115">
        <v>4307</v>
      </c>
      <c r="G33" s="114">
        <v>3992</v>
      </c>
      <c r="H33" s="114">
        <v>4279</v>
      </c>
      <c r="I33" s="114">
        <v>4195</v>
      </c>
      <c r="J33" s="140">
        <v>4036</v>
      </c>
      <c r="K33" s="114">
        <v>271</v>
      </c>
      <c r="L33" s="116">
        <v>6.7145688800792867</v>
      </c>
    </row>
    <row r="34" spans="1:12" s="110" customFormat="1" ht="15" customHeight="1" x14ac:dyDescent="0.2">
      <c r="A34" s="120"/>
      <c r="B34" s="119"/>
      <c r="C34" s="258" t="s">
        <v>107</v>
      </c>
      <c r="E34" s="113">
        <v>28.821682366550984</v>
      </c>
      <c r="F34" s="115">
        <v>1744</v>
      </c>
      <c r="G34" s="114">
        <v>1660</v>
      </c>
      <c r="H34" s="114">
        <v>1711</v>
      </c>
      <c r="I34" s="114">
        <v>1721</v>
      </c>
      <c r="J34" s="140">
        <v>1610</v>
      </c>
      <c r="K34" s="114">
        <v>134</v>
      </c>
      <c r="L34" s="116">
        <v>8.3229813664596275</v>
      </c>
    </row>
    <row r="35" spans="1:12" s="110" customFormat="1" ht="24.95" customHeight="1" x14ac:dyDescent="0.2">
      <c r="A35" s="604" t="s">
        <v>190</v>
      </c>
      <c r="B35" s="605"/>
      <c r="C35" s="605"/>
      <c r="D35" s="606"/>
      <c r="E35" s="113">
        <v>70.383172561629152</v>
      </c>
      <c r="F35" s="115">
        <v>26267</v>
      </c>
      <c r="G35" s="114">
        <v>25929</v>
      </c>
      <c r="H35" s="114">
        <v>26633</v>
      </c>
      <c r="I35" s="114">
        <v>26226</v>
      </c>
      <c r="J35" s="140">
        <v>26063</v>
      </c>
      <c r="K35" s="114">
        <v>204</v>
      </c>
      <c r="L35" s="116">
        <v>0.78271879676169287</v>
      </c>
    </row>
    <row r="36" spans="1:12" s="110" customFormat="1" ht="15" customHeight="1" x14ac:dyDescent="0.2">
      <c r="A36" s="120"/>
      <c r="B36" s="119"/>
      <c r="C36" s="258" t="s">
        <v>106</v>
      </c>
      <c r="E36" s="113">
        <v>69.120950241748204</v>
      </c>
      <c r="F36" s="115">
        <v>18156</v>
      </c>
      <c r="G36" s="114">
        <v>17861</v>
      </c>
      <c r="H36" s="114">
        <v>18465</v>
      </c>
      <c r="I36" s="114">
        <v>18204</v>
      </c>
      <c r="J36" s="140">
        <v>18086</v>
      </c>
      <c r="K36" s="114">
        <v>70</v>
      </c>
      <c r="L36" s="116">
        <v>0.38703969921486231</v>
      </c>
    </row>
    <row r="37" spans="1:12" s="110" customFormat="1" ht="15" customHeight="1" x14ac:dyDescent="0.2">
      <c r="A37" s="120"/>
      <c r="B37" s="119"/>
      <c r="C37" s="258" t="s">
        <v>107</v>
      </c>
      <c r="E37" s="113">
        <v>30.879049758251799</v>
      </c>
      <c r="F37" s="115">
        <v>8111</v>
      </c>
      <c r="G37" s="114">
        <v>8068</v>
      </c>
      <c r="H37" s="114">
        <v>8168</v>
      </c>
      <c r="I37" s="114">
        <v>8022</v>
      </c>
      <c r="J37" s="140">
        <v>7977</v>
      </c>
      <c r="K37" s="114">
        <v>134</v>
      </c>
      <c r="L37" s="116">
        <v>1.6798295098407923</v>
      </c>
    </row>
    <row r="38" spans="1:12" s="110" customFormat="1" ht="15" customHeight="1" x14ac:dyDescent="0.2">
      <c r="A38" s="120"/>
      <c r="B38" s="119" t="s">
        <v>182</v>
      </c>
      <c r="C38" s="258"/>
      <c r="E38" s="113">
        <v>29.616827438370848</v>
      </c>
      <c r="F38" s="115">
        <v>11053</v>
      </c>
      <c r="G38" s="114">
        <v>10900</v>
      </c>
      <c r="H38" s="114">
        <v>10987</v>
      </c>
      <c r="I38" s="114">
        <v>10860</v>
      </c>
      <c r="J38" s="140">
        <v>10737</v>
      </c>
      <c r="K38" s="114">
        <v>316</v>
      </c>
      <c r="L38" s="116">
        <v>2.943093974108224</v>
      </c>
    </row>
    <row r="39" spans="1:12" s="110" customFormat="1" ht="15" customHeight="1" x14ac:dyDescent="0.2">
      <c r="A39" s="120"/>
      <c r="B39" s="119"/>
      <c r="C39" s="258" t="s">
        <v>106</v>
      </c>
      <c r="E39" s="113">
        <v>16.592780240658644</v>
      </c>
      <c r="F39" s="115">
        <v>1834</v>
      </c>
      <c r="G39" s="114">
        <v>1791</v>
      </c>
      <c r="H39" s="114">
        <v>1854</v>
      </c>
      <c r="I39" s="114">
        <v>1809</v>
      </c>
      <c r="J39" s="140">
        <v>1771</v>
      </c>
      <c r="K39" s="114">
        <v>63</v>
      </c>
      <c r="L39" s="116">
        <v>3.5573122529644268</v>
      </c>
    </row>
    <row r="40" spans="1:12" s="110" customFormat="1" ht="15" customHeight="1" x14ac:dyDescent="0.2">
      <c r="A40" s="120"/>
      <c r="B40" s="119"/>
      <c r="C40" s="258" t="s">
        <v>107</v>
      </c>
      <c r="E40" s="113">
        <v>83.407219759341359</v>
      </c>
      <c r="F40" s="115">
        <v>9219</v>
      </c>
      <c r="G40" s="114">
        <v>9109</v>
      </c>
      <c r="H40" s="114">
        <v>9133</v>
      </c>
      <c r="I40" s="114">
        <v>9051</v>
      </c>
      <c r="J40" s="140">
        <v>8966</v>
      </c>
      <c r="K40" s="114">
        <v>253</v>
      </c>
      <c r="L40" s="116">
        <v>2.8217711354004016</v>
      </c>
    </row>
    <row r="41" spans="1:12" s="110" customFormat="1" ht="24.75" customHeight="1" x14ac:dyDescent="0.2">
      <c r="A41" s="604" t="s">
        <v>518</v>
      </c>
      <c r="B41" s="605"/>
      <c r="C41" s="605"/>
      <c r="D41" s="606"/>
      <c r="E41" s="113">
        <v>5.581457663451233</v>
      </c>
      <c r="F41" s="115">
        <v>2083</v>
      </c>
      <c r="G41" s="114">
        <v>2326</v>
      </c>
      <c r="H41" s="114">
        <v>2354</v>
      </c>
      <c r="I41" s="114">
        <v>2038</v>
      </c>
      <c r="J41" s="140">
        <v>2087</v>
      </c>
      <c r="K41" s="114">
        <v>-4</v>
      </c>
      <c r="L41" s="116">
        <v>-0.19166267369429804</v>
      </c>
    </row>
    <row r="42" spans="1:12" s="110" customFormat="1" ht="15" customHeight="1" x14ac:dyDescent="0.2">
      <c r="A42" s="120"/>
      <c r="B42" s="119"/>
      <c r="C42" s="258" t="s">
        <v>106</v>
      </c>
      <c r="E42" s="113">
        <v>58.809409505520883</v>
      </c>
      <c r="F42" s="115">
        <v>1225</v>
      </c>
      <c r="G42" s="114">
        <v>1376</v>
      </c>
      <c r="H42" s="114">
        <v>1393</v>
      </c>
      <c r="I42" s="114">
        <v>1205</v>
      </c>
      <c r="J42" s="140">
        <v>1234</v>
      </c>
      <c r="K42" s="114">
        <v>-9</v>
      </c>
      <c r="L42" s="116">
        <v>-0.72933549432739064</v>
      </c>
    </row>
    <row r="43" spans="1:12" s="110" customFormat="1" ht="15" customHeight="1" x14ac:dyDescent="0.2">
      <c r="A43" s="123"/>
      <c r="B43" s="124"/>
      <c r="C43" s="260" t="s">
        <v>107</v>
      </c>
      <c r="D43" s="261"/>
      <c r="E43" s="125">
        <v>41.190590494479117</v>
      </c>
      <c r="F43" s="143">
        <v>858</v>
      </c>
      <c r="G43" s="144">
        <v>950</v>
      </c>
      <c r="H43" s="144">
        <v>961</v>
      </c>
      <c r="I43" s="144">
        <v>833</v>
      </c>
      <c r="J43" s="145">
        <v>853</v>
      </c>
      <c r="K43" s="144">
        <v>5</v>
      </c>
      <c r="L43" s="146">
        <v>0.58616647127784294</v>
      </c>
    </row>
    <row r="44" spans="1:12" s="110" customFormat="1" ht="45.75" customHeight="1" x14ac:dyDescent="0.2">
      <c r="A44" s="604" t="s">
        <v>191</v>
      </c>
      <c r="B44" s="605"/>
      <c r="C44" s="605"/>
      <c r="D44" s="606"/>
      <c r="E44" s="113">
        <v>0.51714898177920687</v>
      </c>
      <c r="F44" s="115">
        <v>193</v>
      </c>
      <c r="G44" s="114">
        <v>194</v>
      </c>
      <c r="H44" s="114">
        <v>193</v>
      </c>
      <c r="I44" s="114">
        <v>190</v>
      </c>
      <c r="J44" s="140">
        <v>192</v>
      </c>
      <c r="K44" s="114">
        <v>1</v>
      </c>
      <c r="L44" s="116">
        <v>0.52083333333333337</v>
      </c>
    </row>
    <row r="45" spans="1:12" s="110" customFormat="1" ht="15" customHeight="1" x14ac:dyDescent="0.2">
      <c r="A45" s="120"/>
      <c r="B45" s="119"/>
      <c r="C45" s="258" t="s">
        <v>106</v>
      </c>
      <c r="E45" s="113">
        <v>61.6580310880829</v>
      </c>
      <c r="F45" s="115">
        <v>119</v>
      </c>
      <c r="G45" s="114">
        <v>120</v>
      </c>
      <c r="H45" s="114">
        <v>119</v>
      </c>
      <c r="I45" s="114">
        <v>118</v>
      </c>
      <c r="J45" s="140">
        <v>119</v>
      </c>
      <c r="K45" s="114">
        <v>0</v>
      </c>
      <c r="L45" s="116">
        <v>0</v>
      </c>
    </row>
    <row r="46" spans="1:12" s="110" customFormat="1" ht="15" customHeight="1" x14ac:dyDescent="0.2">
      <c r="A46" s="123"/>
      <c r="B46" s="124"/>
      <c r="C46" s="260" t="s">
        <v>107</v>
      </c>
      <c r="D46" s="261"/>
      <c r="E46" s="125">
        <v>38.3419689119171</v>
      </c>
      <c r="F46" s="143">
        <v>74</v>
      </c>
      <c r="G46" s="144">
        <v>74</v>
      </c>
      <c r="H46" s="144">
        <v>74</v>
      </c>
      <c r="I46" s="144">
        <v>72</v>
      </c>
      <c r="J46" s="145">
        <v>73</v>
      </c>
      <c r="K46" s="144">
        <v>1</v>
      </c>
      <c r="L46" s="146">
        <v>1.3698630136986301</v>
      </c>
    </row>
    <row r="47" spans="1:12" s="110" customFormat="1" ht="39" customHeight="1" x14ac:dyDescent="0.2">
      <c r="A47" s="604" t="s">
        <v>519</v>
      </c>
      <c r="B47" s="607"/>
      <c r="C47" s="607"/>
      <c r="D47" s="608"/>
      <c r="E47" s="113">
        <v>0.1045016077170418</v>
      </c>
      <c r="F47" s="115">
        <v>39</v>
      </c>
      <c r="G47" s="114">
        <v>40</v>
      </c>
      <c r="H47" s="114">
        <v>28</v>
      </c>
      <c r="I47" s="114">
        <v>31</v>
      </c>
      <c r="J47" s="140">
        <v>32</v>
      </c>
      <c r="K47" s="114">
        <v>7</v>
      </c>
      <c r="L47" s="116">
        <v>21.875</v>
      </c>
    </row>
    <row r="48" spans="1:12" s="110" customFormat="1" ht="15" customHeight="1" x14ac:dyDescent="0.2">
      <c r="A48" s="120"/>
      <c r="B48" s="119"/>
      <c r="C48" s="258" t="s">
        <v>106</v>
      </c>
      <c r="E48" s="113">
        <v>33.333333333333336</v>
      </c>
      <c r="F48" s="115">
        <v>13</v>
      </c>
      <c r="G48" s="114">
        <v>16</v>
      </c>
      <c r="H48" s="114">
        <v>14</v>
      </c>
      <c r="I48" s="114">
        <v>16</v>
      </c>
      <c r="J48" s="140">
        <v>17</v>
      </c>
      <c r="K48" s="114">
        <v>-4</v>
      </c>
      <c r="L48" s="116">
        <v>-23.529411764705884</v>
      </c>
    </row>
    <row r="49" spans="1:12" s="110" customFormat="1" ht="15" customHeight="1" x14ac:dyDescent="0.2">
      <c r="A49" s="123"/>
      <c r="B49" s="124"/>
      <c r="C49" s="260" t="s">
        <v>107</v>
      </c>
      <c r="D49" s="261"/>
      <c r="E49" s="125">
        <v>66.666666666666671</v>
      </c>
      <c r="F49" s="143">
        <v>26</v>
      </c>
      <c r="G49" s="144">
        <v>24</v>
      </c>
      <c r="H49" s="144">
        <v>14</v>
      </c>
      <c r="I49" s="144">
        <v>15</v>
      </c>
      <c r="J49" s="145">
        <v>15</v>
      </c>
      <c r="K49" s="144">
        <v>11</v>
      </c>
      <c r="L49" s="146">
        <v>73.333333333333329</v>
      </c>
    </row>
    <row r="50" spans="1:12" s="110" customFormat="1" ht="24.95" customHeight="1" x14ac:dyDescent="0.2">
      <c r="A50" s="609" t="s">
        <v>192</v>
      </c>
      <c r="B50" s="610"/>
      <c r="C50" s="610"/>
      <c r="D50" s="611"/>
      <c r="E50" s="262">
        <v>12.290996784565916</v>
      </c>
      <c r="F50" s="263">
        <v>4587</v>
      </c>
      <c r="G50" s="264">
        <v>4721</v>
      </c>
      <c r="H50" s="264">
        <v>4864</v>
      </c>
      <c r="I50" s="264">
        <v>4450</v>
      </c>
      <c r="J50" s="265">
        <v>4505</v>
      </c>
      <c r="K50" s="263">
        <v>82</v>
      </c>
      <c r="L50" s="266">
        <v>1.8201997780244172</v>
      </c>
    </row>
    <row r="51" spans="1:12" s="110" customFormat="1" ht="15" customHeight="1" x14ac:dyDescent="0.2">
      <c r="A51" s="120"/>
      <c r="B51" s="119"/>
      <c r="C51" s="258" t="s">
        <v>106</v>
      </c>
      <c r="E51" s="113">
        <v>59.45062132112492</v>
      </c>
      <c r="F51" s="115">
        <v>2727</v>
      </c>
      <c r="G51" s="114">
        <v>2805</v>
      </c>
      <c r="H51" s="114">
        <v>2931</v>
      </c>
      <c r="I51" s="114">
        <v>2683</v>
      </c>
      <c r="J51" s="140">
        <v>2695</v>
      </c>
      <c r="K51" s="114">
        <v>32</v>
      </c>
      <c r="L51" s="116">
        <v>1.1873840445269017</v>
      </c>
    </row>
    <row r="52" spans="1:12" s="110" customFormat="1" ht="15" customHeight="1" x14ac:dyDescent="0.2">
      <c r="A52" s="120"/>
      <c r="B52" s="119"/>
      <c r="C52" s="258" t="s">
        <v>107</v>
      </c>
      <c r="E52" s="113">
        <v>40.54937867887508</v>
      </c>
      <c r="F52" s="115">
        <v>1860</v>
      </c>
      <c r="G52" s="114">
        <v>1916</v>
      </c>
      <c r="H52" s="114">
        <v>1933</v>
      </c>
      <c r="I52" s="114">
        <v>1767</v>
      </c>
      <c r="J52" s="140">
        <v>1810</v>
      </c>
      <c r="K52" s="114">
        <v>50</v>
      </c>
      <c r="L52" s="116">
        <v>2.7624309392265194</v>
      </c>
    </row>
    <row r="53" spans="1:12" s="110" customFormat="1" ht="15" customHeight="1" x14ac:dyDescent="0.2">
      <c r="A53" s="120"/>
      <c r="B53" s="119"/>
      <c r="C53" s="258" t="s">
        <v>187</v>
      </c>
      <c r="D53" s="110" t="s">
        <v>193</v>
      </c>
      <c r="E53" s="113">
        <v>32.177894048397647</v>
      </c>
      <c r="F53" s="115">
        <v>1476</v>
      </c>
      <c r="G53" s="114">
        <v>1715</v>
      </c>
      <c r="H53" s="114">
        <v>1791</v>
      </c>
      <c r="I53" s="114">
        <v>1378</v>
      </c>
      <c r="J53" s="140">
        <v>1489</v>
      </c>
      <c r="K53" s="114">
        <v>-13</v>
      </c>
      <c r="L53" s="116">
        <v>-0.87306917394224315</v>
      </c>
    </row>
    <row r="54" spans="1:12" s="110" customFormat="1" ht="15" customHeight="1" x14ac:dyDescent="0.2">
      <c r="A54" s="120"/>
      <c r="B54" s="119"/>
      <c r="D54" s="267" t="s">
        <v>194</v>
      </c>
      <c r="E54" s="113">
        <v>60.569105691056912</v>
      </c>
      <c r="F54" s="115">
        <v>894</v>
      </c>
      <c r="G54" s="114">
        <v>1042</v>
      </c>
      <c r="H54" s="114">
        <v>1106</v>
      </c>
      <c r="I54" s="114">
        <v>854</v>
      </c>
      <c r="J54" s="140">
        <v>910</v>
      </c>
      <c r="K54" s="114">
        <v>-16</v>
      </c>
      <c r="L54" s="116">
        <v>-1.7582417582417582</v>
      </c>
    </row>
    <row r="55" spans="1:12" s="110" customFormat="1" ht="15" customHeight="1" x14ac:dyDescent="0.2">
      <c r="A55" s="120"/>
      <c r="B55" s="119"/>
      <c r="D55" s="267" t="s">
        <v>195</v>
      </c>
      <c r="E55" s="113">
        <v>39.430894308943088</v>
      </c>
      <c r="F55" s="115">
        <v>582</v>
      </c>
      <c r="G55" s="114">
        <v>673</v>
      </c>
      <c r="H55" s="114">
        <v>685</v>
      </c>
      <c r="I55" s="114">
        <v>524</v>
      </c>
      <c r="J55" s="140">
        <v>579</v>
      </c>
      <c r="K55" s="114">
        <v>3</v>
      </c>
      <c r="L55" s="116">
        <v>0.51813471502590669</v>
      </c>
    </row>
    <row r="56" spans="1:12" s="110" customFormat="1" ht="15" customHeight="1" x14ac:dyDescent="0.2">
      <c r="A56" s="120"/>
      <c r="B56" s="119" t="s">
        <v>196</v>
      </c>
      <c r="C56" s="258"/>
      <c r="E56" s="113">
        <v>69.732047159699889</v>
      </c>
      <c r="F56" s="115">
        <v>26024</v>
      </c>
      <c r="G56" s="114">
        <v>25638</v>
      </c>
      <c r="H56" s="114">
        <v>26012</v>
      </c>
      <c r="I56" s="114">
        <v>25841</v>
      </c>
      <c r="J56" s="140">
        <v>25662</v>
      </c>
      <c r="K56" s="114">
        <v>362</v>
      </c>
      <c r="L56" s="116">
        <v>1.4106460914971553</v>
      </c>
    </row>
    <row r="57" spans="1:12" s="110" customFormat="1" ht="15" customHeight="1" x14ac:dyDescent="0.2">
      <c r="A57" s="120"/>
      <c r="B57" s="119"/>
      <c r="C57" s="258" t="s">
        <v>106</v>
      </c>
      <c r="E57" s="113">
        <v>51.556255763910237</v>
      </c>
      <c r="F57" s="115">
        <v>13417</v>
      </c>
      <c r="G57" s="114">
        <v>13187</v>
      </c>
      <c r="H57" s="114">
        <v>13497</v>
      </c>
      <c r="I57" s="114">
        <v>13396</v>
      </c>
      <c r="J57" s="140">
        <v>13295</v>
      </c>
      <c r="K57" s="114">
        <v>122</v>
      </c>
      <c r="L57" s="116">
        <v>0.91763820985332833</v>
      </c>
    </row>
    <row r="58" spans="1:12" s="110" customFormat="1" ht="15" customHeight="1" x14ac:dyDescent="0.2">
      <c r="A58" s="120"/>
      <c r="B58" s="119"/>
      <c r="C58" s="258" t="s">
        <v>107</v>
      </c>
      <c r="E58" s="113">
        <v>48.443744236089763</v>
      </c>
      <c r="F58" s="115">
        <v>12607</v>
      </c>
      <c r="G58" s="114">
        <v>12451</v>
      </c>
      <c r="H58" s="114">
        <v>12515</v>
      </c>
      <c r="I58" s="114">
        <v>12445</v>
      </c>
      <c r="J58" s="140">
        <v>12367</v>
      </c>
      <c r="K58" s="114">
        <v>240</v>
      </c>
      <c r="L58" s="116">
        <v>1.9406485000404301</v>
      </c>
    </row>
    <row r="59" spans="1:12" s="110" customFormat="1" ht="15" customHeight="1" x14ac:dyDescent="0.2">
      <c r="A59" s="120"/>
      <c r="B59" s="119"/>
      <c r="C59" s="258" t="s">
        <v>105</v>
      </c>
      <c r="D59" s="110" t="s">
        <v>197</v>
      </c>
      <c r="E59" s="113">
        <v>90.600983707347069</v>
      </c>
      <c r="F59" s="115">
        <v>23578</v>
      </c>
      <c r="G59" s="114">
        <v>23221</v>
      </c>
      <c r="H59" s="114">
        <v>23582</v>
      </c>
      <c r="I59" s="114">
        <v>23452</v>
      </c>
      <c r="J59" s="140">
        <v>23292</v>
      </c>
      <c r="K59" s="114">
        <v>286</v>
      </c>
      <c r="L59" s="116">
        <v>1.2278894040872403</v>
      </c>
    </row>
    <row r="60" spans="1:12" s="110" customFormat="1" ht="15" customHeight="1" x14ac:dyDescent="0.2">
      <c r="A60" s="120"/>
      <c r="B60" s="119"/>
      <c r="C60" s="258"/>
      <c r="D60" s="267" t="s">
        <v>198</v>
      </c>
      <c r="E60" s="113">
        <v>49.43591483586394</v>
      </c>
      <c r="F60" s="115">
        <v>11656</v>
      </c>
      <c r="G60" s="114">
        <v>11434</v>
      </c>
      <c r="H60" s="114">
        <v>11730</v>
      </c>
      <c r="I60" s="114">
        <v>11632</v>
      </c>
      <c r="J60" s="140">
        <v>11538</v>
      </c>
      <c r="K60" s="114">
        <v>118</v>
      </c>
      <c r="L60" s="116">
        <v>1.0227075749696655</v>
      </c>
    </row>
    <row r="61" spans="1:12" s="110" customFormat="1" ht="15" customHeight="1" x14ac:dyDescent="0.2">
      <c r="A61" s="120"/>
      <c r="B61" s="119"/>
      <c r="C61" s="258"/>
      <c r="D61" s="267" t="s">
        <v>199</v>
      </c>
      <c r="E61" s="113">
        <v>50.56408516413606</v>
      </c>
      <c r="F61" s="115">
        <v>11922</v>
      </c>
      <c r="G61" s="114">
        <v>11787</v>
      </c>
      <c r="H61" s="114">
        <v>11852</v>
      </c>
      <c r="I61" s="114">
        <v>11820</v>
      </c>
      <c r="J61" s="140">
        <v>11754</v>
      </c>
      <c r="K61" s="114">
        <v>168</v>
      </c>
      <c r="L61" s="116">
        <v>1.4293006636038796</v>
      </c>
    </row>
    <row r="62" spans="1:12" s="110" customFormat="1" ht="15" customHeight="1" x14ac:dyDescent="0.2">
      <c r="A62" s="120"/>
      <c r="B62" s="119"/>
      <c r="C62" s="258"/>
      <c r="D62" s="258" t="s">
        <v>200</v>
      </c>
      <c r="E62" s="113">
        <v>9.3990162926529361</v>
      </c>
      <c r="F62" s="115">
        <v>2446</v>
      </c>
      <c r="G62" s="114">
        <v>2417</v>
      </c>
      <c r="H62" s="114">
        <v>2430</v>
      </c>
      <c r="I62" s="114">
        <v>2389</v>
      </c>
      <c r="J62" s="140">
        <v>2370</v>
      </c>
      <c r="K62" s="114">
        <v>76</v>
      </c>
      <c r="L62" s="116">
        <v>3.2067510548523206</v>
      </c>
    </row>
    <row r="63" spans="1:12" s="110" customFormat="1" ht="15" customHeight="1" x14ac:dyDescent="0.2">
      <c r="A63" s="120"/>
      <c r="B63" s="119"/>
      <c r="C63" s="258"/>
      <c r="D63" s="267" t="s">
        <v>198</v>
      </c>
      <c r="E63" s="113">
        <v>71.995094031071133</v>
      </c>
      <c r="F63" s="115">
        <v>1761</v>
      </c>
      <c r="G63" s="114">
        <v>1753</v>
      </c>
      <c r="H63" s="114">
        <v>1767</v>
      </c>
      <c r="I63" s="114">
        <v>1764</v>
      </c>
      <c r="J63" s="140">
        <v>1757</v>
      </c>
      <c r="K63" s="114">
        <v>4</v>
      </c>
      <c r="L63" s="116">
        <v>0.22766078542970974</v>
      </c>
    </row>
    <row r="64" spans="1:12" s="110" customFormat="1" ht="15" customHeight="1" x14ac:dyDescent="0.2">
      <c r="A64" s="120"/>
      <c r="B64" s="119"/>
      <c r="C64" s="258"/>
      <c r="D64" s="267" t="s">
        <v>199</v>
      </c>
      <c r="E64" s="113">
        <v>28.004905968928863</v>
      </c>
      <c r="F64" s="115">
        <v>685</v>
      </c>
      <c r="G64" s="114">
        <v>664</v>
      </c>
      <c r="H64" s="114">
        <v>663</v>
      </c>
      <c r="I64" s="114">
        <v>625</v>
      </c>
      <c r="J64" s="140">
        <v>613</v>
      </c>
      <c r="K64" s="114">
        <v>72</v>
      </c>
      <c r="L64" s="116">
        <v>11.745513866231647</v>
      </c>
    </row>
    <row r="65" spans="1:12" s="110" customFormat="1" ht="15" customHeight="1" x14ac:dyDescent="0.2">
      <c r="A65" s="120"/>
      <c r="B65" s="119" t="s">
        <v>201</v>
      </c>
      <c r="C65" s="258"/>
      <c r="E65" s="113">
        <v>9.035369774919614</v>
      </c>
      <c r="F65" s="115">
        <v>3372</v>
      </c>
      <c r="G65" s="114">
        <v>3249</v>
      </c>
      <c r="H65" s="114">
        <v>3241</v>
      </c>
      <c r="I65" s="114">
        <v>3218</v>
      </c>
      <c r="J65" s="140">
        <v>3129</v>
      </c>
      <c r="K65" s="114">
        <v>243</v>
      </c>
      <c r="L65" s="116">
        <v>7.7660594439117929</v>
      </c>
    </row>
    <row r="66" spans="1:12" s="110" customFormat="1" ht="15" customHeight="1" x14ac:dyDescent="0.2">
      <c r="A66" s="120"/>
      <c r="B66" s="119"/>
      <c r="C66" s="258" t="s">
        <v>106</v>
      </c>
      <c r="E66" s="113">
        <v>50.80071174377224</v>
      </c>
      <c r="F66" s="115">
        <v>1713</v>
      </c>
      <c r="G66" s="114">
        <v>1663</v>
      </c>
      <c r="H66" s="114">
        <v>1669</v>
      </c>
      <c r="I66" s="114">
        <v>1659</v>
      </c>
      <c r="J66" s="140">
        <v>1633</v>
      </c>
      <c r="K66" s="114">
        <v>80</v>
      </c>
      <c r="L66" s="116">
        <v>4.8989589712186161</v>
      </c>
    </row>
    <row r="67" spans="1:12" s="110" customFormat="1" ht="15" customHeight="1" x14ac:dyDescent="0.2">
      <c r="A67" s="120"/>
      <c r="B67" s="119"/>
      <c r="C67" s="258" t="s">
        <v>107</v>
      </c>
      <c r="E67" s="113">
        <v>49.19928825622776</v>
      </c>
      <c r="F67" s="115">
        <v>1659</v>
      </c>
      <c r="G67" s="114">
        <v>1586</v>
      </c>
      <c r="H67" s="114">
        <v>1572</v>
      </c>
      <c r="I67" s="114">
        <v>1559</v>
      </c>
      <c r="J67" s="140">
        <v>1496</v>
      </c>
      <c r="K67" s="114">
        <v>163</v>
      </c>
      <c r="L67" s="116">
        <v>10.895721925133691</v>
      </c>
    </row>
    <row r="68" spans="1:12" s="110" customFormat="1" ht="15" customHeight="1" x14ac:dyDescent="0.2">
      <c r="A68" s="120"/>
      <c r="B68" s="119"/>
      <c r="C68" s="258" t="s">
        <v>105</v>
      </c>
      <c r="D68" s="110" t="s">
        <v>202</v>
      </c>
      <c r="E68" s="113">
        <v>23.339264531435351</v>
      </c>
      <c r="F68" s="115">
        <v>787</v>
      </c>
      <c r="G68" s="114">
        <v>760</v>
      </c>
      <c r="H68" s="114">
        <v>754</v>
      </c>
      <c r="I68" s="114">
        <v>732</v>
      </c>
      <c r="J68" s="140">
        <v>700</v>
      </c>
      <c r="K68" s="114">
        <v>87</v>
      </c>
      <c r="L68" s="116">
        <v>12.428571428571429</v>
      </c>
    </row>
    <row r="69" spans="1:12" s="110" customFormat="1" ht="15" customHeight="1" x14ac:dyDescent="0.2">
      <c r="A69" s="120"/>
      <c r="B69" s="119"/>
      <c r="C69" s="258"/>
      <c r="D69" s="267" t="s">
        <v>198</v>
      </c>
      <c r="E69" s="113">
        <v>47.64930114358323</v>
      </c>
      <c r="F69" s="115">
        <v>375</v>
      </c>
      <c r="G69" s="114">
        <v>377</v>
      </c>
      <c r="H69" s="114">
        <v>375</v>
      </c>
      <c r="I69" s="114">
        <v>363</v>
      </c>
      <c r="J69" s="140">
        <v>362</v>
      </c>
      <c r="K69" s="114">
        <v>13</v>
      </c>
      <c r="L69" s="116">
        <v>3.5911602209944751</v>
      </c>
    </row>
    <row r="70" spans="1:12" s="110" customFormat="1" ht="15" customHeight="1" x14ac:dyDescent="0.2">
      <c r="A70" s="120"/>
      <c r="B70" s="119"/>
      <c r="C70" s="258"/>
      <c r="D70" s="267" t="s">
        <v>199</v>
      </c>
      <c r="E70" s="113">
        <v>52.35069885641677</v>
      </c>
      <c r="F70" s="115">
        <v>412</v>
      </c>
      <c r="G70" s="114">
        <v>383</v>
      </c>
      <c r="H70" s="114">
        <v>379</v>
      </c>
      <c r="I70" s="114">
        <v>369</v>
      </c>
      <c r="J70" s="140">
        <v>338</v>
      </c>
      <c r="K70" s="114">
        <v>74</v>
      </c>
      <c r="L70" s="116">
        <v>21.893491124260354</v>
      </c>
    </row>
    <row r="71" spans="1:12" s="110" customFormat="1" ht="15" customHeight="1" x14ac:dyDescent="0.2">
      <c r="A71" s="120"/>
      <c r="B71" s="119"/>
      <c r="C71" s="258"/>
      <c r="D71" s="110" t="s">
        <v>203</v>
      </c>
      <c r="E71" s="113">
        <v>67.793594306049826</v>
      </c>
      <c r="F71" s="115">
        <v>2286</v>
      </c>
      <c r="G71" s="114">
        <v>2229</v>
      </c>
      <c r="H71" s="114">
        <v>2232</v>
      </c>
      <c r="I71" s="114">
        <v>2242</v>
      </c>
      <c r="J71" s="140">
        <v>2196</v>
      </c>
      <c r="K71" s="114">
        <v>90</v>
      </c>
      <c r="L71" s="116">
        <v>4.0983606557377046</v>
      </c>
    </row>
    <row r="72" spans="1:12" s="110" customFormat="1" ht="15" customHeight="1" x14ac:dyDescent="0.2">
      <c r="A72" s="120"/>
      <c r="B72" s="119"/>
      <c r="C72" s="258"/>
      <c r="D72" s="267" t="s">
        <v>198</v>
      </c>
      <c r="E72" s="113">
        <v>51.049868766404202</v>
      </c>
      <c r="F72" s="115">
        <v>1167</v>
      </c>
      <c r="G72" s="114">
        <v>1139</v>
      </c>
      <c r="H72" s="114">
        <v>1146</v>
      </c>
      <c r="I72" s="114">
        <v>1159</v>
      </c>
      <c r="J72" s="140">
        <v>1138</v>
      </c>
      <c r="K72" s="114">
        <v>29</v>
      </c>
      <c r="L72" s="116">
        <v>2.5483304042179262</v>
      </c>
    </row>
    <row r="73" spans="1:12" s="110" customFormat="1" ht="15" customHeight="1" x14ac:dyDescent="0.2">
      <c r="A73" s="120"/>
      <c r="B73" s="119"/>
      <c r="C73" s="258"/>
      <c r="D73" s="267" t="s">
        <v>199</v>
      </c>
      <c r="E73" s="113">
        <v>48.950131233595798</v>
      </c>
      <c r="F73" s="115">
        <v>1119</v>
      </c>
      <c r="G73" s="114">
        <v>1090</v>
      </c>
      <c r="H73" s="114">
        <v>1086</v>
      </c>
      <c r="I73" s="114">
        <v>1083</v>
      </c>
      <c r="J73" s="140">
        <v>1058</v>
      </c>
      <c r="K73" s="114">
        <v>61</v>
      </c>
      <c r="L73" s="116">
        <v>5.7655954631379966</v>
      </c>
    </row>
    <row r="74" spans="1:12" s="110" customFormat="1" ht="15" customHeight="1" x14ac:dyDescent="0.2">
      <c r="A74" s="120"/>
      <c r="B74" s="119"/>
      <c r="C74" s="258"/>
      <c r="D74" s="110" t="s">
        <v>204</v>
      </c>
      <c r="E74" s="113">
        <v>8.8671411625148284</v>
      </c>
      <c r="F74" s="115">
        <v>299</v>
      </c>
      <c r="G74" s="114">
        <v>260</v>
      </c>
      <c r="H74" s="114">
        <v>255</v>
      </c>
      <c r="I74" s="114">
        <v>244</v>
      </c>
      <c r="J74" s="140">
        <v>233</v>
      </c>
      <c r="K74" s="114">
        <v>66</v>
      </c>
      <c r="L74" s="116">
        <v>28.326180257510728</v>
      </c>
    </row>
    <row r="75" spans="1:12" s="110" customFormat="1" ht="15" customHeight="1" x14ac:dyDescent="0.2">
      <c r="A75" s="120"/>
      <c r="B75" s="119"/>
      <c r="C75" s="258"/>
      <c r="D75" s="267" t="s">
        <v>198</v>
      </c>
      <c r="E75" s="113">
        <v>57.190635451505017</v>
      </c>
      <c r="F75" s="115">
        <v>171</v>
      </c>
      <c r="G75" s="114">
        <v>147</v>
      </c>
      <c r="H75" s="114">
        <v>148</v>
      </c>
      <c r="I75" s="114">
        <v>137</v>
      </c>
      <c r="J75" s="140">
        <v>133</v>
      </c>
      <c r="K75" s="114">
        <v>38</v>
      </c>
      <c r="L75" s="116">
        <v>28.571428571428573</v>
      </c>
    </row>
    <row r="76" spans="1:12" s="110" customFormat="1" ht="15" customHeight="1" x14ac:dyDescent="0.2">
      <c r="A76" s="120"/>
      <c r="B76" s="119"/>
      <c r="C76" s="258"/>
      <c r="D76" s="267" t="s">
        <v>199</v>
      </c>
      <c r="E76" s="113">
        <v>42.809364548494983</v>
      </c>
      <c r="F76" s="115">
        <v>128</v>
      </c>
      <c r="G76" s="114">
        <v>113</v>
      </c>
      <c r="H76" s="114">
        <v>107</v>
      </c>
      <c r="I76" s="114">
        <v>107</v>
      </c>
      <c r="J76" s="140">
        <v>100</v>
      </c>
      <c r="K76" s="114">
        <v>28</v>
      </c>
      <c r="L76" s="116">
        <v>28</v>
      </c>
    </row>
    <row r="77" spans="1:12" s="110" customFormat="1" ht="15" customHeight="1" x14ac:dyDescent="0.2">
      <c r="A77" s="534"/>
      <c r="B77" s="119" t="s">
        <v>205</v>
      </c>
      <c r="C77" s="268"/>
      <c r="D77" s="182"/>
      <c r="E77" s="113">
        <v>8.9415862808145761</v>
      </c>
      <c r="F77" s="115">
        <v>3337</v>
      </c>
      <c r="G77" s="114">
        <v>3221</v>
      </c>
      <c r="H77" s="114">
        <v>3503</v>
      </c>
      <c r="I77" s="114">
        <v>3577</v>
      </c>
      <c r="J77" s="140">
        <v>3504</v>
      </c>
      <c r="K77" s="114">
        <v>-167</v>
      </c>
      <c r="L77" s="116">
        <v>-4.7659817351598175</v>
      </c>
    </row>
    <row r="78" spans="1:12" s="110" customFormat="1" ht="15" customHeight="1" x14ac:dyDescent="0.2">
      <c r="A78" s="120"/>
      <c r="B78" s="119"/>
      <c r="C78" s="268" t="s">
        <v>106</v>
      </c>
      <c r="D78" s="182"/>
      <c r="E78" s="113">
        <v>63.919688342822894</v>
      </c>
      <c r="F78" s="115">
        <v>2133</v>
      </c>
      <c r="G78" s="114">
        <v>1997</v>
      </c>
      <c r="H78" s="114">
        <v>2222</v>
      </c>
      <c r="I78" s="114">
        <v>2275</v>
      </c>
      <c r="J78" s="140">
        <v>2234</v>
      </c>
      <c r="K78" s="114">
        <v>-101</v>
      </c>
      <c r="L78" s="116">
        <v>-4.5210384959713519</v>
      </c>
    </row>
    <row r="79" spans="1:12" s="110" customFormat="1" ht="15" customHeight="1" x14ac:dyDescent="0.2">
      <c r="A79" s="123"/>
      <c r="B79" s="124"/>
      <c r="C79" s="260" t="s">
        <v>107</v>
      </c>
      <c r="D79" s="261"/>
      <c r="E79" s="125">
        <v>36.080311657177106</v>
      </c>
      <c r="F79" s="143">
        <v>1204</v>
      </c>
      <c r="G79" s="144">
        <v>1224</v>
      </c>
      <c r="H79" s="144">
        <v>1281</v>
      </c>
      <c r="I79" s="144">
        <v>1302</v>
      </c>
      <c r="J79" s="145">
        <v>1270</v>
      </c>
      <c r="K79" s="144">
        <v>-66</v>
      </c>
      <c r="L79" s="146">
        <v>-5.1968503937007871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37320</v>
      </c>
      <c r="E11" s="114">
        <v>36829</v>
      </c>
      <c r="F11" s="114">
        <v>37620</v>
      </c>
      <c r="G11" s="114">
        <v>37086</v>
      </c>
      <c r="H11" s="140">
        <v>36800</v>
      </c>
      <c r="I11" s="115">
        <v>520</v>
      </c>
      <c r="J11" s="116">
        <v>1.4130434782608696</v>
      </c>
    </row>
    <row r="12" spans="1:15" s="110" customFormat="1" ht="24.95" customHeight="1" x14ac:dyDescent="0.2">
      <c r="A12" s="193" t="s">
        <v>132</v>
      </c>
      <c r="B12" s="194" t="s">
        <v>133</v>
      </c>
      <c r="C12" s="113">
        <v>1.4013933547695605</v>
      </c>
      <c r="D12" s="115">
        <v>523</v>
      </c>
      <c r="E12" s="114">
        <v>494</v>
      </c>
      <c r="F12" s="114">
        <v>567</v>
      </c>
      <c r="G12" s="114">
        <v>568</v>
      </c>
      <c r="H12" s="140">
        <v>534</v>
      </c>
      <c r="I12" s="115">
        <v>-11</v>
      </c>
      <c r="J12" s="116">
        <v>-2.0599250936329589</v>
      </c>
    </row>
    <row r="13" spans="1:15" s="110" customFormat="1" ht="24.95" customHeight="1" x14ac:dyDescent="0.2">
      <c r="A13" s="193" t="s">
        <v>134</v>
      </c>
      <c r="B13" s="199" t="s">
        <v>214</v>
      </c>
      <c r="C13" s="113">
        <v>0.66452304394426576</v>
      </c>
      <c r="D13" s="115">
        <v>248</v>
      </c>
      <c r="E13" s="114">
        <v>240</v>
      </c>
      <c r="F13" s="114">
        <v>242</v>
      </c>
      <c r="G13" s="114">
        <v>231</v>
      </c>
      <c r="H13" s="140">
        <v>232</v>
      </c>
      <c r="I13" s="115">
        <v>16</v>
      </c>
      <c r="J13" s="116">
        <v>6.8965517241379306</v>
      </c>
    </row>
    <row r="14" spans="1:15" s="287" customFormat="1" ht="24" customHeight="1" x14ac:dyDescent="0.2">
      <c r="A14" s="193" t="s">
        <v>215</v>
      </c>
      <c r="B14" s="199" t="s">
        <v>137</v>
      </c>
      <c r="C14" s="113">
        <v>27.717041800643088</v>
      </c>
      <c r="D14" s="115">
        <v>10344</v>
      </c>
      <c r="E14" s="114">
        <v>10398</v>
      </c>
      <c r="F14" s="114">
        <v>10629</v>
      </c>
      <c r="G14" s="114">
        <v>10452</v>
      </c>
      <c r="H14" s="140">
        <v>10442</v>
      </c>
      <c r="I14" s="115">
        <v>-98</v>
      </c>
      <c r="J14" s="116">
        <v>-0.93851752537828004</v>
      </c>
      <c r="K14" s="110"/>
      <c r="L14" s="110"/>
      <c r="M14" s="110"/>
      <c r="N14" s="110"/>
      <c r="O14" s="110"/>
    </row>
    <row r="15" spans="1:15" s="110" customFormat="1" ht="24.75" customHeight="1" x14ac:dyDescent="0.2">
      <c r="A15" s="193" t="s">
        <v>216</v>
      </c>
      <c r="B15" s="199" t="s">
        <v>217</v>
      </c>
      <c r="C15" s="113">
        <v>9.919614147909968</v>
      </c>
      <c r="D15" s="115">
        <v>3702</v>
      </c>
      <c r="E15" s="114">
        <v>3742</v>
      </c>
      <c r="F15" s="114">
        <v>3769</v>
      </c>
      <c r="G15" s="114">
        <v>3706</v>
      </c>
      <c r="H15" s="140">
        <v>3655</v>
      </c>
      <c r="I15" s="115">
        <v>47</v>
      </c>
      <c r="J15" s="116">
        <v>1.2859097127222983</v>
      </c>
    </row>
    <row r="16" spans="1:15" s="287" customFormat="1" ht="24.95" customHeight="1" x14ac:dyDescent="0.2">
      <c r="A16" s="193" t="s">
        <v>218</v>
      </c>
      <c r="B16" s="199" t="s">
        <v>141</v>
      </c>
      <c r="C16" s="113">
        <v>14.09967845659164</v>
      </c>
      <c r="D16" s="115">
        <v>5262</v>
      </c>
      <c r="E16" s="114">
        <v>5281</v>
      </c>
      <c r="F16" s="114">
        <v>5419</v>
      </c>
      <c r="G16" s="114">
        <v>5321</v>
      </c>
      <c r="H16" s="140">
        <v>5511</v>
      </c>
      <c r="I16" s="115">
        <v>-249</v>
      </c>
      <c r="J16" s="116">
        <v>-4.5182362547632007</v>
      </c>
      <c r="K16" s="110"/>
      <c r="L16" s="110"/>
      <c r="M16" s="110"/>
      <c r="N16" s="110"/>
      <c r="O16" s="110"/>
    </row>
    <row r="17" spans="1:15" s="110" customFormat="1" ht="24.95" customHeight="1" x14ac:dyDescent="0.2">
      <c r="A17" s="193" t="s">
        <v>219</v>
      </c>
      <c r="B17" s="199" t="s">
        <v>220</v>
      </c>
      <c r="C17" s="113">
        <v>3.697749196141479</v>
      </c>
      <c r="D17" s="115">
        <v>1380</v>
      </c>
      <c r="E17" s="114">
        <v>1375</v>
      </c>
      <c r="F17" s="114">
        <v>1441</v>
      </c>
      <c r="G17" s="114">
        <v>1425</v>
      </c>
      <c r="H17" s="140">
        <v>1276</v>
      </c>
      <c r="I17" s="115">
        <v>104</v>
      </c>
      <c r="J17" s="116">
        <v>8.1504702194357375</v>
      </c>
    </row>
    <row r="18" spans="1:15" s="287" customFormat="1" ht="24.95" customHeight="1" x14ac:dyDescent="0.2">
      <c r="A18" s="201" t="s">
        <v>144</v>
      </c>
      <c r="B18" s="202" t="s">
        <v>145</v>
      </c>
      <c r="C18" s="113">
        <v>10.769024651661308</v>
      </c>
      <c r="D18" s="115">
        <v>4019</v>
      </c>
      <c r="E18" s="114">
        <v>3829</v>
      </c>
      <c r="F18" s="114">
        <v>4090</v>
      </c>
      <c r="G18" s="114">
        <v>4042</v>
      </c>
      <c r="H18" s="140">
        <v>3937</v>
      </c>
      <c r="I18" s="115">
        <v>82</v>
      </c>
      <c r="J18" s="116">
        <v>2.0828041656083314</v>
      </c>
      <c r="K18" s="110"/>
      <c r="L18" s="110"/>
      <c r="M18" s="110"/>
      <c r="N18" s="110"/>
      <c r="O18" s="110"/>
    </row>
    <row r="19" spans="1:15" s="110" customFormat="1" ht="24.95" customHeight="1" x14ac:dyDescent="0.2">
      <c r="A19" s="193" t="s">
        <v>146</v>
      </c>
      <c r="B19" s="199" t="s">
        <v>147</v>
      </c>
      <c r="C19" s="113">
        <v>17.741157556270096</v>
      </c>
      <c r="D19" s="115">
        <v>6621</v>
      </c>
      <c r="E19" s="114">
        <v>6608</v>
      </c>
      <c r="F19" s="114">
        <v>6724</v>
      </c>
      <c r="G19" s="114">
        <v>6600</v>
      </c>
      <c r="H19" s="140">
        <v>6663</v>
      </c>
      <c r="I19" s="115">
        <v>-42</v>
      </c>
      <c r="J19" s="116">
        <v>-0.63034669067987392</v>
      </c>
    </row>
    <row r="20" spans="1:15" s="287" customFormat="1" ht="24.95" customHeight="1" x14ac:dyDescent="0.2">
      <c r="A20" s="193" t="s">
        <v>148</v>
      </c>
      <c r="B20" s="199" t="s">
        <v>149</v>
      </c>
      <c r="C20" s="113">
        <v>4.804394426580922</v>
      </c>
      <c r="D20" s="115">
        <v>1793</v>
      </c>
      <c r="E20" s="114">
        <v>1781</v>
      </c>
      <c r="F20" s="114">
        <v>1799</v>
      </c>
      <c r="G20" s="114">
        <v>1768</v>
      </c>
      <c r="H20" s="140">
        <v>1766</v>
      </c>
      <c r="I20" s="115">
        <v>27</v>
      </c>
      <c r="J20" s="116">
        <v>1.5288788221970555</v>
      </c>
      <c r="K20" s="110"/>
      <c r="L20" s="110"/>
      <c r="M20" s="110"/>
      <c r="N20" s="110"/>
      <c r="O20" s="110"/>
    </row>
    <row r="21" spans="1:15" s="110" customFormat="1" ht="24.95" customHeight="1" x14ac:dyDescent="0.2">
      <c r="A21" s="201" t="s">
        <v>150</v>
      </c>
      <c r="B21" s="202" t="s">
        <v>151</v>
      </c>
      <c r="C21" s="113">
        <v>3.068060021436227</v>
      </c>
      <c r="D21" s="115">
        <v>1145</v>
      </c>
      <c r="E21" s="114">
        <v>1151</v>
      </c>
      <c r="F21" s="114">
        <v>1203</v>
      </c>
      <c r="G21" s="114">
        <v>1210</v>
      </c>
      <c r="H21" s="140">
        <v>1172</v>
      </c>
      <c r="I21" s="115">
        <v>-27</v>
      </c>
      <c r="J21" s="116">
        <v>-2.303754266211604</v>
      </c>
    </row>
    <row r="22" spans="1:15" s="110" customFormat="1" ht="24.95" customHeight="1" x14ac:dyDescent="0.2">
      <c r="A22" s="201" t="s">
        <v>152</v>
      </c>
      <c r="B22" s="199" t="s">
        <v>153</v>
      </c>
      <c r="C22" s="113">
        <v>3.215434083601286</v>
      </c>
      <c r="D22" s="115">
        <v>1200</v>
      </c>
      <c r="E22" s="114">
        <v>1135</v>
      </c>
      <c r="F22" s="114">
        <v>1146</v>
      </c>
      <c r="G22" s="114">
        <v>1138</v>
      </c>
      <c r="H22" s="140">
        <v>1122</v>
      </c>
      <c r="I22" s="115">
        <v>78</v>
      </c>
      <c r="J22" s="116">
        <v>6.9518716577540109</v>
      </c>
    </row>
    <row r="23" spans="1:15" s="110" customFormat="1" ht="24.95" customHeight="1" x14ac:dyDescent="0.2">
      <c r="A23" s="193" t="s">
        <v>154</v>
      </c>
      <c r="B23" s="199" t="s">
        <v>155</v>
      </c>
      <c r="C23" s="113">
        <v>1.789924973204716</v>
      </c>
      <c r="D23" s="115">
        <v>668</v>
      </c>
      <c r="E23" s="114">
        <v>675</v>
      </c>
      <c r="F23" s="114">
        <v>684</v>
      </c>
      <c r="G23" s="114">
        <v>672</v>
      </c>
      <c r="H23" s="140">
        <v>671</v>
      </c>
      <c r="I23" s="115">
        <v>-3</v>
      </c>
      <c r="J23" s="116">
        <v>-0.44709388971684055</v>
      </c>
    </row>
    <row r="24" spans="1:15" s="110" customFormat="1" ht="24.95" customHeight="1" x14ac:dyDescent="0.2">
      <c r="A24" s="193" t="s">
        <v>156</v>
      </c>
      <c r="B24" s="199" t="s">
        <v>221</v>
      </c>
      <c r="C24" s="113">
        <v>4.691854233654877</v>
      </c>
      <c r="D24" s="115">
        <v>1751</v>
      </c>
      <c r="E24" s="114">
        <v>1750</v>
      </c>
      <c r="F24" s="114">
        <v>1757</v>
      </c>
      <c r="G24" s="114">
        <v>1717</v>
      </c>
      <c r="H24" s="140">
        <v>1721</v>
      </c>
      <c r="I24" s="115">
        <v>30</v>
      </c>
      <c r="J24" s="116">
        <v>1.7431725740848345</v>
      </c>
    </row>
    <row r="25" spans="1:15" s="110" customFormat="1" ht="24.95" customHeight="1" x14ac:dyDescent="0.2">
      <c r="A25" s="193" t="s">
        <v>222</v>
      </c>
      <c r="B25" s="204" t="s">
        <v>159</v>
      </c>
      <c r="C25" s="113">
        <v>2.4062165058949625</v>
      </c>
      <c r="D25" s="115">
        <v>898</v>
      </c>
      <c r="E25" s="114">
        <v>898</v>
      </c>
      <c r="F25" s="114">
        <v>966</v>
      </c>
      <c r="G25" s="114">
        <v>967</v>
      </c>
      <c r="H25" s="140">
        <v>906</v>
      </c>
      <c r="I25" s="115">
        <v>-8</v>
      </c>
      <c r="J25" s="116">
        <v>-0.88300220750551872</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223</v>
      </c>
      <c r="C27" s="113">
        <v>5.42604501607717</v>
      </c>
      <c r="D27" s="115">
        <v>2025</v>
      </c>
      <c r="E27" s="114">
        <v>2026</v>
      </c>
      <c r="F27" s="114">
        <v>1999</v>
      </c>
      <c r="G27" s="114">
        <v>1941</v>
      </c>
      <c r="H27" s="140">
        <v>1913</v>
      </c>
      <c r="I27" s="115">
        <v>112</v>
      </c>
      <c r="J27" s="116">
        <v>5.8546785154208054</v>
      </c>
    </row>
    <row r="28" spans="1:15" s="110" customFormat="1" ht="24.95" customHeight="1" x14ac:dyDescent="0.2">
      <c r="A28" s="193" t="s">
        <v>163</v>
      </c>
      <c r="B28" s="199" t="s">
        <v>164</v>
      </c>
      <c r="C28" s="113">
        <v>2.797427652733119</v>
      </c>
      <c r="D28" s="115">
        <v>1044</v>
      </c>
      <c r="E28" s="114">
        <v>1032</v>
      </c>
      <c r="F28" s="114">
        <v>1010</v>
      </c>
      <c r="G28" s="114">
        <v>1006</v>
      </c>
      <c r="H28" s="140">
        <v>999</v>
      </c>
      <c r="I28" s="115">
        <v>45</v>
      </c>
      <c r="J28" s="116">
        <v>4.5045045045045047</v>
      </c>
    </row>
    <row r="29" spans="1:15" s="110" customFormat="1" ht="24.95" customHeight="1" x14ac:dyDescent="0.2">
      <c r="A29" s="193">
        <v>86</v>
      </c>
      <c r="B29" s="199" t="s">
        <v>165</v>
      </c>
      <c r="C29" s="113">
        <v>6.066452304394427</v>
      </c>
      <c r="D29" s="115">
        <v>2264</v>
      </c>
      <c r="E29" s="114">
        <v>2059</v>
      </c>
      <c r="F29" s="114">
        <v>2039</v>
      </c>
      <c r="G29" s="114">
        <v>2001</v>
      </c>
      <c r="H29" s="140">
        <v>1976</v>
      </c>
      <c r="I29" s="115">
        <v>288</v>
      </c>
      <c r="J29" s="116">
        <v>14.574898785425102</v>
      </c>
    </row>
    <row r="30" spans="1:15" s="110" customFormat="1" ht="24.95" customHeight="1" x14ac:dyDescent="0.2">
      <c r="A30" s="193">
        <v>87.88</v>
      </c>
      <c r="B30" s="204" t="s">
        <v>166</v>
      </c>
      <c r="C30" s="113">
        <v>5.096463022508039</v>
      </c>
      <c r="D30" s="115">
        <v>1902</v>
      </c>
      <c r="E30" s="114">
        <v>1880</v>
      </c>
      <c r="F30" s="114">
        <v>1859</v>
      </c>
      <c r="G30" s="114">
        <v>1869</v>
      </c>
      <c r="H30" s="140">
        <v>1853</v>
      </c>
      <c r="I30" s="115">
        <v>49</v>
      </c>
      <c r="J30" s="116">
        <v>2.6443604964921748</v>
      </c>
    </row>
    <row r="31" spans="1:15" s="110" customFormat="1" ht="24.95" customHeight="1" x14ac:dyDescent="0.2">
      <c r="A31" s="193" t="s">
        <v>167</v>
      </c>
      <c r="B31" s="199" t="s">
        <v>168</v>
      </c>
      <c r="C31" s="113">
        <v>2.341907824222937</v>
      </c>
      <c r="D31" s="115">
        <v>874</v>
      </c>
      <c r="E31" s="114">
        <v>872</v>
      </c>
      <c r="F31" s="114">
        <v>904</v>
      </c>
      <c r="G31" s="114">
        <v>903</v>
      </c>
      <c r="H31" s="140">
        <v>892</v>
      </c>
      <c r="I31" s="115">
        <v>-18</v>
      </c>
      <c r="J31" s="116">
        <v>-2.0179372197309418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1.4013933547695605</v>
      </c>
      <c r="D34" s="115">
        <v>523</v>
      </c>
      <c r="E34" s="114">
        <v>494</v>
      </c>
      <c r="F34" s="114">
        <v>567</v>
      </c>
      <c r="G34" s="114">
        <v>568</v>
      </c>
      <c r="H34" s="140">
        <v>534</v>
      </c>
      <c r="I34" s="115">
        <v>-11</v>
      </c>
      <c r="J34" s="116">
        <v>-2.0599250936329589</v>
      </c>
    </row>
    <row r="35" spans="1:10" s="110" customFormat="1" ht="24.95" customHeight="1" x14ac:dyDescent="0.2">
      <c r="A35" s="292" t="s">
        <v>171</v>
      </c>
      <c r="B35" s="293" t="s">
        <v>172</v>
      </c>
      <c r="C35" s="113">
        <v>39.150589496248664</v>
      </c>
      <c r="D35" s="115">
        <v>14611</v>
      </c>
      <c r="E35" s="114">
        <v>14467</v>
      </c>
      <c r="F35" s="114">
        <v>14961</v>
      </c>
      <c r="G35" s="114">
        <v>14725</v>
      </c>
      <c r="H35" s="140">
        <v>14611</v>
      </c>
      <c r="I35" s="115">
        <v>0</v>
      </c>
      <c r="J35" s="116">
        <v>0</v>
      </c>
    </row>
    <row r="36" spans="1:10" s="110" customFormat="1" ht="24.95" customHeight="1" x14ac:dyDescent="0.2">
      <c r="A36" s="294" t="s">
        <v>173</v>
      </c>
      <c r="B36" s="295" t="s">
        <v>174</v>
      </c>
      <c r="C36" s="125">
        <v>59.445337620578776</v>
      </c>
      <c r="D36" s="143">
        <v>22185</v>
      </c>
      <c r="E36" s="144">
        <v>21867</v>
      </c>
      <c r="F36" s="144">
        <v>22090</v>
      </c>
      <c r="G36" s="144">
        <v>21792</v>
      </c>
      <c r="H36" s="145">
        <v>21654</v>
      </c>
      <c r="I36" s="143">
        <v>531</v>
      </c>
      <c r="J36" s="146">
        <v>2.4522028262676643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2020-09-25T12:11:24Z</dcterms:created>
  <dcterms:modified xsi:type="dcterms:W3CDTF">2020-09-28T08:12:17Z</dcterms:modified>
</cp:coreProperties>
</file>