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I75" i="24"/>
  <c r="H75" i="24"/>
  <c r="K75" i="24" s="1"/>
  <c r="G75" i="24"/>
  <c r="F75" i="24"/>
  <c r="E75" i="24"/>
  <c r="L74" i="24"/>
  <c r="I74" i="24"/>
  <c r="H74" i="24"/>
  <c r="K74" i="24" s="1"/>
  <c r="G74" i="24"/>
  <c r="F74" i="24"/>
  <c r="E74" i="24"/>
  <c r="L73" i="24"/>
  <c r="H73" i="24"/>
  <c r="G73" i="24"/>
  <c r="F73" i="24"/>
  <c r="E73" i="24"/>
  <c r="L72" i="24"/>
  <c r="H72" i="24" s="1"/>
  <c r="G72" i="24"/>
  <c r="F72" i="24"/>
  <c r="E72" i="24"/>
  <c r="L71" i="24"/>
  <c r="H71" i="24"/>
  <c r="G71" i="24"/>
  <c r="F71" i="24"/>
  <c r="E71" i="24"/>
  <c r="L70" i="24"/>
  <c r="H70" i="24" s="1"/>
  <c r="G70" i="24"/>
  <c r="F70" i="24"/>
  <c r="E70" i="24"/>
  <c r="L69" i="24"/>
  <c r="H69" i="24"/>
  <c r="G69" i="24"/>
  <c r="F69" i="24"/>
  <c r="E69" i="24"/>
  <c r="L68" i="24"/>
  <c r="H68" i="24" s="1"/>
  <c r="G68" i="24"/>
  <c r="F68" i="24"/>
  <c r="E68" i="24"/>
  <c r="L67" i="24"/>
  <c r="H67" i="24"/>
  <c r="G67" i="24"/>
  <c r="F67" i="24"/>
  <c r="E67" i="24"/>
  <c r="L66" i="24"/>
  <c r="H66" i="24" s="1"/>
  <c r="G66" i="24"/>
  <c r="F66" i="24"/>
  <c r="E66" i="24"/>
  <c r="L65" i="24"/>
  <c r="H65" i="24"/>
  <c r="G65" i="24"/>
  <c r="F65" i="24"/>
  <c r="E65" i="24"/>
  <c r="L64" i="24"/>
  <c r="H64" i="24" s="1"/>
  <c r="G64" i="24"/>
  <c r="F64" i="24"/>
  <c r="E64" i="24"/>
  <c r="L63" i="24"/>
  <c r="H63" i="24"/>
  <c r="G63" i="24"/>
  <c r="F63" i="24"/>
  <c r="E63" i="24"/>
  <c r="L62" i="24"/>
  <c r="H62" i="24" s="1"/>
  <c r="G62" i="24"/>
  <c r="F62" i="24"/>
  <c r="E62" i="24"/>
  <c r="L61" i="24"/>
  <c r="H61" i="24"/>
  <c r="G61" i="24"/>
  <c r="F61" i="24"/>
  <c r="E61" i="24"/>
  <c r="L60" i="24"/>
  <c r="H60" i="24" s="1"/>
  <c r="G60" i="24"/>
  <c r="F60" i="24"/>
  <c r="E60" i="24"/>
  <c r="L59" i="24"/>
  <c r="H59" i="24"/>
  <c r="G59" i="24"/>
  <c r="F59" i="24"/>
  <c r="E59" i="24"/>
  <c r="L58" i="24"/>
  <c r="H58" i="24" s="1"/>
  <c r="G58" i="24"/>
  <c r="F58" i="24"/>
  <c r="E58" i="24"/>
  <c r="L57" i="24"/>
  <c r="H57" i="24"/>
  <c r="G57" i="24"/>
  <c r="F57" i="24"/>
  <c r="E57" i="24"/>
  <c r="L56" i="24"/>
  <c r="H56" i="24" s="1"/>
  <c r="G56" i="24"/>
  <c r="F56" i="24"/>
  <c r="E56" i="24"/>
  <c r="L55" i="24"/>
  <c r="H55" i="24"/>
  <c r="G55" i="24"/>
  <c r="F55" i="24"/>
  <c r="E55" i="24"/>
  <c r="L54" i="24"/>
  <c r="H54" i="24" s="1"/>
  <c r="G54" i="24"/>
  <c r="F54" i="24"/>
  <c r="E54" i="24"/>
  <c r="L53" i="24"/>
  <c r="H53" i="24"/>
  <c r="G53" i="24"/>
  <c r="F53" i="24"/>
  <c r="E53" i="24"/>
  <c r="L52" i="24"/>
  <c r="H52" i="24" s="1"/>
  <c r="G52" i="24"/>
  <c r="F52" i="24"/>
  <c r="E52" i="24"/>
  <c r="L51" i="24"/>
  <c r="H51" i="24"/>
  <c r="G51" i="24"/>
  <c r="F51" i="24"/>
  <c r="E51" i="24"/>
  <c r="M44" i="24"/>
  <c r="I44" i="24"/>
  <c r="E44" i="24"/>
  <c r="C44" i="24"/>
  <c r="L44" i="24" s="1"/>
  <c r="B44" i="24"/>
  <c r="D44" i="24" s="1"/>
  <c r="I43" i="24"/>
  <c r="E43" i="24"/>
  <c r="C43" i="24"/>
  <c r="L43" i="24" s="1"/>
  <c r="B43" i="24"/>
  <c r="K42" i="24"/>
  <c r="F42" i="24"/>
  <c r="C42" i="24"/>
  <c r="L42" i="24" s="1"/>
  <c r="B42" i="24"/>
  <c r="D42" i="24" s="1"/>
  <c r="C41" i="24"/>
  <c r="L41" i="24" s="1"/>
  <c r="B41" i="24"/>
  <c r="M40" i="24"/>
  <c r="I40" i="24"/>
  <c r="E40" i="24"/>
  <c r="C40" i="24"/>
  <c r="L40" i="24" s="1"/>
  <c r="B40" i="24"/>
  <c r="D40" i="24" s="1"/>
  <c r="M36" i="24"/>
  <c r="L36" i="24"/>
  <c r="K36" i="24"/>
  <c r="J36" i="24"/>
  <c r="I36" i="24"/>
  <c r="H36" i="24"/>
  <c r="G36" i="24"/>
  <c r="F36" i="24"/>
  <c r="E36" i="24"/>
  <c r="D36" i="24"/>
  <c r="K57" i="15"/>
  <c r="L57" i="15" s="1"/>
  <c r="C38" i="24"/>
  <c r="C37" i="24"/>
  <c r="C35" i="24"/>
  <c r="C34" i="24"/>
  <c r="L34" i="24" s="1"/>
  <c r="C33" i="24"/>
  <c r="C32" i="24"/>
  <c r="C31" i="24"/>
  <c r="C30" i="24"/>
  <c r="C29" i="24"/>
  <c r="C28" i="24"/>
  <c r="C27" i="24"/>
  <c r="C26" i="24"/>
  <c r="L26" i="24" s="1"/>
  <c r="C25" i="24"/>
  <c r="C24" i="24"/>
  <c r="C23" i="24"/>
  <c r="C22" i="24"/>
  <c r="L22" i="24" s="1"/>
  <c r="C21" i="24"/>
  <c r="L21" i="24" s="1"/>
  <c r="C20" i="24"/>
  <c r="C19" i="24"/>
  <c r="C18" i="24"/>
  <c r="C17" i="24"/>
  <c r="C16" i="24"/>
  <c r="C15" i="24"/>
  <c r="G15" i="24" s="1"/>
  <c r="C14" i="24"/>
  <c r="C9" i="24"/>
  <c r="E9" i="24" s="1"/>
  <c r="C8" i="24"/>
  <c r="C7" i="24"/>
  <c r="B38" i="24"/>
  <c r="B37" i="24"/>
  <c r="B35" i="24"/>
  <c r="B34" i="24"/>
  <c r="B33" i="24"/>
  <c r="B32" i="24"/>
  <c r="D32" i="24" s="1"/>
  <c r="B31" i="24"/>
  <c r="B30" i="24"/>
  <c r="B29" i="24"/>
  <c r="B28" i="24"/>
  <c r="D28" i="24" s="1"/>
  <c r="B27" i="24"/>
  <c r="B26" i="24"/>
  <c r="B25" i="24"/>
  <c r="B24" i="24"/>
  <c r="D24" i="24" s="1"/>
  <c r="B23" i="24"/>
  <c r="B22" i="24"/>
  <c r="B21" i="24"/>
  <c r="B20" i="24"/>
  <c r="B19" i="24"/>
  <c r="B18" i="24"/>
  <c r="B17" i="24"/>
  <c r="B16" i="24"/>
  <c r="H16" i="24" s="1"/>
  <c r="B15" i="24"/>
  <c r="B9" i="24"/>
  <c r="B8" i="24"/>
  <c r="B7" i="24"/>
  <c r="D7" i="24" s="1"/>
  <c r="G41" i="24" l="1"/>
  <c r="M41" i="24"/>
  <c r="F40" i="24"/>
  <c r="K40" i="24"/>
  <c r="E41" i="24"/>
  <c r="I41" i="24"/>
  <c r="E42" i="24"/>
  <c r="I42" i="24"/>
  <c r="M42" i="24"/>
  <c r="G43" i="24"/>
  <c r="M43" i="24"/>
  <c r="F44" i="24"/>
  <c r="K44" i="24"/>
  <c r="F17" i="24"/>
  <c r="J17" i="24"/>
  <c r="D17" i="24"/>
  <c r="K17" i="24"/>
  <c r="H17" i="24"/>
  <c r="F27" i="24"/>
  <c r="D27" i="24"/>
  <c r="J27" i="24"/>
  <c r="K27" i="24"/>
  <c r="H27" i="24"/>
  <c r="D38" i="24"/>
  <c r="J38" i="24"/>
  <c r="H38" i="24"/>
  <c r="K38" i="24"/>
  <c r="F38" i="24"/>
  <c r="J30" i="24"/>
  <c r="H30" i="24"/>
  <c r="F30" i="24"/>
  <c r="K30" i="24"/>
  <c r="D30" i="24"/>
  <c r="B14" i="24"/>
  <c r="B6" i="24"/>
  <c r="F31" i="24"/>
  <c r="D31" i="24"/>
  <c r="J31" i="24"/>
  <c r="K31" i="24"/>
  <c r="H31" i="24"/>
  <c r="B45" i="24"/>
  <c r="B39" i="24"/>
  <c r="J8" i="24"/>
  <c r="F8" i="24"/>
  <c r="K8" i="24"/>
  <c r="H8" i="24"/>
  <c r="D8" i="24"/>
  <c r="F15" i="24"/>
  <c r="J15" i="24"/>
  <c r="D15" i="24"/>
  <c r="K15" i="24"/>
  <c r="H15" i="24"/>
  <c r="F25" i="24"/>
  <c r="D25" i="24"/>
  <c r="J25" i="24"/>
  <c r="K25" i="24"/>
  <c r="H25" i="24"/>
  <c r="F35" i="24"/>
  <c r="D35" i="24"/>
  <c r="J35" i="24"/>
  <c r="K35" i="24"/>
  <c r="H35" i="24"/>
  <c r="J22" i="24"/>
  <c r="F22" i="24"/>
  <c r="K22" i="24"/>
  <c r="H22" i="24"/>
  <c r="D22" i="24"/>
  <c r="F19" i="24"/>
  <c r="J19" i="24"/>
  <c r="H19" i="24"/>
  <c r="D19" i="24"/>
  <c r="K19" i="24"/>
  <c r="F29" i="24"/>
  <c r="D29" i="24"/>
  <c r="J29" i="24"/>
  <c r="K29" i="24"/>
  <c r="H29" i="24"/>
  <c r="F21" i="24"/>
  <c r="J21" i="24"/>
  <c r="K21" i="24"/>
  <c r="H21" i="24"/>
  <c r="D21" i="24"/>
  <c r="F23" i="24"/>
  <c r="D23" i="24"/>
  <c r="J23" i="24"/>
  <c r="K23" i="24"/>
  <c r="H23" i="24"/>
  <c r="F33" i="24"/>
  <c r="D33" i="24"/>
  <c r="J33" i="24"/>
  <c r="K33" i="24"/>
  <c r="H33" i="24"/>
  <c r="M8" i="24"/>
  <c r="E8" i="24"/>
  <c r="L8" i="24"/>
  <c r="I8" i="24"/>
  <c r="G8" i="24"/>
  <c r="L37" i="24"/>
  <c r="M37" i="24"/>
  <c r="I37" i="24"/>
  <c r="G37" i="24"/>
  <c r="E37" i="24"/>
  <c r="M14" i="24"/>
  <c r="E14" i="24"/>
  <c r="L14" i="24"/>
  <c r="I14" i="24"/>
  <c r="L27" i="24"/>
  <c r="I27" i="24"/>
  <c r="M27" i="24"/>
  <c r="G27" i="24"/>
  <c r="E27" i="24"/>
  <c r="M30" i="24"/>
  <c r="E30" i="24"/>
  <c r="I30" i="24"/>
  <c r="G30" i="24"/>
  <c r="G14" i="24"/>
  <c r="F9" i="24"/>
  <c r="J9" i="24"/>
  <c r="D9" i="24"/>
  <c r="K9" i="24"/>
  <c r="H9" i="24"/>
  <c r="J18" i="24"/>
  <c r="F18" i="24"/>
  <c r="H18" i="24"/>
  <c r="D18" i="24"/>
  <c r="K18" i="24"/>
  <c r="J26" i="24"/>
  <c r="H26" i="24"/>
  <c r="F26" i="24"/>
  <c r="K26" i="24"/>
  <c r="D26" i="24"/>
  <c r="J34" i="24"/>
  <c r="H34" i="24"/>
  <c r="F34" i="24"/>
  <c r="K34" i="24"/>
  <c r="D34" i="24"/>
  <c r="I9" i="24"/>
  <c r="M9" i="24"/>
  <c r="L9" i="24"/>
  <c r="G9" i="24"/>
  <c r="I21" i="24"/>
  <c r="G21" i="24"/>
  <c r="E21" i="24"/>
  <c r="M21" i="24"/>
  <c r="M24" i="24"/>
  <c r="E24" i="24"/>
  <c r="L24" i="24"/>
  <c r="I24" i="24"/>
  <c r="G24" i="24"/>
  <c r="L38" i="24"/>
  <c r="G38" i="24"/>
  <c r="M38" i="24"/>
  <c r="I38" i="24"/>
  <c r="K57" i="24"/>
  <c r="J57" i="24"/>
  <c r="I57" i="24"/>
  <c r="K65" i="24"/>
  <c r="J65" i="24"/>
  <c r="I65" i="24"/>
  <c r="K73" i="24"/>
  <c r="J73" i="24"/>
  <c r="I73" i="24"/>
  <c r="H37" i="24"/>
  <c r="F37" i="24"/>
  <c r="D37" i="24"/>
  <c r="K37" i="24"/>
  <c r="J37" i="24"/>
  <c r="I15" i="24"/>
  <c r="E15" i="24"/>
  <c r="M15" i="24"/>
  <c r="L15" i="24"/>
  <c r="M18" i="24"/>
  <c r="E18" i="24"/>
  <c r="G18" i="24"/>
  <c r="L18" i="24"/>
  <c r="L31" i="24"/>
  <c r="I31" i="24"/>
  <c r="M31" i="24"/>
  <c r="G31" i="24"/>
  <c r="E31" i="24"/>
  <c r="M34" i="24"/>
  <c r="E34" i="24"/>
  <c r="I34" i="24"/>
  <c r="G34" i="24"/>
  <c r="H43" i="24"/>
  <c r="F43" i="24"/>
  <c r="D43" i="24"/>
  <c r="K43" i="24"/>
  <c r="J43" i="24"/>
  <c r="L33" i="24"/>
  <c r="I33" i="24"/>
  <c r="G33" i="24"/>
  <c r="E33" i="24"/>
  <c r="M33" i="24"/>
  <c r="J16" i="24"/>
  <c r="F16" i="24"/>
  <c r="D16" i="24"/>
  <c r="K16" i="24"/>
  <c r="J24" i="24"/>
  <c r="H24" i="24"/>
  <c r="F24" i="24"/>
  <c r="K24" i="24"/>
  <c r="J32" i="24"/>
  <c r="H32" i="24"/>
  <c r="F32" i="24"/>
  <c r="K32" i="24"/>
  <c r="L25" i="24"/>
  <c r="I25" i="24"/>
  <c r="G25" i="24"/>
  <c r="E25" i="24"/>
  <c r="M25" i="24"/>
  <c r="M28" i="24"/>
  <c r="E28" i="24"/>
  <c r="L28" i="24"/>
  <c r="I28" i="24"/>
  <c r="G28" i="24"/>
  <c r="J20" i="24"/>
  <c r="F20" i="24"/>
  <c r="H20" i="24"/>
  <c r="D20" i="24"/>
  <c r="M20" i="24"/>
  <c r="E20" i="24"/>
  <c r="I20" i="24"/>
  <c r="G20" i="24"/>
  <c r="L20" i="24"/>
  <c r="I7" i="24"/>
  <c r="M7" i="24"/>
  <c r="L7" i="24"/>
  <c r="G7" i="24"/>
  <c r="E7" i="24"/>
  <c r="I19" i="24"/>
  <c r="G19" i="24"/>
  <c r="E19" i="24"/>
  <c r="M19" i="24"/>
  <c r="L19" i="24"/>
  <c r="M22" i="24"/>
  <c r="E22" i="24"/>
  <c r="I22" i="24"/>
  <c r="G22" i="24"/>
  <c r="L35" i="24"/>
  <c r="I35" i="24"/>
  <c r="M35" i="24"/>
  <c r="G35" i="24"/>
  <c r="E35" i="24"/>
  <c r="C45" i="24"/>
  <c r="C39" i="24"/>
  <c r="C6" i="24"/>
  <c r="I18" i="24"/>
  <c r="E38" i="24"/>
  <c r="J28" i="24"/>
  <c r="H28" i="24"/>
  <c r="F28" i="24"/>
  <c r="K28" i="24"/>
  <c r="M16" i="24"/>
  <c r="E16" i="24"/>
  <c r="G16" i="24"/>
  <c r="L16" i="24"/>
  <c r="I16" i="24"/>
  <c r="L29" i="24"/>
  <c r="I29" i="24"/>
  <c r="G29" i="24"/>
  <c r="E29" i="24"/>
  <c r="M29" i="24"/>
  <c r="M32" i="24"/>
  <c r="E32" i="24"/>
  <c r="L32" i="24"/>
  <c r="I32" i="24"/>
  <c r="G32" i="24"/>
  <c r="K53" i="24"/>
  <c r="J53" i="24"/>
  <c r="I53" i="24"/>
  <c r="K61" i="24"/>
  <c r="J61" i="24"/>
  <c r="I61" i="24"/>
  <c r="K69" i="24"/>
  <c r="J69" i="24"/>
  <c r="I69" i="24"/>
  <c r="I17" i="24"/>
  <c r="G17" i="24"/>
  <c r="E17" i="24"/>
  <c r="M17" i="24"/>
  <c r="L17" i="24"/>
  <c r="F7" i="24"/>
  <c r="J7" i="24"/>
  <c r="K7" i="24"/>
  <c r="H7" i="24"/>
  <c r="L23" i="24"/>
  <c r="I23" i="24"/>
  <c r="M23" i="24"/>
  <c r="G23" i="24"/>
  <c r="E23" i="24"/>
  <c r="M26" i="24"/>
  <c r="E26" i="24"/>
  <c r="I26" i="24"/>
  <c r="G26" i="24"/>
  <c r="K20" i="24"/>
  <c r="L30" i="24"/>
  <c r="H41" i="24"/>
  <c r="F41" i="24"/>
  <c r="D41" i="24"/>
  <c r="K41" i="24"/>
  <c r="K52" i="24"/>
  <c r="J52" i="24"/>
  <c r="K56" i="24"/>
  <c r="J56" i="24"/>
  <c r="K60" i="24"/>
  <c r="J60" i="24"/>
  <c r="K64" i="24"/>
  <c r="J64" i="24"/>
  <c r="K68" i="24"/>
  <c r="J68" i="24"/>
  <c r="K72" i="24"/>
  <c r="J72" i="24"/>
  <c r="I52" i="24"/>
  <c r="I56" i="24"/>
  <c r="I60" i="24"/>
  <c r="I64" i="24"/>
  <c r="I68" i="24"/>
  <c r="I72" i="24"/>
  <c r="K51" i="24"/>
  <c r="J51" i="24"/>
  <c r="K55" i="24"/>
  <c r="J55" i="24"/>
  <c r="K59" i="24"/>
  <c r="J59" i="24"/>
  <c r="K63" i="24"/>
  <c r="J63" i="24"/>
  <c r="K67" i="24"/>
  <c r="J67" i="24"/>
  <c r="K71" i="24"/>
  <c r="J71" i="24"/>
  <c r="K77" i="24"/>
  <c r="I51" i="24"/>
  <c r="I55" i="24"/>
  <c r="I59" i="24"/>
  <c r="I63" i="24"/>
  <c r="I67" i="24"/>
  <c r="I71" i="24"/>
  <c r="I77" i="24"/>
  <c r="K54" i="24"/>
  <c r="J54" i="24"/>
  <c r="K58" i="24"/>
  <c r="J58" i="24"/>
  <c r="K62" i="24"/>
  <c r="J62" i="24"/>
  <c r="K66" i="24"/>
  <c r="J66" i="24"/>
  <c r="K70" i="24"/>
  <c r="J70" i="24"/>
  <c r="J41" i="24"/>
  <c r="I54" i="24"/>
  <c r="I58" i="24"/>
  <c r="I62" i="24"/>
  <c r="I66" i="24"/>
  <c r="I70" i="24"/>
  <c r="G40" i="24"/>
  <c r="G42" i="24"/>
  <c r="G44" i="24"/>
  <c r="J74" i="24"/>
  <c r="J75" i="24"/>
  <c r="H40" i="24"/>
  <c r="H42" i="24"/>
  <c r="H44" i="24"/>
  <c r="J40" i="24"/>
  <c r="J42" i="24"/>
  <c r="J44" i="24"/>
  <c r="J77" i="24" l="1"/>
  <c r="K79" i="24"/>
  <c r="K78" i="24"/>
  <c r="G45" i="24"/>
  <c r="M45" i="24"/>
  <c r="E45" i="24"/>
  <c r="L45" i="24"/>
  <c r="I45" i="24"/>
  <c r="J6" i="24"/>
  <c r="F6" i="24"/>
  <c r="K6" i="24"/>
  <c r="H6" i="24"/>
  <c r="D6" i="24"/>
  <c r="I78" i="24"/>
  <c r="I79" i="24"/>
  <c r="H39" i="24"/>
  <c r="F39" i="24"/>
  <c r="D39" i="24"/>
  <c r="K39" i="24"/>
  <c r="J39" i="24"/>
  <c r="J14" i="24"/>
  <c r="F14" i="24"/>
  <c r="D14" i="24"/>
  <c r="K14" i="24"/>
  <c r="H14" i="24"/>
  <c r="H45" i="24"/>
  <c r="F45" i="24"/>
  <c r="D45" i="24"/>
  <c r="K45" i="24"/>
  <c r="J45" i="24"/>
  <c r="J79" i="24"/>
  <c r="J78" i="24"/>
  <c r="M6" i="24"/>
  <c r="E6" i="24"/>
  <c r="L6" i="24"/>
  <c r="I6" i="24"/>
  <c r="G6" i="24"/>
  <c r="L39" i="24"/>
  <c r="G39" i="24"/>
  <c r="E39" i="24"/>
  <c r="M39" i="24"/>
  <c r="I39" i="24"/>
  <c r="I83" i="24" l="1"/>
  <c r="I82" i="24"/>
  <c r="I81" i="24"/>
</calcChain>
</file>

<file path=xl/sharedStrings.xml><?xml version="1.0" encoding="utf-8"?>
<sst xmlns="http://schemas.openxmlformats.org/spreadsheetml/2006/main" count="1671" uniqueCount="521">
  <si>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</si>
  <si>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</si>
  <si>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</si>
  <si>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</si>
  <si>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</si>
  <si>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</si>
  <si>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</si>
  <si>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</si>
  <si>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</si>
  <si>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</si>
  <si>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</si>
  <si>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</si>
  <si>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</si>
  <si>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Augsburg (09772)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</si>
  <si>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</si>
  <si>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</si>
  <si>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</si>
  <si>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</si>
  <si>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</si>
  <si>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</si>
  <si>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</si>
  <si>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</si>
  <si>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</si>
  <si>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</si>
  <si>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</si>
  <si>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</si>
  <si>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</si>
  <si>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</si>
  <si>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</si>
  <si>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</si>
  <si>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</si>
  <si>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</si>
  <si>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</si>
  <si>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</si>
  <si>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</si>
  <si>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</si>
  <si>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</si>
  <si>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</si>
  <si>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</si>
  <si>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</si>
  <si>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</si>
  <si>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</si>
  <si>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</si>
  <si>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</si>
  <si>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</si>
  <si>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</si>
  <si>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</si>
  <si>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</si>
  <si>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</si>
  <si>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</si>
  <si>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</si>
  <si>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</si>
  <si>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</si>
  <si>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</si>
  <si>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</si>
  <si>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</si>
  <si>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</si>
  <si>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</si>
  <si>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</si>
  <si>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</si>
  <si>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</si>
  <si>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</si>
  <si>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</si>
  <si>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</si>
  <si>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</si>
  <si>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</si>
  <si>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</si>
  <si>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</si>
  <si>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</si>
  <si>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</si>
  <si>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</si>
  <si>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</si>
  <si>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</si>
  <si>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</si>
  <si>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</si>
  <si>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</si>
  <si>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</si>
  <si>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</si>
  <si>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</si>
  <si>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</si>
  <si>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</si>
  <si>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</si>
  <si>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</si>
  <si>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</si>
  <si>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</si>
  <si>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</si>
  <si>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</si>
  <si>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</si>
  <si>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</si>
  <si>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</si>
  <si>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</si>
  <si>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</si>
  <si>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Augsburg (09772);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</si>
  <si>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</si>
  <si>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</si>
  <si>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</si>
  <si>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</si>
  <si>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</si>
  <si>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</si>
  <si>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</si>
  <si>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</si>
  <si>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</si>
  <si>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</si>
  <si>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</si>
  <si>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</si>
  <si>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</si>
  <si>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</si>
  <si>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</si>
  <si>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</si>
  <si>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</si>
  <si>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</si>
  <si>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</si>
  <si>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</si>
  <si>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</si>
  <si>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</si>
  <si>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</si>
  <si>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</si>
  <si>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</si>
  <si>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</si>
  <si>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</si>
  <si>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</si>
  <si>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</si>
  <si>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</si>
  <si>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</si>
  <si>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</si>
  <si>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</si>
  <si>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</si>
  <si>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</si>
  <si>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</si>
  <si>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</si>
  <si>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</si>
  <si>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</si>
  <si>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</si>
  <si>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</si>
  <si>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</si>
  <si>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</si>
  <si>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</si>
  <si>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</si>
  <si>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</si>
  <si>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</si>
  <si>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</si>
  <si>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</si>
  <si>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</si>
  <si>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</si>
  <si>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</si>
  <si>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</si>
  <si>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</si>
  <si>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</si>
  <si>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</si>
  <si>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</si>
  <si>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</si>
  <si>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</si>
  <si>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</si>
  <si>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</si>
  <si>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</si>
  <si>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</si>
  <si>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</si>
  <si>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</si>
  <si>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</si>
  <si>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</si>
  <si>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</si>
  <si>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</si>
  <si>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</si>
  <si>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</si>
  <si>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</si>
  <si>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</si>
  <si>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</si>
  <si>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</si>
  <si>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</si>
  <si>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</si>
  <si>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</si>
  <si>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</si>
  <si>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</si>
  <si>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</si>
  <si>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</si>
  <si>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</si>
  <si>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</si>
  <si>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</si>
  <si>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</si>
  <si>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</si>
  <si>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</si>
  <si>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</si>
  <si>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</si>
  <si>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Augsburg (09772)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</si>
  <si>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</si>
  <si>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</si>
  <si>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</si>
  <si>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</si>
  <si>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</si>
  <si>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</si>
  <si>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</si>
  <si>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</si>
  <si>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</si>
  <si>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</si>
  <si>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</si>
  <si>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</si>
  <si>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</si>
  <si>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</si>
  <si>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</si>
  <si>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</si>
  <si>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</si>
  <si>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</si>
  <si>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</si>
  <si>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</si>
  <si>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</si>
  <si>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</si>
  <si>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</si>
  <si>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</si>
  <si>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</si>
  <si>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</si>
  <si>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</si>
  <si>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</si>
  <si>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</si>
  <si>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</si>
  <si>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</si>
  <si>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</si>
  <si>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</si>
  <si>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</si>
  <si>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</si>
  <si>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</si>
  <si>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</si>
  <si>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</si>
  <si>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</si>
  <si>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</si>
  <si>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</si>
  <si>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</si>
  <si>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</si>
  <si>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</si>
  <si>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</si>
  <si>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</si>
  <si>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</si>
  <si>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</si>
  <si>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</si>
  <si>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</si>
  <si>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</si>
  <si>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</si>
  <si>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</si>
  <si>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</si>
  <si>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</si>
  <si>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</si>
  <si>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</si>
  <si>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</si>
  <si>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</si>
  <si>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</si>
  <si>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</si>
  <si>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</si>
  <si>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</si>
  <si>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</si>
  <si>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</si>
  <si>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</si>
  <si>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</si>
  <si>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</si>
  <si>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</si>
  <si>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</si>
  <si>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</si>
  <si>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</si>
  <si>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</si>
  <si>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</si>
  <si>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</si>
  <si>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</si>
  <si>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</si>
  <si>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</si>
  <si>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</si>
  <si>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</si>
  <si>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</si>
  <si>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</si>
  <si>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</si>
  <si>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</si>
  <si>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</si>
  <si>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</si>
  <si>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</si>
  <si>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</si>
  <si>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</si>
  <si>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</si>
  <si>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</si>
  <si>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</si>
  <si>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</si>
  <si>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</si>
  <si>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</si>
  <si>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</si>
  <si>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</si>
  <si>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</si>
  <si>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</si>
  <si>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</si>
  <si>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</si>
  <si>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</si>
  <si>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</si>
  <si>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</si>
  <si>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</si>
  <si>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</si>
  <si>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</si>
  <si>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</si>
  <si>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</si>
  <si>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</si>
  <si>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</si>
  <si>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</si>
  <si>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</si>
  <si>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</si>
  <si>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</si>
  <si>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</si>
  <si>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</si>
  <si>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</si>
  <si>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</si>
  <si>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</si>
  <si>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</si>
  <si>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</si>
  <si>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</si>
  <si>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</si>
  <si>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</si>
  <si>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</si>
  <si>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</si>
  <si>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</si>
  <si>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</si>
  <si>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</si>
  <si>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</si>
  <si>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</si>
  <si>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</si>
  <si>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</si>
  <si>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</si>
  <si>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</si>
  <si>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</si>
  <si>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</si>
  <si>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</si>
  <si>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</si>
  <si>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</si>
  <si>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</si>
  <si>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</si>
  <si>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</si>
  <si>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</si>
  <si>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</si>
  <si>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</si>
  <si>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</si>
  <si>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</si>
  <si>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</si>
  <si>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</si>
  <si>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</si>
  <si>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</si>
  <si>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</si>
  <si>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</si>
  <si>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</si>
  <si>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</si>
  <si>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</si>
  <si>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</si>
  <si>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</si>
  <si>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</si>
  <si>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</si>
  <si>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</si>
  <si>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</si>
  <si>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</si>
  <si>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</si>
  <si>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</si>
  <si>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</si>
  <si>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</si>
  <si>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</si>
  <si>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</si>
  <si>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</si>
  <si>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</si>
  <si>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</si>
  <si>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</si>
  <si>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</si>
  <si>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</si>
  <si>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</si>
  <si>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</si>
  <si>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</si>
  <si>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</si>
  <si>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</si>
  <si>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</si>
  <si>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</si>
  <si>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</si>
  <si>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</si>
  <si>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</si>
  <si>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</si>
  <si>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</si>
  <si>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Augsburg (09772);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</si>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</sst>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{1140E48A-7706-437E-BF0A-9598DC7DF92F}</c15:txfldGUID>
                      <c15:f>Daten_Diagramme!$D$6</c15:f>
                      <c15:dlblFieldTableCache>
                        <c:ptCount val="1"/>
                        <c:pt idx="0">
                          <c:v>1.7</c:v>
                        </c:pt>
                      </c15:dlblFieldTableCache>
                    </c15:dlblFTEntry>
                  </c15:dlblFieldTable>
                  <c15:showDataLabelsRange val="0"/>
                </c:ext>
                <c:ext xmlns:c16="http://schemas.microsoft.com/office/drawing/2014/chart" uri="{C3380CC4-5D6E-409C-BE32-E72D297353CC}">
                  <c16:uniqueId val="{00000000-C3ED-4203-8476-310641E8F1B9}"/>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{30DEBF12-0ED8-45F7-AFDA-D478BA260146}</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C3ED-4203-8476-310641E8F1B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{A0F6C068-9338-4827-9FA6-6DF58CE8E118}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3ED-4203-8476-310641E8F1B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{54A06AF8-6061-4330-8F1B-5BD12A1E1EF2}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3ED-4203-8476-310641E8F1B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1.6971515794375598</c:v>
                </c:pt>
                <c:pt idx="1">
                  <c:v>1.0013227114154917</c:v>
                </c:pt>
                <c:pt idx="2">
                  <c:v>1.1186464311118853</c:v>
                </c:pt>
                <c:pt idx="3">
                  <c:v>1.0875687030768</c:v>
                </c:pt>
              </c:numCache>
            </c:numRef>
          </c:val>
          <c:extLst>
            <c:ext xmlns:c16="http://schemas.microsoft.com/office/drawing/2014/chart" uri="{C3380CC4-5D6E-409C-BE32-E72D297353CC}">
              <c16:uniqueId val="{00000004-C3ED-4203-8476-310641E8F1B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{69D59017-FE5B-40AD-965F-835832432254}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3ED-4203-8476-310641E8F1B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{C46E99E5-F86F-4615-98F8-FC75E3458091}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3ED-4203-8476-310641E8F1B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{5FE3700D-EF21-4B77-A77B-CF00E82E0D37}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3ED-4203-8476-310641E8F1B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{5B4A7D58-AAF9-43D3-BB88-5265A3624C35}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3ED-4203-8476-310641E8F1B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3ED-4203-8476-310641E8F1B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3ED-4203-8476-310641E8F1B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{F1D75DBF-57FA-4F31-812A-37406D90B3C1}</c15:txfldGUID>
                      <c15:f>Daten_Diagramme!$E$6</c15:f>
                      <c15:dlblFieldTableCache>
                        <c:ptCount val="1"/>
                        <c:pt idx="0">
                          <c:v>0.3</c:v>
                        </c:pt>
                      </c15:dlblFieldTableCache>
                    </c15:dlblFTEntry>
                  </c15:dlblFieldTable>
                  <c15:showDataLabelsRange val="0"/>
                </c:ext>
                <c:ext xmlns:c16="http://schemas.microsoft.com/office/drawing/2014/chart" uri="{C3380CC4-5D6E-409C-BE32-E72D297353CC}">
                  <c16:uniqueId val="{00000000-FC79-4C2A-9265-9886946FBC50}"/>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{E8262161-02BF-4A9B-9BDC-18317310DA52}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FC79-4C2A-9265-9886946FBC5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{6F6FCC50-3250-45A2-A231-9E0955FD1E0C}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C79-4C2A-9265-9886946FBC5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{404FF86B-404F-4113-9319-4F261A083456}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C79-4C2A-9265-9886946FB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0.26959855090778889</c:v>
                </c:pt>
                <c:pt idx="1">
                  <c:v>-1.8915068707011207</c:v>
                </c:pt>
                <c:pt idx="2">
                  <c:v>-2.7637010795899166</c:v>
                </c:pt>
                <c:pt idx="3">
                  <c:v>-2.8655893304673015</c:v>
                </c:pt>
              </c:numCache>
            </c:numRef>
          </c:val>
          <c:extLst>
            <c:ext xmlns:c16="http://schemas.microsoft.com/office/drawing/2014/chart" uri="{C3380CC4-5D6E-409C-BE32-E72D297353CC}">
              <c16:uniqueId val="{00000004-FC79-4C2A-9265-9886946FBC5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{806F86CA-9D8F-42FE-A68E-40C5AA0C6778}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C79-4C2A-9265-9886946FBC5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{FEA3C021-5F41-424F-9DC8-A63E7FFF847A}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C79-4C2A-9265-9886946FBC5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{139C5A91-2269-4449-BD3F-2AD916F19F2D}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C79-4C2A-9265-9886946FBC5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{050A086C-2557-418D-B3A3-0549DB1E2BD4}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C79-4C2A-9265-9886946FBC5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C79-4C2A-9265-9886946FBC5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C79-4C2A-9265-9886946FBC5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{E89B2CF6-1174-4526-9B95-EE118B813618}</c15:txfldGUID>
                      <c15:f>Daten_Diagramme!$D$14</c15:f>
                      <c15:dlblFieldTableCache>
                        <c:ptCount val="1"/>
                        <c:pt idx="0">
                          <c:v>1.7</c:v>
                        </c:pt>
                      </c15:dlblFieldTableCache>
                    </c15:dlblFTEntry>
                  </c15:dlblFieldTable>
                  <c15:showDataLabelsRange val="0"/>
                </c:ext>
                <c:ext xmlns:c16="http://schemas.microsoft.com/office/drawing/2014/chart" uri="{C3380CC4-5D6E-409C-BE32-E72D297353CC}">
                  <c16:uniqueId val="{00000000-DDEA-487F-9AA1-A7AA26002EB0}"/>
                </c:ext>
              </c:extLst>
            </c:dLbl>
            <c:dLbl>
              <c:idx val="1"/>
              <c:tx>
                <c:strRef>
                  <c:f>Daten_Diagramme!$D$15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{316BAB6A-4578-4E6A-97CF-61F3903506E5}</c15:txfldGUID>
                      <c15:f>Daten_Diagramme!$D$15</c15:f>
                      <c15:dlblFieldTableCache>
                        <c:ptCount val="1"/>
                        <c:pt idx="0">
                          <c:v>-3.3</c:v>
                        </c:pt>
                      </c15:dlblFieldTableCache>
                    </c15:dlblFTEntry>
                  </c15:dlblFieldTable>
                  <c15:showDataLabelsRange val="0"/>
                </c:ext>
                <c:ext xmlns:c16="http://schemas.microsoft.com/office/drawing/2014/chart" uri="{C3380CC4-5D6E-409C-BE32-E72D297353CC}">
                  <c16:uniqueId val="{00000001-DDEA-487F-9AA1-A7AA26002EB0}"/>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{DB0730D0-34FF-42CD-9C20-6FF81DC96B0C}</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DDEA-487F-9AA1-A7AA26002EB0}"/>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{D46D9107-2F79-4B9E-BE64-E370E6A3148A}</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DDEA-487F-9AA1-A7AA26002EB0}"/>
                </c:ext>
              </c:extLst>
            </c:dLbl>
            <c:dLbl>
              <c:idx val="4"/>
              <c:tx>
                <c:strRef>
                  <c:f>Daten_Diagramme!$D$18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{F565ED56-D112-4449-ACE6-92A543E41CF3}</c15:txfldGUID>
                      <c15:f>Daten_Diagramme!$D$18</c15:f>
                      <c15:dlblFieldTableCache>
                        <c:ptCount val="1"/>
                        <c:pt idx="0">
                          <c:v>-1.0</c:v>
                        </c:pt>
                      </c15:dlblFieldTableCache>
                    </c15:dlblFTEntry>
                  </c15:dlblFieldTable>
                  <c15:showDataLabelsRange val="0"/>
                </c:ext>
                <c:ext xmlns:c16="http://schemas.microsoft.com/office/drawing/2014/chart" uri="{C3380CC4-5D6E-409C-BE32-E72D297353CC}">
                  <c16:uniqueId val="{00000004-DDEA-487F-9AA1-A7AA26002EB0}"/>
                </c:ext>
              </c:extLst>
            </c:dLbl>
            <c:dLbl>
              <c:idx val="5"/>
              <c:tx>
                <c:strRef>
                  <c:f>Daten_Diagramme!$D$19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{A297F159-613F-43DA-8356-82CCEF33C798}</c15:txfldGUID>
                      <c15:f>Daten_Diagramme!$D$19</c15:f>
                      <c15:dlblFieldTableCache>
                        <c:ptCount val="1"/>
                        <c:pt idx="0">
                          <c:v>0.6</c:v>
                        </c:pt>
                      </c15:dlblFieldTableCache>
                    </c15:dlblFTEntry>
                  </c15:dlblFieldTable>
                  <c15:showDataLabelsRange val="0"/>
                </c:ext>
                <c:ext xmlns:c16="http://schemas.microsoft.com/office/drawing/2014/chart" uri="{C3380CC4-5D6E-409C-BE32-E72D297353CC}">
                  <c16:uniqueId val="{00000005-DDEA-487F-9AA1-A7AA26002EB0}"/>
                </c:ext>
              </c:extLst>
            </c:dLbl>
            <c:dLbl>
              <c:idx val="6"/>
              <c:tx>
                <c:strRef>
                  <c:f>Daten_Diagramme!$D$20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{FFA7EEE8-803A-4B00-81B1-DED555EC8EAB}</c15:txfldGUID>
                      <c15:f>Daten_Diagramme!$D$20</c15:f>
                      <c15:dlblFieldTableCache>
                        <c:ptCount val="1"/>
                        <c:pt idx="0">
                          <c:v>1.7</c:v>
                        </c:pt>
                      </c15:dlblFieldTableCache>
                    </c15:dlblFTEntry>
                  </c15:dlblFieldTable>
                  <c15:showDataLabelsRange val="0"/>
                </c:ext>
                <c:ext xmlns:c16="http://schemas.microsoft.com/office/drawing/2014/chart" uri="{C3380CC4-5D6E-409C-BE32-E72D297353CC}">
                  <c16:uniqueId val="{00000006-DDEA-487F-9AA1-A7AA26002EB0}"/>
                </c:ext>
              </c:extLst>
            </c:dLbl>
            <c:dLbl>
              <c:idx val="7"/>
              <c:tx>
                <c:strRef>
                  <c:f>Daten_Diagramme!$D$21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{281230F0-7363-466D-8837-7E25BFFF77FE}</c15:txfldGUID>
                      <c15:f>Daten_Diagramme!$D$21</c15:f>
                      <c15:dlblFieldTableCache>
                        <c:ptCount val="1"/>
                        <c:pt idx="0">
                          <c:v>4.6</c:v>
                        </c:pt>
                      </c15:dlblFieldTableCache>
                    </c15:dlblFTEntry>
                  </c15:dlblFieldTable>
                  <c15:showDataLabelsRange val="0"/>
                </c:ext>
                <c:ext xmlns:c16="http://schemas.microsoft.com/office/drawing/2014/chart" uri="{C3380CC4-5D6E-409C-BE32-E72D297353CC}">
                  <c16:uniqueId val="{00000007-DDEA-487F-9AA1-A7AA26002EB0}"/>
                </c:ext>
              </c:extLst>
            </c:dLbl>
            <c:dLbl>
              <c:idx val="8"/>
              <c:tx>
                <c:strRef>
                  <c:f>Daten_Diagramme!$D$22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{7CEECE1D-C944-41E8-B265-FAE3C12785AD}</c15:txfldGUID>
                      <c15:f>Daten_Diagramme!$D$22</c15:f>
                      <c15:dlblFieldTableCache>
                        <c:ptCount val="1"/>
                        <c:pt idx="0">
                          <c:v>1.1</c:v>
                        </c:pt>
                      </c15:dlblFieldTableCache>
                    </c15:dlblFTEntry>
                  </c15:dlblFieldTable>
                  <c15:showDataLabelsRange val="0"/>
                </c:ext>
                <c:ext xmlns:c16="http://schemas.microsoft.com/office/drawing/2014/chart" uri="{C3380CC4-5D6E-409C-BE32-E72D297353CC}">
                  <c16:uniqueId val="{00000008-DDEA-487F-9AA1-A7AA26002EB0}"/>
                </c:ext>
              </c:extLst>
            </c:dLbl>
            <c:dLbl>
              <c:idx val="9"/>
              <c:tx>
                <c:strRef>
                  <c:f>Daten_Diagramme!$D$23</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{3409D32A-8151-4DC9-9627-C391E22327D2}</c15:txfldGUID>
                      <c15:f>Daten_Diagramme!$D$23</c15:f>
                      <c15:dlblFieldTableCache>
                        <c:ptCount val="1"/>
                        <c:pt idx="0">
                          <c:v>-1.1</c:v>
                        </c:pt>
                      </c15:dlblFieldTableCache>
                    </c15:dlblFTEntry>
                  </c15:dlblFieldTable>
                  <c15:showDataLabelsRange val="0"/>
                </c:ext>
                <c:ext xmlns:c16="http://schemas.microsoft.com/office/drawing/2014/chart" uri="{C3380CC4-5D6E-409C-BE32-E72D297353CC}">
                  <c16:uniqueId val="{00000009-DDEA-487F-9AA1-A7AA26002EB0}"/>
                </c:ext>
              </c:extLst>
            </c:dLbl>
            <c:dLbl>
              <c:idx val="10"/>
              <c:tx>
                <c:strRef>
                  <c:f>Daten_Diagramme!$D$24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{36B8F448-CAA8-4144-B9E5-5E64D0149AFF}</c15:txfldGUID>
                      <c15:f>Daten_Diagramme!$D$24</c15:f>
                      <c15:dlblFieldTableCache>
                        <c:ptCount val="1"/>
                        <c:pt idx="0">
                          <c:v>0.6</c:v>
                        </c:pt>
                      </c15:dlblFieldTableCache>
                    </c15:dlblFTEntry>
                  </c15:dlblFieldTable>
                  <c15:showDataLabelsRange val="0"/>
                </c:ext>
                <c:ext xmlns:c16="http://schemas.microsoft.com/office/drawing/2014/chart" uri="{C3380CC4-5D6E-409C-BE32-E72D297353CC}">
                  <c16:uniqueId val="{0000000A-DDEA-487F-9AA1-A7AA26002EB0}"/>
                </c:ext>
              </c:extLst>
            </c:dLbl>
            <c:dLbl>
              <c:idx val="11"/>
              <c:tx>
                <c:strRef>
                  <c:f>Daten_Diagramme!$D$25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{EC0863BC-E437-4634-90CC-7A8D7B9101AA}</c15:txfldGUID>
                      <c15:f>Daten_Diagramme!$D$25</c15:f>
                      <c15:dlblFieldTableCache>
                        <c:ptCount val="1"/>
                        <c:pt idx="0">
                          <c:v>-2.6</c:v>
                        </c:pt>
                      </c15:dlblFieldTableCache>
                    </c15:dlblFTEntry>
                  </c15:dlblFieldTable>
                  <c15:showDataLabelsRange val="0"/>
                </c:ext>
                <c:ext xmlns:c16="http://schemas.microsoft.com/office/drawing/2014/chart" uri="{C3380CC4-5D6E-409C-BE32-E72D297353CC}">
                  <c16:uniqueId val="{0000000B-DDEA-487F-9AA1-A7AA26002EB0}"/>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{7B040D63-0957-44C5-811B-9FED76C02B33}</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DDEA-487F-9AA1-A7AA26002EB0}"/>
                </c:ext>
              </c:extLst>
            </c:dLbl>
            <c:dLbl>
              <c:idx val="13"/>
              <c:tx>
                <c:strRef>
                  <c:f>Daten_Diagramme!$D$27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{CA3CCB5B-7A68-444B-BB8D-FBFDDE0FE77D}</c15:txfldGUID>
                      <c15:f>Daten_Diagramme!$D$27</c15:f>
                      <c15:dlblFieldTableCache>
                        <c:ptCount val="1"/>
                        <c:pt idx="0">
                          <c:v>2.8</c:v>
                        </c:pt>
                      </c15:dlblFieldTableCache>
                    </c15:dlblFTEntry>
                  </c15:dlblFieldTable>
                  <c15:showDataLabelsRange val="0"/>
                </c:ext>
                <c:ext xmlns:c16="http://schemas.microsoft.com/office/drawing/2014/chart" uri="{C3380CC4-5D6E-409C-BE32-E72D297353CC}">
                  <c16:uniqueId val="{0000000D-DDEA-487F-9AA1-A7AA26002EB0}"/>
                </c:ext>
              </c:extLst>
            </c:dLbl>
            <c:dLbl>
              <c:idx val="14"/>
              <c:tx>
                <c:strRef>
                  <c:f>Daten_Diagramme!$D$28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{D66B76E4-A719-4879-92EC-EB14ECD890E9}</c15:txfldGUID>
                      <c15:f>Daten_Diagramme!$D$28</c15:f>
                      <c15:dlblFieldTableCache>
                        <c:ptCount val="1"/>
                        <c:pt idx="0">
                          <c:v>1.8</c:v>
                        </c:pt>
                      </c15:dlblFieldTableCache>
                    </c15:dlblFTEntry>
                  </c15:dlblFieldTable>
                  <c15:showDataLabelsRange val="0"/>
                </c:ext>
                <c:ext xmlns:c16="http://schemas.microsoft.com/office/drawing/2014/chart" uri="{C3380CC4-5D6E-409C-BE32-E72D297353CC}">
                  <c16:uniqueId val="{0000000E-DDEA-487F-9AA1-A7AA26002EB0}"/>
                </c:ext>
              </c:extLst>
            </c:dLbl>
            <c:dLbl>
              <c:idx val="15"/>
              <c:tx>
                <c:strRef>
                  <c:f>Daten_Diagramme!$D$29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{163C21BF-C1EB-405E-885A-02EA854F4216}</c15:txfldGUID>
                      <c15:f>Daten_Diagramme!$D$29</c15:f>
                      <c15:dlblFieldTableCache>
                        <c:ptCount val="1"/>
                        <c:pt idx="0">
                          <c:v>-0.6</c:v>
                        </c:pt>
                      </c15:dlblFieldTableCache>
                    </c15:dlblFTEntry>
                  </c15:dlblFieldTable>
                  <c15:showDataLabelsRange val="0"/>
                </c:ext>
                <c:ext xmlns:c16="http://schemas.microsoft.com/office/drawing/2014/chart" uri="{C3380CC4-5D6E-409C-BE32-E72D297353CC}">
                  <c16:uniqueId val="{0000000F-DDEA-487F-9AA1-A7AA26002EB0}"/>
                </c:ext>
              </c:extLst>
            </c:dLbl>
            <c:dLbl>
              <c:idx val="16"/>
              <c:tx>
                <c:strRef>
                  <c:f>Daten_Diagramme!$D$30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{8EAD40B4-5201-4DF4-9F23-EF3C24EBAF26}</c15:txfldGUID>
                      <c15:f>Daten_Diagramme!$D$30</c15:f>
                      <c15:dlblFieldTableCache>
                        <c:ptCount val="1"/>
                        <c:pt idx="0">
                          <c:v>5.8</c:v>
                        </c:pt>
                      </c15:dlblFieldTableCache>
                    </c15:dlblFTEntry>
                  </c15:dlblFieldTable>
                  <c15:showDataLabelsRange val="0"/>
                </c:ext>
                <c:ext xmlns:c16="http://schemas.microsoft.com/office/drawing/2014/chart" uri="{C3380CC4-5D6E-409C-BE32-E72D297353CC}">
                  <c16:uniqueId val="{00000010-DDEA-487F-9AA1-A7AA26002EB0}"/>
                </c:ext>
              </c:extLst>
            </c:dLbl>
            <c:dLbl>
              <c:idx val="17"/>
              <c:tx>
                <c:strRef>
                  <c:f>Daten_Diagramme!$D$31</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{3B3799E9-755F-47FD-9BD1-8136634AED22}</c15:txfldGUID>
                      <c15:f>Daten_Diagramme!$D$31</c15:f>
                      <c15:dlblFieldTableCache>
                        <c:ptCount val="1"/>
                        <c:pt idx="0">
                          <c:v>8.1</c:v>
                        </c:pt>
                      </c15:dlblFieldTableCache>
                    </c15:dlblFTEntry>
                  </c15:dlblFieldTable>
                  <c15:showDataLabelsRange val="0"/>
                </c:ext>
                <c:ext xmlns:c16="http://schemas.microsoft.com/office/drawing/2014/chart" uri="{C3380CC4-5D6E-409C-BE32-E72D297353CC}">
                  <c16:uniqueId val="{00000011-DDEA-487F-9AA1-A7AA26002EB0}"/>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{89CAEA85-3F95-4EAA-9A5A-8E79E63E4179}</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DDEA-487F-9AA1-A7AA26002EB0}"/>
                </c:ext>
              </c:extLst>
            </c:dLbl>
            <c:dLbl>
              <c:idx val="19"/>
              <c:tx>
                <c:strRef>
                  <c:f>Daten_Diagramme!$D$33</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{EEDC8C82-A9EF-4BBC-BF31-BD32872E62A1}</c15:txfldGUID>
                      <c15:f>Daten_Diagramme!$D$33</c15:f>
                      <c15:dlblFieldTableCache>
                        <c:ptCount val="1"/>
                        <c:pt idx="0">
                          <c:v>7.3</c:v>
                        </c:pt>
                      </c15:dlblFieldTableCache>
                    </c15:dlblFTEntry>
                  </c15:dlblFieldTable>
                  <c15:showDataLabelsRange val="0"/>
                </c:ext>
                <c:ext xmlns:c16="http://schemas.microsoft.com/office/drawing/2014/chart" uri="{C3380CC4-5D6E-409C-BE32-E72D297353CC}">
                  <c16:uniqueId val="{00000013-DDEA-487F-9AA1-A7AA26002EB0}"/>
                </c:ext>
              </c:extLst>
            </c:dLbl>
            <c:dLbl>
              <c:idx val="20"/>
              <c:tx>
                <c:strRef>
                  <c:f>Daten_Diagramme!$D$34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{34A4A91A-77C0-40E6-A515-266711FF53A4}</c15:txfldGUID>
                      <c15:f>Daten_Diagramme!$D$34</c15:f>
                      <c15:dlblFieldTableCache>
                        <c:ptCount val="1"/>
                        <c:pt idx="0">
                          <c:v>-0.4</c:v>
                        </c:pt>
                      </c15:dlblFieldTableCache>
                    </c15:dlblFTEntry>
                  </c15:dlblFieldTable>
                  <c15:showDataLabelsRange val="0"/>
                </c:ext>
                <c:ext xmlns:c16="http://schemas.microsoft.com/office/drawing/2014/chart" uri="{C3380CC4-5D6E-409C-BE32-E72D297353CC}">
                  <c16:uniqueId val="{00000014-DDEA-487F-9AA1-A7AA26002EB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{24785568-3BAE-4DEC-9258-95B3C9675330}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DEA-487F-9AA1-A7AA26002EB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{670F6F54-9B0E-4FA2-946C-529B9CC14865}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DEA-487F-9AA1-A7AA26002EB0}"/>
                </c:ext>
              </c:extLst>
            </c:dLbl>
            <c:dLbl>
              <c:idx val="23"/>
              <c:tx>
                <c:strRef>
                  <c:f>Daten_Diagramme!$D$37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{9CEF923F-4F53-4905-8EAF-E1D4E7C6521C}</c15:txfldGUID>
                      <c15:f>Daten_Diagramme!$D$37</c15:f>
                      <c15:dlblFieldTableCache>
                        <c:ptCount val="1"/>
                        <c:pt idx="0">
                          <c:v>-3.3</c:v>
                        </c:pt>
                      </c15:dlblFieldTableCache>
                    </c15:dlblFTEntry>
                  </c15:dlblFieldTable>
                  <c15:showDataLabelsRange val="0"/>
                </c:ext>
                <c:ext xmlns:c16="http://schemas.microsoft.com/office/drawing/2014/chart" uri="{C3380CC4-5D6E-409C-BE32-E72D297353CC}">
                  <c16:uniqueId val="{00000017-DDEA-487F-9AA1-A7AA26002EB0}"/>
                </c:ext>
              </c:extLst>
            </c:dLbl>
            <c:dLbl>
              <c:idx val="24"/>
              <c:layout>
                <c:manualLayout>
                  <c:x val="4.7769028871392123E-3"/>
                  <c:y val="-4.6876052205785108E-5"/>
                </c:manualLayout>
              </c:layout>
              <c:tx>
                <c:strRef>
                  <c:f>Daten_Diagramme!$D$38</c:f>
                  <c:strCache>
                    <c:ptCount val="1"/>
                    <c:pt idx="0">
                      <c:v>1.6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{C61AA21A-EBDE-4553-A16A-DFD33FF8AA6A}</c15:txfldGUID>
                      <c15:f>Daten_Diagramme!$D$38</c15:f>
                      <c15:dlblFieldTableCache>
                        <c:ptCount val="1"/>
                        <c:pt idx="0">
                          <c:v>1.6</c:v>
                        </c:pt>
                      </c15:dlblFieldTableCache>
                    </c15:dlblFTEntry>
                  </c15:dlblFieldTable>
                  <c15:showDataLabelsRange val="0"/>
                </c:ext>
                <c:ext xmlns:c16="http://schemas.microsoft.com/office/drawing/2014/chart" uri="{C3380CC4-5D6E-409C-BE32-E72D297353CC}">
                  <c16:uniqueId val="{00000018-DDEA-487F-9AA1-A7AA26002EB0}"/>
                </c:ext>
              </c:extLst>
            </c:dLbl>
            <c:dLbl>
              <c:idx val="25"/>
              <c:tx>
                <c:strRef>
                  <c:f>Daten_Diagramme!$D$39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{84495FC7-79DE-49A3-AA24-9B8EF98573BA}</c15:txfldGUID>
                      <c15:f>Daten_Diagramme!$D$39</c15:f>
                      <c15:dlblFieldTableCache>
                        <c:ptCount val="1"/>
                        <c:pt idx="0">
                          <c:v>1.8</c:v>
                        </c:pt>
                      </c15:dlblFieldTableCache>
                    </c15:dlblFTEntry>
                  </c15:dlblFieldTable>
                  <c15:showDataLabelsRange val="0"/>
                </c:ext>
                <c:ext xmlns:c16="http://schemas.microsoft.com/office/drawing/2014/chart" uri="{C3380CC4-5D6E-409C-BE32-E72D297353CC}">
                  <c16:uniqueId val="{00000019-DDEA-487F-9AA1-A7AA26002EB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{B79CF26E-1A49-4BC0-8A3C-57024B2C6588}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DEA-487F-9AA1-A7AA26002EB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{4CBA8C40-4CA3-48C8-9F35-FFCFE91AC2CF}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DEA-487F-9AA1-A7AA26002EB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{C5769ED6-13C6-4C42-BE5D-3FBA6BC90A99}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DEA-487F-9AA1-A7AA26002EB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{9888DB4D-F0BA-4CA5-BCF6-69AC7A02607D}</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DEA-487F-9AA1-A7AA26002EB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{49F57B16-880C-4311-867E-5B88DC189D96}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DEA-487F-9AA1-A7AA26002EB0}"/>
                </c:ext>
              </c:extLst>
            </c:dLbl>
            <c:dLbl>
              <c:idx val="31"/>
              <c:tx>
                <c:strRef>
                  <c:f>Daten_Diagramme!$D$45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{ED5145B1-534C-478D-93A2-6C58D35B8FB2}</c15:txfldGUID>
                      <c15:f>Daten_Diagramme!$D$45</c15:f>
                      <c15:dlblFieldTableCache>
                        <c:ptCount val="1"/>
                        <c:pt idx="0">
                          <c:v>1.8</c:v>
                        </c:pt>
                      </c15:dlblFieldTableCache>
                    </c15:dlblFTEntry>
                  </c15:dlblFieldTable>
                  <c15:showDataLabelsRange val="0"/>
                </c:ext>
                <c:ext xmlns:c16="http://schemas.microsoft.com/office/drawing/2014/chart" uri="{C3380CC4-5D6E-409C-BE32-E72D297353CC}">
                  <c16:uniqueId val="{0000001F-DDEA-487F-9AA1-A7AA26002E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1.6971515794375598</c:v>
                </c:pt>
                <c:pt idx="1">
                  <c:v>-3.2967032967032965</c:v>
                </c:pt>
                <c:pt idx="2">
                  <c:v>4.1570438799076213</c:v>
                </c:pt>
                <c:pt idx="3">
                  <c:v>0.54179934413763609</c:v>
                </c:pt>
                <c:pt idx="4">
                  <c:v>-1.0350143140277472</c:v>
                </c:pt>
                <c:pt idx="5">
                  <c:v>0.55264411624583132</c:v>
                </c:pt>
                <c:pt idx="6">
                  <c:v>1.7152373022481266</c:v>
                </c:pt>
                <c:pt idx="7">
                  <c:v>4.6196997195182314</c:v>
                </c:pt>
                <c:pt idx="8">
                  <c:v>1.0658216909117095</c:v>
                </c:pt>
                <c:pt idx="9">
                  <c:v>-1.1462081833933093</c:v>
                </c:pt>
                <c:pt idx="10">
                  <c:v>0.59136605558840927</c:v>
                </c:pt>
                <c:pt idx="11">
                  <c:v>-2.6053639846743293</c:v>
                </c:pt>
                <c:pt idx="12">
                  <c:v>-1.2564671101256466</c:v>
                </c:pt>
                <c:pt idx="13">
                  <c:v>2.7749747729566097</c:v>
                </c:pt>
                <c:pt idx="14">
                  <c:v>1.7686285879965207</c:v>
                </c:pt>
                <c:pt idx="15">
                  <c:v>-0.63113604488078545</c:v>
                </c:pt>
                <c:pt idx="16">
                  <c:v>5.7678177810433509</c:v>
                </c:pt>
                <c:pt idx="17">
                  <c:v>8.0890144825150117</c:v>
                </c:pt>
                <c:pt idx="18">
                  <c:v>2.459016393442623</c:v>
                </c:pt>
                <c:pt idx="19">
                  <c:v>7.3170731707317076</c:v>
                </c:pt>
                <c:pt idx="20">
                  <c:v>-0.41046690610569525</c:v>
                </c:pt>
                <c:pt idx="21">
                  <c:v>0</c:v>
                </c:pt>
                <c:pt idx="23">
                  <c:v>-3.2967032967032965</c:v>
                </c:pt>
                <c:pt idx="24">
                  <c:v>1.5774092461533045</c:v>
                </c:pt>
                <c:pt idx="25">
                  <c:v>1.8142414860681115</c:v>
                </c:pt>
              </c:numCache>
            </c:numRef>
          </c:val>
          <c:extLst>
            <c:ext xmlns:c16="http://schemas.microsoft.com/office/drawing/2014/chart" uri="{C3380CC4-5D6E-409C-BE32-E72D297353CC}">
              <c16:uniqueId val="{00000020-DDEA-487F-9AA1-A7AA26002EB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{1274FEC8-4050-41A7-8B9D-5C80D3145C0A}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DEA-487F-9AA1-A7AA26002EB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{6F156DCB-289D-414F-850F-526069DD7C75}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DEA-487F-9AA1-A7AA26002EB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{40773190-F6F2-4B65-BB8F-A199D833B002}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DEA-487F-9AA1-A7AA26002EB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{BEF11847-898D-4735-A1CA-9DD684F97BC4}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DEA-487F-9AA1-A7AA26002EB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{A35CC62A-DA11-4A3C-9541-82494C9A2372}</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DEA-487F-9AA1-A7AA26002EB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{3A101A6A-F3E0-4CF5-943F-3CED156DB86F}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DEA-487F-9AA1-A7AA26002EB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{4CEBE34F-5DA7-4933-B1B0-9B8A8780F0EC}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DEA-487F-9AA1-A7AA26002EB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{2893D471-1CCC-4EC3-9814-B6B86567097F}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DEA-487F-9AA1-A7AA26002EB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{3034FE0C-062A-4FA9-B742-D0415ADF3946}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DEA-487F-9AA1-A7AA26002EB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{82B0E0D8-EA82-4403-9BB9-F7AB06856019}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DEA-487F-9AA1-A7AA26002EB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{A3BE532B-F77C-4DE6-B314-B1E7712CDB24}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DEA-487F-9AA1-A7AA26002EB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{6F48C301-63D7-4D4E-AAF6-ADFD7D87CE9A}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DEA-487F-9AA1-A7AA26002EB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{1FE77793-D7E9-49B8-926C-8ADD87BA0D9E}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DEA-487F-9AA1-A7AA26002EB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{809085B3-CEEE-40B8-810C-F13AF2C54149}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DEA-487F-9AA1-A7AA26002EB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{6EA78B9C-D912-4D30-846E-B79EAD7F3B38}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DEA-487F-9AA1-A7AA26002EB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{99964072-7AA4-45C8-8D64-0A6D06EC3578}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DEA-487F-9AA1-A7AA26002EB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{13A55D54-2166-495A-816F-39B960682A18}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DEA-487F-9AA1-A7AA26002EB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{3EFAE91A-3BD7-45CC-B0CB-04E634F6A6B0}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DEA-487F-9AA1-A7AA26002EB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{18CFCF6F-38BE-4C24-86C1-FD5365ABA548}</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DEA-487F-9AA1-A7AA26002EB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{E6353E01-285E-458B-9893-4597B1626809}</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DEA-487F-9AA1-A7AA26002EB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{070037DE-145F-451D-A122-F26EAB7D2F30}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DEA-487F-9AA1-A7AA26002EB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{D96AD696-E6F0-420E-ADDF-DF782C4A3D6C}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DEA-487F-9AA1-A7AA26002EB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{29FC87D5-29B5-4606-8C90-7932E5C3F329}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DEA-487F-9AA1-A7AA26002EB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{130A73C4-14D6-4C55-B1A2-BFF653B28BDD}</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DEA-487F-9AA1-A7AA26002EB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{7566835D-B4A8-40D7-BD51-1D86DD11601C}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DEA-487F-9AA1-A7AA26002EB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{6EC48316-C9B3-45C2-893C-11F827D45E6C}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DEA-487F-9AA1-A7AA26002EB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{227C4C97-0C0F-44DA-B19B-4DE8E86B777B}</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DEA-487F-9AA1-A7AA26002EB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{0E2F2FCF-4C76-47E9-8A7D-E6121BC2017B}</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DEA-487F-9AA1-A7AA26002EB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{00751385-F948-4076-BBD9-9509CCB7A1DC}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DEA-487F-9AA1-A7AA26002EB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{3C5D2077-6DBC-4A22-A631-D16EE0324AEB}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DEA-487F-9AA1-A7AA26002EB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{537B1DFB-BCE1-4E2E-BD43-CC2E0E038874}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DEA-487F-9AA1-A7AA26002EB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{B030CACF-08C3-4E0E-A6E0-305F5CA167DB}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DEA-487F-9AA1-A7AA26002E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DEA-487F-9AA1-A7AA26002EB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DEA-487F-9AA1-A7AA26002EB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{748D02F6-8BD2-40BC-8EAC-F1D86152DD63}</c15:txfldGUID>
                      <c15:f>Daten_Diagramme!$E$14</c15:f>
                      <c15:dlblFieldTableCache>
                        <c:ptCount val="1"/>
                        <c:pt idx="0">
                          <c:v>0.3</c:v>
                        </c:pt>
                      </c15:dlblFieldTableCache>
                    </c15:dlblFTEntry>
                  </c15:dlblFieldTable>
                  <c15:showDataLabelsRange val="0"/>
                </c:ext>
                <c:ext xmlns:c16="http://schemas.microsoft.com/office/drawing/2014/chart" uri="{C3380CC4-5D6E-409C-BE32-E72D297353CC}">
                  <c16:uniqueId val="{00000000-32B3-426B-8151-2D8363651447}"/>
                </c:ext>
              </c:extLst>
            </c:dLbl>
            <c:dLbl>
              <c:idx val="1"/>
              <c:tx>
                <c:strRef>
                  <c:f>Daten_Diagramme!$E$15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{CFDD5F13-7BF9-4ED4-A4DC-EB8324A22487}</c15:txfldGUID>
                      <c15:f>Daten_Diagramme!$E$15</c15:f>
                      <c15:dlblFieldTableCache>
                        <c:ptCount val="1"/>
                        <c:pt idx="0">
                          <c:v>7.5</c:v>
                        </c:pt>
                      </c15:dlblFieldTableCache>
                    </c15:dlblFTEntry>
                  </c15:dlblFieldTable>
                  <c15:showDataLabelsRange val="0"/>
                </c:ext>
                <c:ext xmlns:c16="http://schemas.microsoft.com/office/drawing/2014/chart" uri="{C3380CC4-5D6E-409C-BE32-E72D297353CC}">
                  <c16:uniqueId val="{00000001-32B3-426B-8151-2D8363651447}"/>
                </c:ext>
              </c:extLst>
            </c:dLbl>
            <c:dLbl>
              <c:idx val="2"/>
              <c:tx>
                <c:strRef>
                  <c:f>Daten_Diagramme!$E$16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{89EEC7EB-51FB-43D8-9589-2EDB89A793F8}</c15:txfldGUID>
                      <c15:f>Daten_Diagramme!$E$16</c15:f>
                      <c15:dlblFieldTableCache>
                        <c:ptCount val="1"/>
                        <c:pt idx="0">
                          <c:v>4.4</c:v>
                        </c:pt>
                      </c15:dlblFieldTableCache>
                    </c15:dlblFTEntry>
                  </c15:dlblFieldTable>
                  <c15:showDataLabelsRange val="0"/>
                </c:ext>
                <c:ext xmlns:c16="http://schemas.microsoft.com/office/drawing/2014/chart" uri="{C3380CC4-5D6E-409C-BE32-E72D297353CC}">
                  <c16:uniqueId val="{00000002-32B3-426B-8151-2D8363651447}"/>
                </c:ext>
              </c:extLst>
            </c:dLbl>
            <c:dLbl>
              <c:idx val="3"/>
              <c:tx>
                <c:strRef>
                  <c:f>Daten_Diagramme!$E$17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{30CD9645-8528-459F-BB7D-C1B3A30245EA}</c15:txfldGUID>
                      <c15:f>Daten_Diagramme!$E$17</c15:f>
                      <c15:dlblFieldTableCache>
                        <c:ptCount val="1"/>
                        <c:pt idx="0">
                          <c:v>-1.2</c:v>
                        </c:pt>
                      </c15:dlblFieldTableCache>
                    </c15:dlblFTEntry>
                  </c15:dlblFieldTable>
                  <c15:showDataLabelsRange val="0"/>
                </c:ext>
                <c:ext xmlns:c16="http://schemas.microsoft.com/office/drawing/2014/chart" uri="{C3380CC4-5D6E-409C-BE32-E72D297353CC}">
                  <c16:uniqueId val="{00000003-32B3-426B-8151-2D8363651447}"/>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{030F1AE0-B0E7-425B-8312-DBE8A0A9062B}</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32B3-426B-8151-2D8363651447}"/>
                </c:ext>
              </c:extLst>
            </c:dLbl>
            <c:dLbl>
              <c:idx val="5"/>
              <c:tx>
                <c:strRef>
                  <c:f>Daten_Diagramme!$E$19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{FCDDF298-F938-442B-8CA8-227168330A82}</c15:txfldGUID>
                      <c15:f>Daten_Diagramme!$E$19</c15:f>
                      <c15:dlblFieldTableCache>
                        <c:ptCount val="1"/>
                        <c:pt idx="0">
                          <c:v>-1.3</c:v>
                        </c:pt>
                      </c15:dlblFieldTableCache>
                    </c15:dlblFTEntry>
                  </c15:dlblFieldTable>
                  <c15:showDataLabelsRange val="0"/>
                </c:ext>
                <c:ext xmlns:c16="http://schemas.microsoft.com/office/drawing/2014/chart" uri="{C3380CC4-5D6E-409C-BE32-E72D297353CC}">
                  <c16:uniqueId val="{00000005-32B3-426B-8151-2D8363651447}"/>
                </c:ext>
              </c:extLst>
            </c:dLbl>
            <c:dLbl>
              <c:idx val="6"/>
              <c:tx>
                <c:strRef>
                  <c:f>Daten_Diagramme!$E$20</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{ABDED187-DE38-4E36-9BAD-9898D252A63F}</c15:txfldGUID>
                      <c15:f>Daten_Diagramme!$E$20</c15:f>
                      <c15:dlblFieldTableCache>
                        <c:ptCount val="1"/>
                        <c:pt idx="0">
                          <c:v>-6.0</c:v>
                        </c:pt>
                      </c15:dlblFieldTableCache>
                    </c15:dlblFTEntry>
                  </c15:dlblFieldTable>
                  <c15:showDataLabelsRange val="0"/>
                </c:ext>
                <c:ext xmlns:c16="http://schemas.microsoft.com/office/drawing/2014/chart" uri="{C3380CC4-5D6E-409C-BE32-E72D297353CC}">
                  <c16:uniqueId val="{00000006-32B3-426B-8151-2D8363651447}"/>
                </c:ext>
              </c:extLst>
            </c:dLbl>
            <c:dLbl>
              <c:idx val="7"/>
              <c:tx>
                <c:strRef>
                  <c:f>Daten_Diagramme!$E$21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{C4004F3C-F5E9-4E6A-A368-049C0F8922FF}</c15:txfldGUID>
                      <c15:f>Daten_Diagramme!$E$21</c15:f>
                      <c15:dlblFieldTableCache>
                        <c:ptCount val="1"/>
                        <c:pt idx="0">
                          <c:v>1.8</c:v>
                        </c:pt>
                      </c15:dlblFieldTableCache>
                    </c15:dlblFTEntry>
                  </c15:dlblFieldTable>
                  <c15:showDataLabelsRange val="0"/>
                </c:ext>
                <c:ext xmlns:c16="http://schemas.microsoft.com/office/drawing/2014/chart" uri="{C3380CC4-5D6E-409C-BE32-E72D297353CC}">
                  <c16:uniqueId val="{00000007-32B3-426B-8151-2D8363651447}"/>
                </c:ext>
              </c:extLst>
            </c:dLbl>
            <c:dLbl>
              <c:idx val="8"/>
              <c:tx>
                <c:strRef>
                  <c:f>Daten_Diagramme!$E$22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{30BE69A6-6456-4AB2-8A8F-8FD1982E6D83}</c15:txfldGUID>
                      <c15:f>Daten_Diagramme!$E$22</c15:f>
                      <c15:dlblFieldTableCache>
                        <c:ptCount val="1"/>
                        <c:pt idx="0">
                          <c:v>2.5</c:v>
                        </c:pt>
                      </c15:dlblFieldTableCache>
                    </c15:dlblFTEntry>
                  </c15:dlblFieldTable>
                  <c15:showDataLabelsRange val="0"/>
                </c:ext>
                <c:ext xmlns:c16="http://schemas.microsoft.com/office/drawing/2014/chart" uri="{C3380CC4-5D6E-409C-BE32-E72D297353CC}">
                  <c16:uniqueId val="{00000008-32B3-426B-8151-2D8363651447}"/>
                </c:ext>
              </c:extLst>
            </c:dLbl>
            <c:dLbl>
              <c:idx val="9"/>
              <c:tx>
                <c:strRef>
                  <c:f>Daten_Diagramme!$E$23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{6D47C5C4-2359-4619-A5E8-DFA477FF1E89}</c15:txfldGUID>
                      <c15:f>Daten_Diagramme!$E$23</c15:f>
                      <c15:dlblFieldTableCache>
                        <c:ptCount val="1"/>
                        <c:pt idx="0">
                          <c:v>-0.9</c:v>
                        </c:pt>
                      </c15:dlblFieldTableCache>
                    </c15:dlblFTEntry>
                  </c15:dlblFieldTable>
                  <c15:showDataLabelsRange val="0"/>
                </c:ext>
                <c:ext xmlns:c16="http://schemas.microsoft.com/office/drawing/2014/chart" uri="{C3380CC4-5D6E-409C-BE32-E72D297353CC}">
                  <c16:uniqueId val="{00000009-32B3-426B-8151-2D8363651447}"/>
                </c:ext>
              </c:extLst>
            </c:dLbl>
            <c:dLbl>
              <c:idx val="10"/>
              <c:tx>
                <c:strRef>
                  <c:f>Daten_Diagramme!$E$24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{89824CC2-E61A-4BCD-AAF4-9796B420F5D6}</c15:txfldGUID>
                      <c15:f>Daten_Diagramme!$E$24</c15:f>
                      <c15:dlblFieldTableCache>
                        <c:ptCount val="1"/>
                        <c:pt idx="0">
                          <c:v>-4.1</c:v>
                        </c:pt>
                      </c15:dlblFieldTableCache>
                    </c15:dlblFTEntry>
                  </c15:dlblFieldTable>
                  <c15:showDataLabelsRange val="0"/>
                </c:ext>
                <c:ext xmlns:c16="http://schemas.microsoft.com/office/drawing/2014/chart" uri="{C3380CC4-5D6E-409C-BE32-E72D297353CC}">
                  <c16:uniqueId val="{0000000A-32B3-426B-8151-2D8363651447}"/>
                </c:ext>
              </c:extLst>
            </c:dLbl>
            <c:dLbl>
              <c:idx val="11"/>
              <c:tx>
                <c:strRef>
                  <c:f>Daten_Diagramme!$E$25</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{9FE5DFAA-950D-4F38-BED2-D2250A4E92E3}</c15:txfldGUID>
                      <c15:f>Daten_Diagramme!$E$25</c15:f>
                      <c15:dlblFieldTableCache>
                        <c:ptCount val="1"/>
                        <c:pt idx="0">
                          <c:v>-7.8</c:v>
                        </c:pt>
                      </c15:dlblFieldTableCache>
                    </c15:dlblFTEntry>
                  </c15:dlblFieldTable>
                  <c15:showDataLabelsRange val="0"/>
                </c:ext>
                <c:ext xmlns:c16="http://schemas.microsoft.com/office/drawing/2014/chart" uri="{C3380CC4-5D6E-409C-BE32-E72D297353CC}">
                  <c16:uniqueId val="{0000000B-32B3-426B-8151-2D8363651447}"/>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{0532C4C2-A6FE-4680-83B9-5F2180E08802}</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32B3-426B-8151-2D8363651447}"/>
                </c:ext>
              </c:extLst>
            </c:dLbl>
            <c:dLbl>
              <c:idx val="13"/>
              <c:tx>
                <c:strRef>
                  <c:f>Daten_Diagramme!$E$27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{9C6EAC84-8C45-4FA4-9239-54987DB39D92}</c15:txfldGUID>
                      <c15:f>Daten_Diagramme!$E$27</c15:f>
                      <c15:dlblFieldTableCache>
                        <c:ptCount val="1"/>
                        <c:pt idx="0">
                          <c:v>-0.1</c:v>
                        </c:pt>
                      </c15:dlblFieldTableCache>
                    </c15:dlblFTEntry>
                  </c15:dlblFieldTable>
                  <c15:showDataLabelsRange val="0"/>
                </c:ext>
                <c:ext xmlns:c16="http://schemas.microsoft.com/office/drawing/2014/chart" uri="{C3380CC4-5D6E-409C-BE32-E72D297353CC}">
                  <c16:uniqueId val="{0000000D-32B3-426B-8151-2D8363651447}"/>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{1CD75B61-1A32-466A-B2B6-75E6CDC568C8}</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32B3-426B-8151-2D8363651447}"/>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{0C734390-B5FA-492E-9080-D104325B4382}</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32B3-426B-8151-2D8363651447}"/>
                </c:ext>
              </c:extLst>
            </c:dLbl>
            <c:dLbl>
              <c:idx val="16"/>
              <c:tx>
                <c:strRef>
                  <c:f>Daten_Diagramme!$E$30</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{52C627DD-216F-47ED-B6EC-AC1E468B7F16}</c15:txfldGUID>
                      <c15:f>Daten_Diagramme!$E$30</c15:f>
                      <c15:dlblFieldTableCache>
                        <c:ptCount val="1"/>
                        <c:pt idx="0">
                          <c:v>7.8</c:v>
                        </c:pt>
                      </c15:dlblFieldTableCache>
                    </c15:dlblFTEntry>
                  </c15:dlblFieldTable>
                  <c15:showDataLabelsRange val="0"/>
                </c:ext>
                <c:ext xmlns:c16="http://schemas.microsoft.com/office/drawing/2014/chart" uri="{C3380CC4-5D6E-409C-BE32-E72D297353CC}">
                  <c16:uniqueId val="{00000010-32B3-426B-8151-2D8363651447}"/>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{7DC6E642-3D9F-40AD-B7CB-31F40AEA82AA}</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32B3-426B-8151-2D8363651447}"/>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{401D6F74-ADB7-423E-B761-1243157B4923}</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32B3-426B-8151-2D8363651447}"/>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{2623DC0B-6DFA-46F1-861B-888AD406E15D}</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32B3-426B-8151-2D8363651447}"/>
                </c:ext>
              </c:extLst>
            </c:dLbl>
            <c:dLbl>
              <c:idx val="20"/>
              <c:tx>
                <c:strRef>
                  <c:f>Daten_Diagramme!$E$34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{0B8D7FEA-0ADC-4970-A480-60EEE3A4DE5C}</c15:txfldGUID>
                      <c15:f>Daten_Diagramme!$E$34</c15:f>
                      <c15:dlblFieldTableCache>
                        <c:ptCount val="1"/>
                        <c:pt idx="0">
                          <c:v>-3.7</c:v>
                        </c:pt>
                      </c15:dlblFieldTableCache>
                    </c15:dlblFTEntry>
                  </c15:dlblFieldTable>
                  <c15:showDataLabelsRange val="0"/>
                </c:ext>
                <c:ext xmlns:c16="http://schemas.microsoft.com/office/drawing/2014/chart" uri="{C3380CC4-5D6E-409C-BE32-E72D297353CC}">
                  <c16:uniqueId val="{00000014-32B3-426B-8151-2D836365144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{2F21FFEF-D7C7-45F5-9392-248112ABA6CD}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32B3-426B-8151-2D836365144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{E61FC68D-FFBF-418B-8B86-FCACF706A6F8}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2B3-426B-8151-2D8363651447}"/>
                </c:ext>
              </c:extLst>
            </c:dLbl>
            <c:dLbl>
              <c:idx val="23"/>
              <c:tx>
                <c:strRef>
                  <c:f>Daten_Diagramme!$E$37</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{3949342B-E2C1-4433-8D05-192F7B50AD04}</c15:txfldGUID>
                      <c15:f>Daten_Diagramme!$E$37</c15:f>
                      <c15:dlblFieldTableCache>
                        <c:ptCount val="1"/>
                        <c:pt idx="0">
                          <c:v>7.5</c:v>
                        </c:pt>
                      </c15:dlblFieldTableCache>
                    </c15:dlblFTEntry>
                  </c15:dlblFieldTable>
                  <c15:showDataLabelsRange val="0"/>
                </c:ext>
                <c:ext xmlns:c16="http://schemas.microsoft.com/office/drawing/2014/chart" uri="{C3380CC4-5D6E-409C-BE32-E72D297353CC}">
                  <c16:uniqueId val="{00000017-32B3-426B-8151-2D8363651447}"/>
                </c:ext>
              </c:extLst>
            </c:dLbl>
            <c:dLbl>
              <c:idx val="24"/>
              <c:tx>
                <c:strRef>
                  <c:f>Daten_Diagramme!$E$38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{36EEA852-8517-4075-9DA7-2E84A5F6D79D}</c15:txfldGUID>
                      <c15:f>Daten_Diagramme!$E$38</c15:f>
                      <c15:dlblFieldTableCache>
                        <c:ptCount val="1"/>
                        <c:pt idx="0">
                          <c:v>0.3</c:v>
                        </c:pt>
                      </c15:dlblFieldTableCache>
                    </c15:dlblFTEntry>
                  </c15:dlblFieldTable>
                  <c15:showDataLabelsRange val="0"/>
                </c:ext>
                <c:ext xmlns:c16="http://schemas.microsoft.com/office/drawing/2014/chart" uri="{C3380CC4-5D6E-409C-BE32-E72D297353CC}">
                  <c16:uniqueId val="{00000018-32B3-426B-8151-2D8363651447}"/>
                </c:ext>
              </c:extLst>
            </c:dLbl>
            <c:dLbl>
              <c:idx val="25"/>
              <c:tx>
                <c:strRef>
                  <c:f>Daten_Diagramme!$E$39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{830AAF1B-14A1-4501-AE6D-547C3ECCC766}</c15:txfldGUID>
                      <c15:f>Daten_Diagramme!$E$39</c15:f>
                      <c15:dlblFieldTableCache>
                        <c:ptCount val="1"/>
                        <c:pt idx="0">
                          <c:v>0.1</c:v>
                        </c:pt>
                      </c15:dlblFieldTableCache>
                    </c15:dlblFTEntry>
                  </c15:dlblFieldTable>
                  <c15:showDataLabelsRange val="0"/>
                </c:ext>
                <c:ext xmlns:c16="http://schemas.microsoft.com/office/drawing/2014/chart" uri="{C3380CC4-5D6E-409C-BE32-E72D297353CC}">
                  <c16:uniqueId val="{00000019-32B3-426B-8151-2D836365144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{C717533C-C55F-463C-B703-9E46B134F9ED}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2B3-426B-8151-2D836365144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{2043CA12-8615-4259-9DF9-8EE87B73CA84}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2B3-426B-8151-2D836365144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{4C9D81C3-C8F3-4208-88AB-A7656ED4990A}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2B3-426B-8151-2D836365144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{02D38026-20EB-4F3C-9FCF-7FA62EDB824F}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2B3-426B-8151-2D836365144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{C56BD6F2-8B09-482B-8522-6634900AE2C6}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2B3-426B-8151-2D8363651447}"/>
                </c:ext>
              </c:extLst>
            </c:dLbl>
            <c:dLbl>
              <c:idx val="31"/>
              <c:tx>
                <c:strRef>
                  <c:f>Daten_Diagramme!$E$45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{16D317DE-67F9-49ED-BF3E-3E822944011E}</c15:txfldGUID>
                      <c15:f>Daten_Diagramme!$E$45</c15:f>
                      <c15:dlblFieldTableCache>
                        <c:ptCount val="1"/>
                        <c:pt idx="0">
                          <c:v>0.1</c:v>
                        </c:pt>
                      </c15:dlblFieldTableCache>
                    </c15:dlblFTEntry>
                  </c15:dlblFieldTable>
                  <c15:showDataLabelsRange val="0"/>
                </c:ext>
                <c:ext xmlns:c16="http://schemas.microsoft.com/office/drawing/2014/chart" uri="{C3380CC4-5D6E-409C-BE32-E72D297353CC}">
                  <c16:uniqueId val="{0000001F-32B3-426B-8151-2D83636514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0.26959855090778889</c:v>
                </c:pt>
                <c:pt idx="1">
                  <c:v>7.5242718446601939</c:v>
                </c:pt>
                <c:pt idx="2">
                  <c:v>4.3689320388349513</c:v>
                </c:pt>
                <c:pt idx="3">
                  <c:v>-1.2260127931769722</c:v>
                </c:pt>
                <c:pt idx="4">
                  <c:v>0.96153846153846156</c:v>
                </c:pt>
                <c:pt idx="5">
                  <c:v>-1.3268998793727382</c:v>
                </c:pt>
                <c:pt idx="6">
                  <c:v>-5.9561128526645772</c:v>
                </c:pt>
                <c:pt idx="7">
                  <c:v>1.8221574344023324</c:v>
                </c:pt>
                <c:pt idx="8">
                  <c:v>2.4731823599523244</c:v>
                </c:pt>
                <c:pt idx="9">
                  <c:v>-0.94403236682400538</c:v>
                </c:pt>
                <c:pt idx="10">
                  <c:v>-4.1426324069218667</c:v>
                </c:pt>
                <c:pt idx="11">
                  <c:v>-7.7922077922077921</c:v>
                </c:pt>
                <c:pt idx="12">
                  <c:v>5.5970149253731343</c:v>
                </c:pt>
                <c:pt idx="13">
                  <c:v>-0.10509721492380451</c:v>
                </c:pt>
                <c:pt idx="14">
                  <c:v>1.0646846122940941</c:v>
                </c:pt>
                <c:pt idx="15">
                  <c:v>74.603174603174608</c:v>
                </c:pt>
                <c:pt idx="16">
                  <c:v>7.8369905956112849</c:v>
                </c:pt>
                <c:pt idx="17">
                  <c:v>1.098901098901099</c:v>
                </c:pt>
                <c:pt idx="18">
                  <c:v>-2.0689655172413794</c:v>
                </c:pt>
                <c:pt idx="19">
                  <c:v>1.2032085561497325</c:v>
                </c:pt>
                <c:pt idx="20">
                  <c:v>-3.7482319660537482</c:v>
                </c:pt>
                <c:pt idx="21">
                  <c:v>0</c:v>
                </c:pt>
                <c:pt idx="23">
                  <c:v>7.5242718446601939</c:v>
                </c:pt>
                <c:pt idx="24">
                  <c:v>0.31847133757961782</c:v>
                </c:pt>
                <c:pt idx="25">
                  <c:v>0.11070296382025864</c:v>
                </c:pt>
              </c:numCache>
            </c:numRef>
          </c:val>
          <c:extLst>
            <c:ext xmlns:c16="http://schemas.microsoft.com/office/drawing/2014/chart" uri="{C3380CC4-5D6E-409C-BE32-E72D297353CC}">
              <c16:uniqueId val="{00000020-32B3-426B-8151-2D836365144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{3504DC8E-444F-4390-9339-148B1D727C52}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2B3-426B-8151-2D836365144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{03520724-535A-4476-B77B-D98CE18D13D6}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2B3-426B-8151-2D836365144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{1A0D7D7E-B186-4A2A-9C06-C71D4B5FDF52}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2B3-426B-8151-2D836365144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{7527C906-131A-45B6-AF7F-2CDC05B18517}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2B3-426B-8151-2D836365144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{2F434380-BCBF-463B-85F8-94C84994F9C0}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2B3-426B-8151-2D836365144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{44A4DE85-1E19-46A1-919C-E2F4C359DF6D}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2B3-426B-8151-2D836365144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{81D8AF20-60D2-4089-BEF3-8A04CCE27F42}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2B3-426B-8151-2D836365144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{EC5A7FBF-A03D-4AC7-A23A-2B5A4343A545}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2B3-426B-8151-2D836365144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{A7B6EF13-E22F-4DC7-AB5B-10A208A336AB}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2B3-426B-8151-2D836365144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{980BD52D-F669-4512-99C1-03AFE4C5F014}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2B3-426B-8151-2D836365144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{36797F17-F09A-4810-83D2-3F826E7C900A}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2B3-426B-8151-2D836365144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{598EFBB6-33EC-49B9-A904-E6CF1F9EA35E}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2B3-426B-8151-2D836365144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{C43B5BB9-6BDD-4739-AA63-C5227624747D}</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2B3-426B-8151-2D836365144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{15751AC7-9B3C-4FC3-9EBE-A4E06B3693E2}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2B3-426B-8151-2D836365144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{A7A40AA8-882F-41C9-BD81-43BC4C98B704}</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2B3-426B-8151-2D8363651447}"/>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{35928510-5A51-478F-BEB7-45B1A1B2F808}</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32B3-426B-8151-2D836365144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{AD8BE7B7-82AD-48D6-9B82-F8EF5EA7112C}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2B3-426B-8151-2D836365144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{327FC067-B560-4BE9-BCFF-5FB5F8EC804F}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2B3-426B-8151-2D836365144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{595DCEC1-A72A-4591-9746-6F910C1DE332}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2B3-426B-8151-2D836365144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{DC665729-D860-41CA-989D-7747561350DC}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2B3-426B-8151-2D836365144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{69642933-1188-447B-ACAF-BB3690BD353A}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2B3-426B-8151-2D836365144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{493DEEE3-7BDF-4EA2-AFD9-1587B421496E}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2B3-426B-8151-2D836365144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{0DB14659-EF75-4067-9784-7791D9279C9B}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2B3-426B-8151-2D836365144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{56A49A3E-C349-4EE6-923D-9ACE0DB5BFAE}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2B3-426B-8151-2D836365144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{D5FEBDD5-E0E1-4451-99E6-93C2A8A45D38}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2B3-426B-8151-2D836365144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{AC819389-F767-4079-A53D-9538946BD4AC}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2B3-426B-8151-2D836365144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{BED91C69-A1B7-4E55-A299-33CE03A028EA}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2B3-426B-8151-2D836365144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{2B2296DB-8BB0-4065-B996-52316B168E24}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2B3-426B-8151-2D836365144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{DC0F0CD6-6F24-468C-BF82-EBDE58399CA3}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2B3-426B-8151-2D836365144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{EADF4AE9-85A2-4F57-AEBA-CABB4C30C593}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2B3-426B-8151-2D836365144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{835B079B-B3A9-48DD-AB83-9699D0B0DFA1}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2B3-426B-8151-2D836365144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{580236D1-1A87-434D-B52A-3EFD39833905}</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2B3-426B-8151-2D836365144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2B3-426B-8151-2D836365144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2B3-426B-8151-2D836365144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{C6C60147-7BEA-4429-939E-F6F71224570E}</c15:txfldGUID>
                      <c15:f>Diagramm!$I$46</c15:f>
                      <c15:dlblFieldTableCache>
                        <c:ptCount val="1"/>
                      </c15:dlblFieldTableCache>
                    </c15:dlblFTEntry>
                  </c15:dlblFieldTable>
                  <c15:showDataLabelsRange val="0"/>
                </c:ext>
                <c:ext xmlns:c16="http://schemas.microsoft.com/office/drawing/2014/chart" uri="{C3380CC4-5D6E-409C-BE32-E72D297353CC}">
                  <c16:uniqueId val="{00000000-2C3B-4044-A346-8C5A8ACB8F0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{935D3FB8-A0B3-4C0E-946F-8CF89782C6A5}</c15:txfldGUID>
                      <c15:f>Diagramm!$I$47</c15:f>
                      <c15:dlblFieldTableCache>
                        <c:ptCount val="1"/>
                      </c15:dlblFieldTableCache>
                    </c15:dlblFTEntry>
                  </c15:dlblFieldTable>
                  <c15:showDataLabelsRange val="0"/>
                </c:ext>
                <c:ext xmlns:c16="http://schemas.microsoft.com/office/drawing/2014/chart" uri="{C3380CC4-5D6E-409C-BE32-E72D297353CC}">
                  <c16:uniqueId val="{00000001-2C3B-4044-A346-8C5A8ACB8F0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{2A68EAD6-6AF4-4330-82DE-5DE004EAF1D3}</c15:txfldGUID>
                      <c15:f>Diagramm!$I$48</c15:f>
                      <c15:dlblFieldTableCache>
                        <c:ptCount val="1"/>
                      </c15:dlblFieldTableCache>
                    </c15:dlblFTEntry>
                  </c15:dlblFieldTable>
                  <c15:showDataLabelsRange val="0"/>
                </c:ext>
                <c:ext xmlns:c16="http://schemas.microsoft.com/office/drawing/2014/chart" uri="{C3380CC4-5D6E-409C-BE32-E72D297353CC}">
                  <c16:uniqueId val="{00000002-2C3B-4044-A346-8C5A8ACB8F0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{190A3789-00F1-4072-BF40-F595E049CFCD}</c15:txfldGUID>
                      <c15:f>Diagramm!$I$49</c15:f>
                      <c15:dlblFieldTableCache>
                        <c:ptCount val="1"/>
                      </c15:dlblFieldTableCache>
                    </c15:dlblFTEntry>
                  </c15:dlblFieldTable>
                  <c15:showDataLabelsRange val="0"/>
                </c:ext>
                <c:ext xmlns:c16="http://schemas.microsoft.com/office/drawing/2014/chart" uri="{C3380CC4-5D6E-409C-BE32-E72D297353CC}">
                  <c16:uniqueId val="{00000003-2C3B-4044-A346-8C5A8ACB8F0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{84147E07-7A29-4CAB-A7FE-B16204383EDB}</c15:txfldGUID>
                      <c15:f>Diagramm!$I$50</c15:f>
                      <c15:dlblFieldTableCache>
                        <c:ptCount val="1"/>
                      </c15:dlblFieldTableCache>
                    </c15:dlblFTEntry>
                  </c15:dlblFieldTable>
                  <c15:showDataLabelsRange val="0"/>
                </c:ext>
                <c:ext xmlns:c16="http://schemas.microsoft.com/office/drawing/2014/chart" uri="{C3380CC4-5D6E-409C-BE32-E72D297353CC}">
                  <c16:uniqueId val="{00000004-2C3B-4044-A346-8C5A8ACB8F0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{90FAA1BE-DA41-42FF-A5ED-04FDD44F23CD}</c15:txfldGUID>
                      <c15:f>Diagramm!$I$51</c15:f>
                      <c15:dlblFieldTableCache>
                        <c:ptCount val="1"/>
                      </c15:dlblFieldTableCache>
                    </c15:dlblFTEntry>
                  </c15:dlblFieldTable>
                  <c15:showDataLabelsRange val="0"/>
                </c:ext>
                <c:ext xmlns:c16="http://schemas.microsoft.com/office/drawing/2014/chart" uri="{C3380CC4-5D6E-409C-BE32-E72D297353CC}">
                  <c16:uniqueId val="{00000005-2C3B-4044-A346-8C5A8ACB8F0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{36B3D732-7F79-45CD-9A3A-51DD3D4AC9F4}</c15:txfldGUID>
                      <c15:f>Diagramm!$I$52</c15:f>
                      <c15:dlblFieldTableCache>
                        <c:ptCount val="1"/>
                      </c15:dlblFieldTableCache>
                    </c15:dlblFTEntry>
                  </c15:dlblFieldTable>
                  <c15:showDataLabelsRange val="0"/>
                </c:ext>
                <c:ext xmlns:c16="http://schemas.microsoft.com/office/drawing/2014/chart" uri="{C3380CC4-5D6E-409C-BE32-E72D297353CC}">
                  <c16:uniqueId val="{00000006-2C3B-4044-A346-8C5A8ACB8F0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{B5394E34-1C9E-416C-A294-1B9C817D70E7}</c15:txfldGUID>
                      <c15:f>Diagramm!$I$53</c15:f>
                      <c15:dlblFieldTableCache>
                        <c:ptCount val="1"/>
                      </c15:dlblFieldTableCache>
                    </c15:dlblFTEntry>
                  </c15:dlblFieldTable>
                  <c15:showDataLabelsRange val="0"/>
                </c:ext>
                <c:ext xmlns:c16="http://schemas.microsoft.com/office/drawing/2014/chart" uri="{C3380CC4-5D6E-409C-BE32-E72D297353CC}">
                  <c16:uniqueId val="{00000007-2C3B-4044-A346-8C5A8ACB8F0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{F1DBB66B-9486-451C-B372-82311B7C83E9}</c15:txfldGUID>
                      <c15:f>Diagramm!$I$54</c15:f>
                      <c15:dlblFieldTableCache>
                        <c:ptCount val="1"/>
                      </c15:dlblFieldTableCache>
                    </c15:dlblFTEntry>
                  </c15:dlblFieldTable>
                  <c15:showDataLabelsRange val="0"/>
                </c:ext>
                <c:ext xmlns:c16="http://schemas.microsoft.com/office/drawing/2014/chart" uri="{C3380CC4-5D6E-409C-BE32-E72D297353CC}">
                  <c16:uniqueId val="{00000008-2C3B-4044-A346-8C5A8ACB8F0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{73D8DD80-5C56-4568-898D-35C8A563D4A3}</c15:txfldGUID>
                      <c15:f>Diagramm!$I$55</c15:f>
                      <c15:dlblFieldTableCache>
                        <c:ptCount val="1"/>
                      </c15:dlblFieldTableCache>
                    </c15:dlblFTEntry>
                  </c15:dlblFieldTable>
                  <c15:showDataLabelsRange val="0"/>
                </c:ext>
                <c:ext xmlns:c16="http://schemas.microsoft.com/office/drawing/2014/chart" uri="{C3380CC4-5D6E-409C-BE32-E72D297353CC}">
                  <c16:uniqueId val="{00000009-2C3B-4044-A346-8C5A8ACB8F0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{E596B2D2-DDF2-4EF0-BD05-75DC1B714E8C}</c15:txfldGUID>
                      <c15:f>Diagramm!$I$56</c15:f>
                      <c15:dlblFieldTableCache>
                        <c:ptCount val="1"/>
                      </c15:dlblFieldTableCache>
                    </c15:dlblFTEntry>
                  </c15:dlblFieldTable>
                  <c15:showDataLabelsRange val="0"/>
                </c:ext>
                <c:ext xmlns:c16="http://schemas.microsoft.com/office/drawing/2014/chart" uri="{C3380CC4-5D6E-409C-BE32-E72D297353CC}">
                  <c16:uniqueId val="{0000000A-2C3B-4044-A346-8C5A8ACB8F0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{578172CF-C5F7-49DA-BAF3-E2B814741296}</c15:txfldGUID>
                      <c15:f>Diagramm!$I$57</c15:f>
                      <c15:dlblFieldTableCache>
                        <c:ptCount val="1"/>
                      </c15:dlblFieldTableCache>
                    </c15:dlblFTEntry>
                  </c15:dlblFieldTable>
                  <c15:showDataLabelsRange val="0"/>
                </c:ext>
                <c:ext xmlns:c16="http://schemas.microsoft.com/office/drawing/2014/chart" uri="{C3380CC4-5D6E-409C-BE32-E72D297353CC}">
                  <c16:uniqueId val="{0000000B-2C3B-4044-A346-8C5A8ACB8F0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{C5B01E19-2867-4A30-9575-2C16535C83DE}</c15:txfldGUID>
                      <c15:f>Diagramm!$I$58</c15:f>
                      <c15:dlblFieldTableCache>
                        <c:ptCount val="1"/>
                      </c15:dlblFieldTableCache>
                    </c15:dlblFTEntry>
                  </c15:dlblFieldTable>
                  <c15:showDataLabelsRange val="0"/>
                </c:ext>
                <c:ext xmlns:c16="http://schemas.microsoft.com/office/drawing/2014/chart" uri="{C3380CC4-5D6E-409C-BE32-E72D297353CC}">
                  <c16:uniqueId val="{0000000C-2C3B-4044-A346-8C5A8ACB8F0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{1C5055A0-533B-4358-A1D1-1F375F2C1F85}</c15:txfldGUID>
                      <c15:f>Diagramm!$I$59</c15:f>
                      <c15:dlblFieldTableCache>
                        <c:ptCount val="1"/>
                      </c15:dlblFieldTableCache>
                    </c15:dlblFTEntry>
                  </c15:dlblFieldTable>
                  <c15:showDataLabelsRange val="0"/>
                </c:ext>
                <c:ext xmlns:c16="http://schemas.microsoft.com/office/drawing/2014/chart" uri="{C3380CC4-5D6E-409C-BE32-E72D297353CC}">
                  <c16:uniqueId val="{0000000D-2C3B-4044-A346-8C5A8ACB8F0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{36DFFF1F-1C7F-4BF3-9458-0599728B6314}</c15:txfldGUID>
                      <c15:f>Diagramm!$I$60</c15:f>
                      <c15:dlblFieldTableCache>
                        <c:ptCount val="1"/>
                      </c15:dlblFieldTableCache>
                    </c15:dlblFTEntry>
                  </c15:dlblFieldTable>
                  <c15:showDataLabelsRange val="0"/>
                </c:ext>
                <c:ext xmlns:c16="http://schemas.microsoft.com/office/drawing/2014/chart" uri="{C3380CC4-5D6E-409C-BE32-E72D297353CC}">
                  <c16:uniqueId val="{0000000E-2C3B-4044-A346-8C5A8ACB8F0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{EAC71C5E-2268-476B-B9EB-5578C6B24633}</c15:txfldGUID>
                      <c15:f>Diagramm!$I$61</c15:f>
                      <c15:dlblFieldTableCache>
                        <c:ptCount val="1"/>
                      </c15:dlblFieldTableCache>
                    </c15:dlblFTEntry>
                  </c15:dlblFieldTable>
                  <c15:showDataLabelsRange val="0"/>
                </c:ext>
                <c:ext xmlns:c16="http://schemas.microsoft.com/office/drawing/2014/chart" uri="{C3380CC4-5D6E-409C-BE32-E72D297353CC}">
                  <c16:uniqueId val="{0000000F-2C3B-4044-A346-8C5A8ACB8F0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{827055E8-0945-40B1-A1FA-9C67B4396779}</c15:txfldGUID>
                      <c15:f>Diagramm!$I$62</c15:f>
                      <c15:dlblFieldTableCache>
                        <c:ptCount val="1"/>
                      </c15:dlblFieldTableCache>
                    </c15:dlblFTEntry>
                  </c15:dlblFieldTable>
                  <c15:showDataLabelsRange val="0"/>
                </c:ext>
                <c:ext xmlns:c16="http://schemas.microsoft.com/office/drawing/2014/chart" uri="{C3380CC4-5D6E-409C-BE32-E72D297353CC}">
                  <c16:uniqueId val="{00000010-2C3B-4044-A346-8C5A8ACB8F0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{7B6CF7EE-A805-49A1-8E15-1B440E342E24}</c15:txfldGUID>
                      <c15:f>Diagramm!$I$63</c15:f>
                      <c15:dlblFieldTableCache>
                        <c:ptCount val="1"/>
                      </c15:dlblFieldTableCache>
                    </c15:dlblFTEntry>
                  </c15:dlblFieldTable>
                  <c15:showDataLabelsRange val="0"/>
                </c:ext>
                <c:ext xmlns:c16="http://schemas.microsoft.com/office/drawing/2014/chart" uri="{C3380CC4-5D6E-409C-BE32-E72D297353CC}">
                  <c16:uniqueId val="{00000011-2C3B-4044-A346-8C5A8ACB8F0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{FAA85517-1619-40BF-912B-962232F92D04}</c15:txfldGUID>
                      <c15:f>Diagramm!$I$64</c15:f>
                      <c15:dlblFieldTableCache>
                        <c:ptCount val="1"/>
                      </c15:dlblFieldTableCache>
                    </c15:dlblFTEntry>
                  </c15:dlblFieldTable>
                  <c15:showDataLabelsRange val="0"/>
                </c:ext>
                <c:ext xmlns:c16="http://schemas.microsoft.com/office/drawing/2014/chart" uri="{C3380CC4-5D6E-409C-BE32-E72D297353CC}">
                  <c16:uniqueId val="{00000012-2C3B-4044-A346-8C5A8ACB8F0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{4D942F18-9A23-410E-A6D2-EC3AE816557E}</c15:txfldGUID>
                      <c15:f>Diagramm!$I$65</c15:f>
                      <c15:dlblFieldTableCache>
                        <c:ptCount val="1"/>
                      </c15:dlblFieldTableCache>
                    </c15:dlblFTEntry>
                  </c15:dlblFieldTable>
                  <c15:showDataLabelsRange val="0"/>
                </c:ext>
                <c:ext xmlns:c16="http://schemas.microsoft.com/office/drawing/2014/chart" uri="{C3380CC4-5D6E-409C-BE32-E72D297353CC}">
                  <c16:uniqueId val="{00000013-2C3B-4044-A346-8C5A8ACB8F0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{CA5F5691-784C-47C8-93A2-7645B04A0CB1}</c15:txfldGUID>
                      <c15:f>Diagramm!$I$66</c15:f>
                      <c15:dlblFieldTableCache>
                        <c:ptCount val="1"/>
                      </c15:dlblFieldTableCache>
                    </c15:dlblFTEntry>
                  </c15:dlblFieldTable>
                  <c15:showDataLabelsRange val="0"/>
                </c:ext>
                <c:ext xmlns:c16="http://schemas.microsoft.com/office/drawing/2014/chart" uri="{C3380CC4-5D6E-409C-BE32-E72D297353CC}">
                  <c16:uniqueId val="{00000014-2C3B-4044-A346-8C5A8ACB8F0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{26E0F5DB-20EC-4646-97C1-8489D57366E6}</c15:txfldGUID>
                      <c15:f>Diagramm!$I$67</c15:f>
                      <c15:dlblFieldTableCache>
                        <c:ptCount val="1"/>
                      </c15:dlblFieldTableCache>
                    </c15:dlblFTEntry>
                  </c15:dlblFieldTable>
                  <c15:showDataLabelsRange val="0"/>
                </c:ext>
                <c:ext xmlns:c16="http://schemas.microsoft.com/office/drawing/2014/chart" uri="{C3380CC4-5D6E-409C-BE32-E72D297353CC}">
                  <c16:uniqueId val="{00000015-2C3B-4044-A346-8C5A8ACB8F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C3B-4044-A346-8C5A8ACB8F0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{3404F262-081F-4A23-903E-64DCB9AADE6A}</c15:txfldGUID>
                      <c15:f>Diagramm!$K$46</c15:f>
                      <c15:dlblFieldTableCache>
                        <c:ptCount val="1"/>
                      </c15:dlblFieldTableCache>
                    </c15:dlblFTEntry>
                  </c15:dlblFieldTable>
                  <c15:showDataLabelsRange val="0"/>
                </c:ext>
                <c:ext xmlns:c16="http://schemas.microsoft.com/office/drawing/2014/chart" uri="{C3380CC4-5D6E-409C-BE32-E72D297353CC}">
                  <c16:uniqueId val="{00000017-2C3B-4044-A346-8C5A8ACB8F0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{EDBDA9B2-8B96-4A68-8AB3-DA834D625F3E}</c15:txfldGUID>
                      <c15:f>Diagramm!$K$47</c15:f>
                      <c15:dlblFieldTableCache>
                        <c:ptCount val="1"/>
                      </c15:dlblFieldTableCache>
                    </c15:dlblFTEntry>
                  </c15:dlblFieldTable>
                  <c15:showDataLabelsRange val="0"/>
                </c:ext>
                <c:ext xmlns:c16="http://schemas.microsoft.com/office/drawing/2014/chart" uri="{C3380CC4-5D6E-409C-BE32-E72D297353CC}">
                  <c16:uniqueId val="{00000018-2C3B-4044-A346-8C5A8ACB8F0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{7B1BED75-57C7-48A7-B7D2-1E2D44D8C9B5}</c15:txfldGUID>
                      <c15:f>Diagramm!$K$48</c15:f>
                      <c15:dlblFieldTableCache>
                        <c:ptCount val="1"/>
                      </c15:dlblFieldTableCache>
                    </c15:dlblFTEntry>
                  </c15:dlblFieldTable>
                  <c15:showDataLabelsRange val="0"/>
                </c:ext>
                <c:ext xmlns:c16="http://schemas.microsoft.com/office/drawing/2014/chart" uri="{C3380CC4-5D6E-409C-BE32-E72D297353CC}">
                  <c16:uniqueId val="{00000019-2C3B-4044-A346-8C5A8ACB8F0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{37CD6A7B-25F9-4519-B359-728981C12474}</c15:txfldGUID>
                      <c15:f>Diagramm!$K$49</c15:f>
                      <c15:dlblFieldTableCache>
                        <c:ptCount val="1"/>
                      </c15:dlblFieldTableCache>
                    </c15:dlblFTEntry>
                  </c15:dlblFieldTable>
                  <c15:showDataLabelsRange val="0"/>
                </c:ext>
                <c:ext xmlns:c16="http://schemas.microsoft.com/office/drawing/2014/chart" uri="{C3380CC4-5D6E-409C-BE32-E72D297353CC}">
                  <c16:uniqueId val="{0000001A-2C3B-4044-A346-8C5A8ACB8F0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{7E94C596-130C-4AD1-A45B-D02D3EF3EA28}</c15:txfldGUID>
                      <c15:f>Diagramm!$K$50</c15:f>
                      <c15:dlblFieldTableCache>
                        <c:ptCount val="1"/>
                      </c15:dlblFieldTableCache>
                    </c15:dlblFTEntry>
                  </c15:dlblFieldTable>
                  <c15:showDataLabelsRange val="0"/>
                </c:ext>
                <c:ext xmlns:c16="http://schemas.microsoft.com/office/drawing/2014/chart" uri="{C3380CC4-5D6E-409C-BE32-E72D297353CC}">
                  <c16:uniqueId val="{0000001B-2C3B-4044-A346-8C5A8ACB8F0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{877978F0-F546-4F73-9EB6-9B18EF5C3963}</c15:txfldGUID>
                      <c15:f>Diagramm!$K$51</c15:f>
                      <c15:dlblFieldTableCache>
                        <c:ptCount val="1"/>
                      </c15:dlblFieldTableCache>
                    </c15:dlblFTEntry>
                  </c15:dlblFieldTable>
                  <c15:showDataLabelsRange val="0"/>
                </c:ext>
                <c:ext xmlns:c16="http://schemas.microsoft.com/office/drawing/2014/chart" uri="{C3380CC4-5D6E-409C-BE32-E72D297353CC}">
                  <c16:uniqueId val="{0000001C-2C3B-4044-A346-8C5A8ACB8F0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{BC4DCE55-29ED-471A-B796-10301F135434}</c15:txfldGUID>
                      <c15:f>Diagramm!$K$52</c15:f>
                      <c15:dlblFieldTableCache>
                        <c:ptCount val="1"/>
                      </c15:dlblFieldTableCache>
                    </c15:dlblFTEntry>
                  </c15:dlblFieldTable>
                  <c15:showDataLabelsRange val="0"/>
                </c:ext>
                <c:ext xmlns:c16="http://schemas.microsoft.com/office/drawing/2014/chart" uri="{C3380CC4-5D6E-409C-BE32-E72D297353CC}">
                  <c16:uniqueId val="{0000001D-2C3B-4044-A346-8C5A8ACB8F0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{6EF26CCB-D5D2-4B4F-9A27-E816C213F858}</c15:txfldGUID>
                      <c15:f>Diagramm!$K$53</c15:f>
                      <c15:dlblFieldTableCache>
                        <c:ptCount val="1"/>
                      </c15:dlblFieldTableCache>
                    </c15:dlblFTEntry>
                  </c15:dlblFieldTable>
                  <c15:showDataLabelsRange val="0"/>
                </c:ext>
                <c:ext xmlns:c16="http://schemas.microsoft.com/office/drawing/2014/chart" uri="{C3380CC4-5D6E-409C-BE32-E72D297353CC}">
                  <c16:uniqueId val="{0000001E-2C3B-4044-A346-8C5A8ACB8F0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{6BD7147A-F37D-4D24-BE1D-04C3BA1EFA46}</c15:txfldGUID>
                      <c15:f>Diagramm!$K$54</c15:f>
                      <c15:dlblFieldTableCache>
                        <c:ptCount val="1"/>
                      </c15:dlblFieldTableCache>
                    </c15:dlblFTEntry>
                  </c15:dlblFieldTable>
                  <c15:showDataLabelsRange val="0"/>
                </c:ext>
                <c:ext xmlns:c16="http://schemas.microsoft.com/office/drawing/2014/chart" uri="{C3380CC4-5D6E-409C-BE32-E72D297353CC}">
                  <c16:uniqueId val="{0000001F-2C3B-4044-A346-8C5A8ACB8F0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{80CB9ABF-6737-4547-BDBC-E50064F98686}</c15:txfldGUID>
                      <c15:f>Diagramm!$K$55</c15:f>
                      <c15:dlblFieldTableCache>
                        <c:ptCount val="1"/>
                      </c15:dlblFieldTableCache>
                    </c15:dlblFTEntry>
                  </c15:dlblFieldTable>
                  <c15:showDataLabelsRange val="0"/>
                </c:ext>
                <c:ext xmlns:c16="http://schemas.microsoft.com/office/drawing/2014/chart" uri="{C3380CC4-5D6E-409C-BE32-E72D297353CC}">
                  <c16:uniqueId val="{00000020-2C3B-4044-A346-8C5A8ACB8F0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{B5E02552-BE57-4E0F-A921-CCC8C94FF26E}</c15:txfldGUID>
                      <c15:f>Diagramm!$K$56</c15:f>
                      <c15:dlblFieldTableCache>
                        <c:ptCount val="1"/>
                      </c15:dlblFieldTableCache>
                    </c15:dlblFTEntry>
                  </c15:dlblFieldTable>
                  <c15:showDataLabelsRange val="0"/>
                </c:ext>
                <c:ext xmlns:c16="http://schemas.microsoft.com/office/drawing/2014/chart" uri="{C3380CC4-5D6E-409C-BE32-E72D297353CC}">
                  <c16:uniqueId val="{00000021-2C3B-4044-A346-8C5A8ACB8F0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{C29F3CA7-0C3E-48B1-8785-ED6DB55CCD95}</c15:txfldGUID>
                      <c15:f>Diagramm!$K$57</c15:f>
                      <c15:dlblFieldTableCache>
                        <c:ptCount val="1"/>
                      </c15:dlblFieldTableCache>
                    </c15:dlblFTEntry>
                  </c15:dlblFieldTable>
                  <c15:showDataLabelsRange val="0"/>
                </c:ext>
                <c:ext xmlns:c16="http://schemas.microsoft.com/office/drawing/2014/chart" uri="{C3380CC4-5D6E-409C-BE32-E72D297353CC}">
                  <c16:uniqueId val="{00000022-2C3B-4044-A346-8C5A8ACB8F0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{8FBEE81F-15DF-4FAB-9631-CA4B89026D5F}</c15:txfldGUID>
                      <c15:f>Diagramm!$K$58</c15:f>
                      <c15:dlblFieldTableCache>
                        <c:ptCount val="1"/>
                      </c15:dlblFieldTableCache>
                    </c15:dlblFTEntry>
                  </c15:dlblFieldTable>
                  <c15:showDataLabelsRange val="0"/>
                </c:ext>
                <c:ext xmlns:c16="http://schemas.microsoft.com/office/drawing/2014/chart" uri="{C3380CC4-5D6E-409C-BE32-E72D297353CC}">
                  <c16:uniqueId val="{00000023-2C3B-4044-A346-8C5A8ACB8F0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{0B18A01F-17E3-4547-B6E9-B3AEBD58FCE9}</c15:txfldGUID>
                      <c15:f>Diagramm!$K$59</c15:f>
                      <c15:dlblFieldTableCache>
                        <c:ptCount val="1"/>
                      </c15:dlblFieldTableCache>
                    </c15:dlblFTEntry>
                  </c15:dlblFieldTable>
                  <c15:showDataLabelsRange val="0"/>
                </c:ext>
                <c:ext xmlns:c16="http://schemas.microsoft.com/office/drawing/2014/chart" uri="{C3380CC4-5D6E-409C-BE32-E72D297353CC}">
                  <c16:uniqueId val="{00000024-2C3B-4044-A346-8C5A8ACB8F0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{DE9D62FA-8587-4E6E-AE0B-32C934BCDBB8}</c15:txfldGUID>
                      <c15:f>Diagramm!$K$60</c15:f>
                      <c15:dlblFieldTableCache>
                        <c:ptCount val="1"/>
                      </c15:dlblFieldTableCache>
                    </c15:dlblFTEntry>
                  </c15:dlblFieldTable>
                  <c15:showDataLabelsRange val="0"/>
                </c:ext>
                <c:ext xmlns:c16="http://schemas.microsoft.com/office/drawing/2014/chart" uri="{C3380CC4-5D6E-409C-BE32-E72D297353CC}">
                  <c16:uniqueId val="{00000025-2C3B-4044-A346-8C5A8ACB8F0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{838AB9EB-BD19-43E5-99FA-AE8160967925}</c15:txfldGUID>
                      <c15:f>Diagramm!$K$61</c15:f>
                      <c15:dlblFieldTableCache>
                        <c:ptCount val="1"/>
                      </c15:dlblFieldTableCache>
                    </c15:dlblFTEntry>
                  </c15:dlblFieldTable>
                  <c15:showDataLabelsRange val="0"/>
                </c:ext>
                <c:ext xmlns:c16="http://schemas.microsoft.com/office/drawing/2014/chart" uri="{C3380CC4-5D6E-409C-BE32-E72D297353CC}">
                  <c16:uniqueId val="{00000026-2C3B-4044-A346-8C5A8ACB8F0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{9839E133-F5ED-4D9B-BB5A-C330FB22BE7E}</c15:txfldGUID>
                      <c15:f>Diagramm!$K$62</c15:f>
                      <c15:dlblFieldTableCache>
                        <c:ptCount val="1"/>
                      </c15:dlblFieldTableCache>
                    </c15:dlblFTEntry>
                  </c15:dlblFieldTable>
                  <c15:showDataLabelsRange val="0"/>
                </c:ext>
                <c:ext xmlns:c16="http://schemas.microsoft.com/office/drawing/2014/chart" uri="{C3380CC4-5D6E-409C-BE32-E72D297353CC}">
                  <c16:uniqueId val="{00000027-2C3B-4044-A346-8C5A8ACB8F0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{8B337A13-074B-48E9-91EE-5BFEF2CA5F78}</c15:txfldGUID>
                      <c15:f>Diagramm!$K$63</c15:f>
                      <c15:dlblFieldTableCache>
                        <c:ptCount val="1"/>
                      </c15:dlblFieldTableCache>
                    </c15:dlblFTEntry>
                  </c15:dlblFieldTable>
                  <c15:showDataLabelsRange val="0"/>
                </c:ext>
                <c:ext xmlns:c16="http://schemas.microsoft.com/office/drawing/2014/chart" uri="{C3380CC4-5D6E-409C-BE32-E72D297353CC}">
                  <c16:uniqueId val="{00000028-2C3B-4044-A346-8C5A8ACB8F0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{9057CED3-C58E-4474-852C-5BE24CF6EECF}</c15:txfldGUID>
                      <c15:f>Diagramm!$K$64</c15:f>
                      <c15:dlblFieldTableCache>
                        <c:ptCount val="1"/>
                      </c15:dlblFieldTableCache>
                    </c15:dlblFTEntry>
                  </c15:dlblFieldTable>
                  <c15:showDataLabelsRange val="0"/>
                </c:ext>
                <c:ext xmlns:c16="http://schemas.microsoft.com/office/drawing/2014/chart" uri="{C3380CC4-5D6E-409C-BE32-E72D297353CC}">
                  <c16:uniqueId val="{00000029-2C3B-4044-A346-8C5A8ACB8F0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{4AED8CA2-C74F-470F-BA09-9778F3B7EF0E}</c15:txfldGUID>
                      <c15:f>Diagramm!$K$65</c15:f>
                      <c15:dlblFieldTableCache>
                        <c:ptCount val="1"/>
                      </c15:dlblFieldTableCache>
                    </c15:dlblFTEntry>
                  </c15:dlblFieldTable>
                  <c15:showDataLabelsRange val="0"/>
                </c:ext>
                <c:ext xmlns:c16="http://schemas.microsoft.com/office/drawing/2014/chart" uri="{C3380CC4-5D6E-409C-BE32-E72D297353CC}">
                  <c16:uniqueId val="{0000002A-2C3B-4044-A346-8C5A8ACB8F0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{C413778C-1734-41F0-8F0D-AD3BB87D91A7}</c15:txfldGUID>
                      <c15:f>Diagramm!$K$66</c15:f>
                      <c15:dlblFieldTableCache>
                        <c:ptCount val="1"/>
                      </c15:dlblFieldTableCache>
                    </c15:dlblFTEntry>
                  </c15:dlblFieldTable>
                  <c15:showDataLabelsRange val="0"/>
                </c:ext>
                <c:ext xmlns:c16="http://schemas.microsoft.com/office/drawing/2014/chart" uri="{C3380CC4-5D6E-409C-BE32-E72D297353CC}">
                  <c16:uniqueId val="{0000002B-2C3B-4044-A346-8C5A8ACB8F0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{F2E54860-41C3-4BC4-864E-308877BA4AFF}</c15:txfldGUID>
                      <c15:f>Diagramm!$K$67</c15:f>
                      <c15:dlblFieldTableCache>
                        <c:ptCount val="1"/>
                      </c15:dlblFieldTableCache>
                    </c15:dlblFTEntry>
                  </c15:dlblFieldTable>
                  <c15:showDataLabelsRange val="0"/>
                </c:ext>
                <c:ext xmlns:c16="http://schemas.microsoft.com/office/drawing/2014/chart" uri="{C3380CC4-5D6E-409C-BE32-E72D297353CC}">
                  <c16:uniqueId val="{0000002C-2C3B-4044-A346-8C5A8ACB8F0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C3B-4044-A346-8C5A8ACB8F0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{1678C221-A307-46AD-8385-E851907DC355}</c15:txfldGUID>
                      <c15:f>Diagramm!$J$46</c15:f>
                      <c15:dlblFieldTableCache>
                        <c:ptCount val="1"/>
                      </c15:dlblFieldTableCache>
                    </c15:dlblFTEntry>
                  </c15:dlblFieldTable>
                  <c15:showDataLabelsRange val="0"/>
                </c:ext>
                <c:ext xmlns:c16="http://schemas.microsoft.com/office/drawing/2014/chart" uri="{C3380CC4-5D6E-409C-BE32-E72D297353CC}">
                  <c16:uniqueId val="{0000002E-2C3B-4044-A346-8C5A8ACB8F0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{14B95EF5-E47B-4CFF-9842-83593D525CB6}</c15:txfldGUID>
                      <c15:f>Diagramm!$J$47</c15:f>
                      <c15:dlblFieldTableCache>
                        <c:ptCount val="1"/>
                      </c15:dlblFieldTableCache>
                    </c15:dlblFTEntry>
                  </c15:dlblFieldTable>
                  <c15:showDataLabelsRange val="0"/>
                </c:ext>
                <c:ext xmlns:c16="http://schemas.microsoft.com/office/drawing/2014/chart" uri="{C3380CC4-5D6E-409C-BE32-E72D297353CC}">
                  <c16:uniqueId val="{0000002F-2C3B-4044-A346-8C5A8ACB8F0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{4B2899D8-96AB-477F-9BF8-E6462EF18A53}</c15:txfldGUID>
                      <c15:f>Diagramm!$J$48</c15:f>
                      <c15:dlblFieldTableCache>
                        <c:ptCount val="1"/>
                      </c15:dlblFieldTableCache>
                    </c15:dlblFTEntry>
                  </c15:dlblFieldTable>
                  <c15:showDataLabelsRange val="0"/>
                </c:ext>
                <c:ext xmlns:c16="http://schemas.microsoft.com/office/drawing/2014/chart" uri="{C3380CC4-5D6E-409C-BE32-E72D297353CC}">
                  <c16:uniqueId val="{00000030-2C3B-4044-A346-8C5A8ACB8F0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{B22F1037-B4A7-4613-BF76-C437E0E7F77E}</c15:txfldGUID>
                      <c15:f>Diagramm!$J$49</c15:f>
                      <c15:dlblFieldTableCache>
                        <c:ptCount val="1"/>
                      </c15:dlblFieldTableCache>
                    </c15:dlblFTEntry>
                  </c15:dlblFieldTable>
                  <c15:showDataLabelsRange val="0"/>
                </c:ext>
                <c:ext xmlns:c16="http://schemas.microsoft.com/office/drawing/2014/chart" uri="{C3380CC4-5D6E-409C-BE32-E72D297353CC}">
                  <c16:uniqueId val="{00000031-2C3B-4044-A346-8C5A8ACB8F0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{A09639F4-E82D-456C-ABCB-7C0ADEFFF990}</c15:txfldGUID>
                      <c15:f>Diagramm!$J$50</c15:f>
                      <c15:dlblFieldTableCache>
                        <c:ptCount val="1"/>
                      </c15:dlblFieldTableCache>
                    </c15:dlblFTEntry>
                  </c15:dlblFieldTable>
                  <c15:showDataLabelsRange val="0"/>
                </c:ext>
                <c:ext xmlns:c16="http://schemas.microsoft.com/office/drawing/2014/chart" uri="{C3380CC4-5D6E-409C-BE32-E72D297353CC}">
                  <c16:uniqueId val="{00000032-2C3B-4044-A346-8C5A8ACB8F0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{62D3AF29-6D66-43D9-B283-F9AE2B1E91EB}</c15:txfldGUID>
                      <c15:f>Diagramm!$J$51</c15:f>
                      <c15:dlblFieldTableCache>
                        <c:ptCount val="1"/>
                      </c15:dlblFieldTableCache>
                    </c15:dlblFTEntry>
                  </c15:dlblFieldTable>
                  <c15:showDataLabelsRange val="0"/>
                </c:ext>
                <c:ext xmlns:c16="http://schemas.microsoft.com/office/drawing/2014/chart" uri="{C3380CC4-5D6E-409C-BE32-E72D297353CC}">
                  <c16:uniqueId val="{00000033-2C3B-4044-A346-8C5A8ACB8F0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{6ADB5AC6-DFAE-4CFB-A07E-1FFC25F5B47C}</c15:txfldGUID>
                      <c15:f>Diagramm!$J$52</c15:f>
                      <c15:dlblFieldTableCache>
                        <c:ptCount val="1"/>
                      </c15:dlblFieldTableCache>
                    </c15:dlblFTEntry>
                  </c15:dlblFieldTable>
                  <c15:showDataLabelsRange val="0"/>
                </c:ext>
                <c:ext xmlns:c16="http://schemas.microsoft.com/office/drawing/2014/chart" uri="{C3380CC4-5D6E-409C-BE32-E72D297353CC}">
                  <c16:uniqueId val="{00000034-2C3B-4044-A346-8C5A8ACB8F0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{2F36BBF1-1ED1-4B4D-A7CE-8786A8674F7C}</c15:txfldGUID>
                      <c15:f>Diagramm!$J$53</c15:f>
                      <c15:dlblFieldTableCache>
                        <c:ptCount val="1"/>
                      </c15:dlblFieldTableCache>
                    </c15:dlblFTEntry>
                  </c15:dlblFieldTable>
                  <c15:showDataLabelsRange val="0"/>
                </c:ext>
                <c:ext xmlns:c16="http://schemas.microsoft.com/office/drawing/2014/chart" uri="{C3380CC4-5D6E-409C-BE32-E72D297353CC}">
                  <c16:uniqueId val="{00000035-2C3B-4044-A346-8C5A8ACB8F0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{FDEA0807-3BA5-4002-998F-383901787C1D}</c15:txfldGUID>
                      <c15:f>Diagramm!$J$54</c15:f>
                      <c15:dlblFieldTableCache>
                        <c:ptCount val="1"/>
                      </c15:dlblFieldTableCache>
                    </c15:dlblFTEntry>
                  </c15:dlblFieldTable>
                  <c15:showDataLabelsRange val="0"/>
                </c:ext>
                <c:ext xmlns:c16="http://schemas.microsoft.com/office/drawing/2014/chart" uri="{C3380CC4-5D6E-409C-BE32-E72D297353CC}">
                  <c16:uniqueId val="{00000036-2C3B-4044-A346-8C5A8ACB8F0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{619E1F5F-F86B-4CA6-8C0C-5E67A3DD3D7C}</c15:txfldGUID>
                      <c15:f>Diagramm!$J$55</c15:f>
                      <c15:dlblFieldTableCache>
                        <c:ptCount val="1"/>
                      </c15:dlblFieldTableCache>
                    </c15:dlblFTEntry>
                  </c15:dlblFieldTable>
                  <c15:showDataLabelsRange val="0"/>
                </c:ext>
                <c:ext xmlns:c16="http://schemas.microsoft.com/office/drawing/2014/chart" uri="{C3380CC4-5D6E-409C-BE32-E72D297353CC}">
                  <c16:uniqueId val="{00000037-2C3B-4044-A346-8C5A8ACB8F0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{8484E0C0-071C-4DD2-BCBD-727FF2DB57C4}</c15:txfldGUID>
                      <c15:f>Diagramm!$J$56</c15:f>
                      <c15:dlblFieldTableCache>
                        <c:ptCount val="1"/>
                      </c15:dlblFieldTableCache>
                    </c15:dlblFTEntry>
                  </c15:dlblFieldTable>
                  <c15:showDataLabelsRange val="0"/>
                </c:ext>
                <c:ext xmlns:c16="http://schemas.microsoft.com/office/drawing/2014/chart" uri="{C3380CC4-5D6E-409C-BE32-E72D297353CC}">
                  <c16:uniqueId val="{00000038-2C3B-4044-A346-8C5A8ACB8F0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{F7BF1CE6-A387-4AEF-B7AB-21DB14B23523}</c15:txfldGUID>
                      <c15:f>Diagramm!$J$57</c15:f>
                      <c15:dlblFieldTableCache>
                        <c:ptCount val="1"/>
                      </c15:dlblFieldTableCache>
                    </c15:dlblFTEntry>
                  </c15:dlblFieldTable>
                  <c15:showDataLabelsRange val="0"/>
                </c:ext>
                <c:ext xmlns:c16="http://schemas.microsoft.com/office/drawing/2014/chart" uri="{C3380CC4-5D6E-409C-BE32-E72D297353CC}">
                  <c16:uniqueId val="{00000039-2C3B-4044-A346-8C5A8ACB8F0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{09D79A8F-93D6-4432-8E57-A9C84A6FD59E}</c15:txfldGUID>
                      <c15:f>Diagramm!$J$58</c15:f>
                      <c15:dlblFieldTableCache>
                        <c:ptCount val="1"/>
                      </c15:dlblFieldTableCache>
                    </c15:dlblFTEntry>
                  </c15:dlblFieldTable>
                  <c15:showDataLabelsRange val="0"/>
                </c:ext>
                <c:ext xmlns:c16="http://schemas.microsoft.com/office/drawing/2014/chart" uri="{C3380CC4-5D6E-409C-BE32-E72D297353CC}">
                  <c16:uniqueId val="{0000003A-2C3B-4044-A346-8C5A8ACB8F0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{58CC5929-F1F6-4FE0-B5CA-446FADAFD4AE}</c15:txfldGUID>
                      <c15:f>Diagramm!$J$59</c15:f>
                      <c15:dlblFieldTableCache>
                        <c:ptCount val="1"/>
                      </c15:dlblFieldTableCache>
                    </c15:dlblFTEntry>
                  </c15:dlblFieldTable>
                  <c15:showDataLabelsRange val="0"/>
                </c:ext>
                <c:ext xmlns:c16="http://schemas.microsoft.com/office/drawing/2014/chart" uri="{C3380CC4-5D6E-409C-BE32-E72D297353CC}">
                  <c16:uniqueId val="{0000003B-2C3B-4044-A346-8C5A8ACB8F0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{272786AE-7022-4764-BB45-5BEED431D837}</c15:txfldGUID>
                      <c15:f>Diagramm!$J$60</c15:f>
                      <c15:dlblFieldTableCache>
                        <c:ptCount val="1"/>
                      </c15:dlblFieldTableCache>
                    </c15:dlblFTEntry>
                  </c15:dlblFieldTable>
                  <c15:showDataLabelsRange val="0"/>
                </c:ext>
                <c:ext xmlns:c16="http://schemas.microsoft.com/office/drawing/2014/chart" uri="{C3380CC4-5D6E-409C-BE32-E72D297353CC}">
                  <c16:uniqueId val="{0000003C-2C3B-4044-A346-8C5A8ACB8F0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{DADCF92E-9F89-468C-8682-2E97CAB3A310}</c15:txfldGUID>
                      <c15:f>Diagramm!$J$61</c15:f>
                      <c15:dlblFieldTableCache>
                        <c:ptCount val="1"/>
                      </c15:dlblFieldTableCache>
                    </c15:dlblFTEntry>
                  </c15:dlblFieldTable>
                  <c15:showDataLabelsRange val="0"/>
                </c:ext>
                <c:ext xmlns:c16="http://schemas.microsoft.com/office/drawing/2014/chart" uri="{C3380CC4-5D6E-409C-BE32-E72D297353CC}">
                  <c16:uniqueId val="{0000003D-2C3B-4044-A346-8C5A8ACB8F0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{08232E51-A55A-4D62-8A86-D1EC646C00F1}</c15:txfldGUID>
                      <c15:f>Diagramm!$J$62</c15:f>
                      <c15:dlblFieldTableCache>
                        <c:ptCount val="1"/>
                      </c15:dlblFieldTableCache>
                    </c15:dlblFTEntry>
                  </c15:dlblFieldTable>
                  <c15:showDataLabelsRange val="0"/>
                </c:ext>
                <c:ext xmlns:c16="http://schemas.microsoft.com/office/drawing/2014/chart" uri="{C3380CC4-5D6E-409C-BE32-E72D297353CC}">
                  <c16:uniqueId val="{0000003E-2C3B-4044-A346-8C5A8ACB8F0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{7F461975-5B72-4B5D-A48D-600B7DA108FA}</c15:txfldGUID>
                      <c15:f>Diagramm!$J$63</c15:f>
                      <c15:dlblFieldTableCache>
                        <c:ptCount val="1"/>
                      </c15:dlblFieldTableCache>
                    </c15:dlblFTEntry>
                  </c15:dlblFieldTable>
                  <c15:showDataLabelsRange val="0"/>
                </c:ext>
                <c:ext xmlns:c16="http://schemas.microsoft.com/office/drawing/2014/chart" uri="{C3380CC4-5D6E-409C-BE32-E72D297353CC}">
                  <c16:uniqueId val="{0000003F-2C3B-4044-A346-8C5A8ACB8F0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{6E70B402-D815-422C-9A1C-E46A1F89A468}</c15:txfldGUID>
                      <c15:f>Diagramm!$J$64</c15:f>
                      <c15:dlblFieldTableCache>
                        <c:ptCount val="1"/>
                      </c15:dlblFieldTableCache>
                    </c15:dlblFTEntry>
                  </c15:dlblFieldTable>
                  <c15:showDataLabelsRange val="0"/>
                </c:ext>
                <c:ext xmlns:c16="http://schemas.microsoft.com/office/drawing/2014/chart" uri="{C3380CC4-5D6E-409C-BE32-E72D297353CC}">
                  <c16:uniqueId val="{00000040-2C3B-4044-A346-8C5A8ACB8F0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{0D97CB97-1080-4A00-AFC2-A7D36DC793B6}</c15:txfldGUID>
                      <c15:f>Diagramm!$J$65</c15:f>
                      <c15:dlblFieldTableCache>
                        <c:ptCount val="1"/>
                      </c15:dlblFieldTableCache>
                    </c15:dlblFTEntry>
                  </c15:dlblFieldTable>
                  <c15:showDataLabelsRange val="0"/>
                </c:ext>
                <c:ext xmlns:c16="http://schemas.microsoft.com/office/drawing/2014/chart" uri="{C3380CC4-5D6E-409C-BE32-E72D297353CC}">
                  <c16:uniqueId val="{00000041-2C3B-4044-A346-8C5A8ACB8F0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{B9F29C99-FEDB-4E7A-B02D-97D1E9B81143}</c15:txfldGUID>
                      <c15:f>Diagramm!$J$66</c15:f>
                      <c15:dlblFieldTableCache>
                        <c:ptCount val="1"/>
                      </c15:dlblFieldTableCache>
                    </c15:dlblFTEntry>
                  </c15:dlblFieldTable>
                  <c15:showDataLabelsRange val="0"/>
                </c:ext>
                <c:ext xmlns:c16="http://schemas.microsoft.com/office/drawing/2014/chart" uri="{C3380CC4-5D6E-409C-BE32-E72D297353CC}">
                  <c16:uniqueId val="{00000042-2C3B-4044-A346-8C5A8ACB8F0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{A24A566A-3149-4F7F-92FF-D77A95DEBE5B}</c15:txfldGUID>
                      <c15:f>Diagramm!$J$67</c15:f>
                      <c15:dlblFieldTableCache>
                        <c:ptCount val="1"/>
                      </c15:dlblFieldTableCache>
                    </c15:dlblFTEntry>
                  </c15:dlblFieldTable>
                  <c15:showDataLabelsRange val="0"/>
                </c:ext>
                <c:ext xmlns:c16="http://schemas.microsoft.com/office/drawing/2014/chart" uri="{C3380CC4-5D6E-409C-BE32-E72D297353CC}">
                  <c16:uniqueId val="{00000043-2C3B-4044-A346-8C5A8ACB8F0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C3B-4044-A346-8C5A8ACB8F0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89-4546-A1E0-04CBD8798B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89-4546-A1E0-04CBD8798B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89-4546-A1E0-04CBD8798B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89-4546-A1E0-04CBD8798B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89-4546-A1E0-04CBD8798B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89-4546-A1E0-04CBD8798B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289-4546-A1E0-04CBD8798B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89-4546-A1E0-04CBD8798B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289-4546-A1E0-04CBD8798B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289-4546-A1E0-04CBD8798B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289-4546-A1E0-04CBD8798B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289-4546-A1E0-04CBD8798B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289-4546-A1E0-04CBD8798B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289-4546-A1E0-04CBD8798B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289-4546-A1E0-04CBD8798B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289-4546-A1E0-04CBD8798B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289-4546-A1E0-04CBD8798B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289-4546-A1E0-04CBD8798B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289-4546-A1E0-04CBD8798B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289-4546-A1E0-04CBD8798B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289-4546-A1E0-04CBD8798B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289-4546-A1E0-04CBD8798B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289-4546-A1E0-04CBD8798B9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289-4546-A1E0-04CBD8798B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289-4546-A1E0-04CBD8798B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289-4546-A1E0-04CBD8798B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289-4546-A1E0-04CBD8798B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289-4546-A1E0-04CBD8798B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289-4546-A1E0-04CBD8798B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D289-4546-A1E0-04CBD8798B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D289-4546-A1E0-04CBD8798B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289-4546-A1E0-04CBD8798B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D289-4546-A1E0-04CBD8798B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D289-4546-A1E0-04CBD8798B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D289-4546-A1E0-04CBD8798B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D289-4546-A1E0-04CBD8798B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289-4546-A1E0-04CBD8798B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289-4546-A1E0-04CBD8798B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289-4546-A1E0-04CBD8798B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D289-4546-A1E0-04CBD8798B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D289-4546-A1E0-04CBD8798B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D289-4546-A1E0-04CBD8798B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D289-4546-A1E0-04CBD8798B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D289-4546-A1E0-04CBD8798B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D289-4546-A1E0-04CBD8798B9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289-4546-A1E0-04CBD8798B9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D289-4546-A1E0-04CBD8798B9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D289-4546-A1E0-04CBD8798B9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D289-4546-A1E0-04CBD8798B9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D289-4546-A1E0-04CBD8798B9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D289-4546-A1E0-04CBD8798B9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D289-4546-A1E0-04CBD8798B9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289-4546-A1E0-04CBD8798B9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289-4546-A1E0-04CBD8798B9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289-4546-A1E0-04CBD8798B9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D289-4546-A1E0-04CBD8798B9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D289-4546-A1E0-04CBD8798B9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D289-4546-A1E0-04CBD8798B9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D289-4546-A1E0-04CBD8798B9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D289-4546-A1E0-04CBD8798B9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D289-4546-A1E0-04CBD8798B9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D289-4546-A1E0-04CBD8798B9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D289-4546-A1E0-04CBD8798B9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D289-4546-A1E0-04CBD8798B9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D289-4546-A1E0-04CBD8798B9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D289-4546-A1E0-04CBD8798B9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D289-4546-A1E0-04CBD8798B9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D289-4546-A1E0-04CBD8798B9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289-4546-A1E0-04CBD8798B9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100.61682554597395</c:v>
                </c:pt>
                <c:pt idx="2">
                  <c:v>101.93231589954988</c:v>
                </c:pt>
                <c:pt idx="3">
                  <c:v>102.14146067926586</c:v>
                </c:pt>
                <c:pt idx="4">
                  <c:v>101.35186335874391</c:v>
                </c:pt>
                <c:pt idx="5">
                  <c:v>102.48851977024384</c:v>
                </c:pt>
                <c:pt idx="6">
                  <c:v>104.8573117318097</c:v>
                </c:pt>
                <c:pt idx="7">
                  <c:v>105.04372338329571</c:v>
                </c:pt>
                <c:pt idx="8">
                  <c:v>105.32106754770167</c:v>
                </c:pt>
                <c:pt idx="9">
                  <c:v>106.35315156934362</c:v>
                </c:pt>
                <c:pt idx="10">
                  <c:v>108.74770774290347</c:v>
                </c:pt>
                <c:pt idx="11">
                  <c:v>109.99954533743539</c:v>
                </c:pt>
                <c:pt idx="12">
                  <c:v>109.25996089901943</c:v>
                </c:pt>
                <c:pt idx="13">
                  <c:v>110.0859312247094</c:v>
                </c:pt>
                <c:pt idx="14">
                  <c:v>113.3625327735932</c:v>
                </c:pt>
                <c:pt idx="15">
                  <c:v>114.32490186866313</c:v>
                </c:pt>
                <c:pt idx="16">
                  <c:v>114.34611945501115</c:v>
                </c:pt>
                <c:pt idx="17">
                  <c:v>114.89019899064911</c:v>
                </c:pt>
                <c:pt idx="18">
                  <c:v>117.87278541442492</c:v>
                </c:pt>
                <c:pt idx="19">
                  <c:v>117.51663307215495</c:v>
                </c:pt>
                <c:pt idx="20">
                  <c:v>117.16048072988497</c:v>
                </c:pt>
                <c:pt idx="21">
                  <c:v>117.53481957473895</c:v>
                </c:pt>
                <c:pt idx="22">
                  <c:v>119.8338966097328</c:v>
                </c:pt>
                <c:pt idx="23">
                  <c:v>120.03091705439279</c:v>
                </c:pt>
                <c:pt idx="24">
                  <c:v>119.14887167906885</c:v>
                </c:pt>
              </c:numCache>
            </c:numRef>
          </c:val>
          <c:smooth val="0"/>
          <c:extLst>
            <c:ext xmlns:c16="http://schemas.microsoft.com/office/drawing/2014/chart" uri="{C3380CC4-5D6E-409C-BE32-E72D297353CC}">
              <c16:uniqueId val="{00000000-D0A6-4384-9DB6-1CFD09139D68}"/>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101.94163985354487</c:v>
                </c:pt>
                <c:pt idx="2">
                  <c:v>104.28270276267612</c:v>
                </c:pt>
                <c:pt idx="3">
                  <c:v>104.33817818706312</c:v>
                </c:pt>
                <c:pt idx="4">
                  <c:v>102.76267613447243</c:v>
                </c:pt>
                <c:pt idx="5">
                  <c:v>104.23832242316652</c:v>
                </c:pt>
                <c:pt idx="6">
                  <c:v>108.1881726395207</c:v>
                </c:pt>
                <c:pt idx="7">
                  <c:v>107.9329856873405</c:v>
                </c:pt>
                <c:pt idx="8">
                  <c:v>107.76655941417953</c:v>
                </c:pt>
                <c:pt idx="9">
                  <c:v>108.85387773216466</c:v>
                </c:pt>
                <c:pt idx="10">
                  <c:v>112.9812493065572</c:v>
                </c:pt>
                <c:pt idx="11">
                  <c:v>112.77044269388661</c:v>
                </c:pt>
                <c:pt idx="12">
                  <c:v>114.02418728503274</c:v>
                </c:pt>
                <c:pt idx="13">
                  <c:v>116.49839121269278</c:v>
                </c:pt>
                <c:pt idx="14">
                  <c:v>120.76999889049151</c:v>
                </c:pt>
                <c:pt idx="15">
                  <c:v>120.94752024852991</c:v>
                </c:pt>
                <c:pt idx="16">
                  <c:v>120.51481193831133</c:v>
                </c:pt>
                <c:pt idx="17">
                  <c:v>123.96538333518252</c:v>
                </c:pt>
                <c:pt idx="18">
                  <c:v>126.51725285698436</c:v>
                </c:pt>
                <c:pt idx="19">
                  <c:v>126.82791523355155</c:v>
                </c:pt>
                <c:pt idx="20">
                  <c:v>127.93742372129147</c:v>
                </c:pt>
                <c:pt idx="21">
                  <c:v>129.81249306557194</c:v>
                </c:pt>
                <c:pt idx="22">
                  <c:v>132.44202818151558</c:v>
                </c:pt>
                <c:pt idx="23">
                  <c:v>133.05225784977256</c:v>
                </c:pt>
                <c:pt idx="24">
                  <c:v>129.95672916897814</c:v>
                </c:pt>
              </c:numCache>
            </c:numRef>
          </c:val>
          <c:smooth val="0"/>
          <c:extLst>
            <c:ext xmlns:c16="http://schemas.microsoft.com/office/drawing/2014/chart" uri="{C3380CC4-5D6E-409C-BE32-E72D297353CC}">
              <c16:uniqueId val="{00000001-D0A6-4384-9DB6-1CFD09139D68}"/>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101.14828140549643</c:v>
                </c:pt>
                <c:pt idx="2">
                  <c:v>101.95207838934395</c:v>
                </c:pt>
                <c:pt idx="3">
                  <c:v>102.83242746689123</c:v>
                </c:pt>
                <c:pt idx="4">
                  <c:v>100.19903544361939</c:v>
                </c:pt>
                <c:pt idx="5">
                  <c:v>100.44400214345863</c:v>
                </c:pt>
                <c:pt idx="6">
                  <c:v>98.997167572533101</c:v>
                </c:pt>
                <c:pt idx="7">
                  <c:v>99.242134272372354</c:v>
                </c:pt>
                <c:pt idx="8">
                  <c:v>97.779989282706879</c:v>
                </c:pt>
                <c:pt idx="9">
                  <c:v>98.660338360254158</c:v>
                </c:pt>
                <c:pt idx="10">
                  <c:v>98.254612263645413</c:v>
                </c:pt>
                <c:pt idx="11">
                  <c:v>97.741713235856992</c:v>
                </c:pt>
                <c:pt idx="12">
                  <c:v>97.006813136339275</c:v>
                </c:pt>
                <c:pt idx="13">
                  <c:v>97.167572533108782</c:v>
                </c:pt>
                <c:pt idx="14">
                  <c:v>97.33598713924826</c:v>
                </c:pt>
                <c:pt idx="15">
                  <c:v>97.412539232948021</c:v>
                </c:pt>
                <c:pt idx="16">
                  <c:v>96.524534946030769</c:v>
                </c:pt>
                <c:pt idx="17">
                  <c:v>97.18288295184874</c:v>
                </c:pt>
                <c:pt idx="18">
                  <c:v>95.154252468805026</c:v>
                </c:pt>
                <c:pt idx="19">
                  <c:v>95.345632703054434</c:v>
                </c:pt>
                <c:pt idx="20">
                  <c:v>93.454795988670298</c:v>
                </c:pt>
                <c:pt idx="21">
                  <c:v>94.687284697236478</c:v>
                </c:pt>
                <c:pt idx="22">
                  <c:v>93.026104263951609</c:v>
                </c:pt>
                <c:pt idx="23">
                  <c:v>94.465283625507155</c:v>
                </c:pt>
                <c:pt idx="24">
                  <c:v>92.551481283013089</c:v>
                </c:pt>
              </c:numCache>
            </c:numRef>
          </c:val>
          <c:smooth val="0"/>
          <c:extLst>
            <c:ext xmlns:c16="http://schemas.microsoft.com/office/drawing/2014/chart" uri="{C3380CC4-5D6E-409C-BE32-E72D297353CC}">
              <c16:uniqueId val="{00000002-D0A6-4384-9DB6-1CFD09139D68}"/>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0A6-4384-9DB6-1CFD09139D68}"/>
                </c:ext>
              </c:extLst>
            </c:dLbl>
            <c:dLbl>
              <c:idx val="1"/>
              <c:delete val="1"/>
              <c:extLst>
                <c:ext xmlns:c15="http://schemas.microsoft.com/office/drawing/2012/chart" uri="{CE6537A1-D6FC-4f65-9D91-7224C49458BB}"/>
                <c:ext xmlns:c16="http://schemas.microsoft.com/office/drawing/2014/chart" uri="{C3380CC4-5D6E-409C-BE32-E72D297353CC}">
                  <c16:uniqueId val="{00000004-D0A6-4384-9DB6-1CFD09139D68}"/>
                </c:ext>
              </c:extLst>
            </c:dLbl>
            <c:dLbl>
              <c:idx val="2"/>
              <c:delete val="1"/>
              <c:extLst>
                <c:ext xmlns:c15="http://schemas.microsoft.com/office/drawing/2012/chart" uri="{CE6537A1-D6FC-4f65-9D91-7224C49458BB}"/>
                <c:ext xmlns:c16="http://schemas.microsoft.com/office/drawing/2014/chart" uri="{C3380CC4-5D6E-409C-BE32-E72D297353CC}">
                  <c16:uniqueId val="{00000005-D0A6-4384-9DB6-1CFD09139D68}"/>
                </c:ext>
              </c:extLst>
            </c:dLbl>
            <c:dLbl>
              <c:idx val="3"/>
              <c:delete val="1"/>
              <c:extLst>
                <c:ext xmlns:c15="http://schemas.microsoft.com/office/drawing/2012/chart" uri="{CE6537A1-D6FC-4f65-9D91-7224C49458BB}"/>
                <c:ext xmlns:c16="http://schemas.microsoft.com/office/drawing/2014/chart" uri="{C3380CC4-5D6E-409C-BE32-E72D297353CC}">
                  <c16:uniqueId val="{00000006-D0A6-4384-9DB6-1CFD09139D68}"/>
                </c:ext>
              </c:extLst>
            </c:dLbl>
            <c:dLbl>
              <c:idx val="4"/>
              <c:delete val="1"/>
              <c:extLst>
                <c:ext xmlns:c15="http://schemas.microsoft.com/office/drawing/2012/chart" uri="{CE6537A1-D6FC-4f65-9D91-7224C49458BB}"/>
                <c:ext xmlns:c16="http://schemas.microsoft.com/office/drawing/2014/chart" uri="{C3380CC4-5D6E-409C-BE32-E72D297353CC}">
                  <c16:uniqueId val="{00000007-D0A6-4384-9DB6-1CFD09139D68}"/>
                </c:ext>
              </c:extLst>
            </c:dLbl>
            <c:dLbl>
              <c:idx val="5"/>
              <c:delete val="1"/>
              <c:extLst>
                <c:ext xmlns:c15="http://schemas.microsoft.com/office/drawing/2012/chart" uri="{CE6537A1-D6FC-4f65-9D91-7224C49458BB}"/>
                <c:ext xmlns:c16="http://schemas.microsoft.com/office/drawing/2014/chart" uri="{C3380CC4-5D6E-409C-BE32-E72D297353CC}">
                  <c16:uniqueId val="{00000008-D0A6-4384-9DB6-1CFD09139D68}"/>
                </c:ext>
              </c:extLst>
            </c:dLbl>
            <c:dLbl>
              <c:idx val="6"/>
              <c:delete val="1"/>
              <c:extLst>
                <c:ext xmlns:c15="http://schemas.microsoft.com/office/drawing/2012/chart" uri="{CE6537A1-D6FC-4f65-9D91-7224C49458BB}"/>
                <c:ext xmlns:c16="http://schemas.microsoft.com/office/drawing/2014/chart" uri="{C3380CC4-5D6E-409C-BE32-E72D297353CC}">
                  <c16:uniqueId val="{00000009-D0A6-4384-9DB6-1CFD09139D68}"/>
                </c:ext>
              </c:extLst>
            </c:dLbl>
            <c:dLbl>
              <c:idx val="7"/>
              <c:delete val="1"/>
              <c:extLst>
                <c:ext xmlns:c15="http://schemas.microsoft.com/office/drawing/2012/chart" uri="{CE6537A1-D6FC-4f65-9D91-7224C49458BB}"/>
                <c:ext xmlns:c16="http://schemas.microsoft.com/office/drawing/2014/chart" uri="{C3380CC4-5D6E-409C-BE32-E72D297353CC}">
                  <c16:uniqueId val="{0000000A-D0A6-4384-9DB6-1CFD09139D68}"/>
                </c:ext>
              </c:extLst>
            </c:dLbl>
            <c:dLbl>
              <c:idx val="8"/>
              <c:delete val="1"/>
              <c:extLst>
                <c:ext xmlns:c15="http://schemas.microsoft.com/office/drawing/2012/chart" uri="{CE6537A1-D6FC-4f65-9D91-7224C49458BB}"/>
                <c:ext xmlns:c16="http://schemas.microsoft.com/office/drawing/2014/chart" uri="{C3380CC4-5D6E-409C-BE32-E72D297353CC}">
                  <c16:uniqueId val="{0000000B-D0A6-4384-9DB6-1CFD09139D68}"/>
                </c:ext>
              </c:extLst>
            </c:dLbl>
            <c:dLbl>
              <c:idx val="9"/>
              <c:delete val="1"/>
              <c:extLst>
                <c:ext xmlns:c15="http://schemas.microsoft.com/office/drawing/2012/chart" uri="{CE6537A1-D6FC-4f65-9D91-7224C49458BB}"/>
                <c:ext xmlns:c16="http://schemas.microsoft.com/office/drawing/2014/chart" uri="{C3380CC4-5D6E-409C-BE32-E72D297353CC}">
                  <c16:uniqueId val="{0000000C-D0A6-4384-9DB6-1CFD09139D68}"/>
                </c:ext>
              </c:extLst>
            </c:dLbl>
            <c:dLbl>
              <c:idx val="10"/>
              <c:delete val="1"/>
              <c:extLst>
                <c:ext xmlns:c15="http://schemas.microsoft.com/office/drawing/2012/chart" uri="{CE6537A1-D6FC-4f65-9D91-7224C49458BB}"/>
                <c:ext xmlns:c16="http://schemas.microsoft.com/office/drawing/2014/chart" uri="{C3380CC4-5D6E-409C-BE32-E72D297353CC}">
                  <c16:uniqueId val="{0000000D-D0A6-4384-9DB6-1CFD09139D68}"/>
                </c:ext>
              </c:extLst>
            </c:dLbl>
            <c:dLbl>
              <c:idx val="11"/>
              <c:delete val="1"/>
              <c:extLst>
                <c:ext xmlns:c15="http://schemas.microsoft.com/office/drawing/2012/chart" uri="{CE6537A1-D6FC-4f65-9D91-7224C49458BB}"/>
                <c:ext xmlns:c16="http://schemas.microsoft.com/office/drawing/2014/chart" uri="{C3380CC4-5D6E-409C-BE32-E72D297353CC}">
                  <c16:uniqueId val="{0000000E-D0A6-4384-9DB6-1CFD09139D68}"/>
                </c:ext>
              </c:extLst>
            </c:dLbl>
            <c:dLbl>
              <c:idx val="12"/>
              <c:delete val="1"/>
              <c:extLst>
                <c:ext xmlns:c15="http://schemas.microsoft.com/office/drawing/2012/chart" uri="{CE6537A1-D6FC-4f65-9D91-7224C49458BB}"/>
                <c:ext xmlns:c16="http://schemas.microsoft.com/office/drawing/2014/chart" uri="{C3380CC4-5D6E-409C-BE32-E72D297353CC}">
                  <c16:uniqueId val="{0000000F-D0A6-4384-9DB6-1CFD09139D68}"/>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A6-4384-9DB6-1CFD09139D68}"/>
                </c:ext>
              </c:extLst>
            </c:dLbl>
            <c:dLbl>
              <c:idx val="14"/>
              <c:delete val="1"/>
              <c:extLst>
                <c:ext xmlns:c15="http://schemas.microsoft.com/office/drawing/2012/chart" uri="{CE6537A1-D6FC-4f65-9D91-7224C49458BB}"/>
                <c:ext xmlns:c16="http://schemas.microsoft.com/office/drawing/2014/chart" uri="{C3380CC4-5D6E-409C-BE32-E72D297353CC}">
                  <c16:uniqueId val="{00000011-D0A6-4384-9DB6-1CFD09139D68}"/>
                </c:ext>
              </c:extLst>
            </c:dLbl>
            <c:dLbl>
              <c:idx val="15"/>
              <c:delete val="1"/>
              <c:extLst>
                <c:ext xmlns:c15="http://schemas.microsoft.com/office/drawing/2012/chart" uri="{CE6537A1-D6FC-4f65-9D91-7224C49458BB}"/>
                <c:ext xmlns:c16="http://schemas.microsoft.com/office/drawing/2014/chart" uri="{C3380CC4-5D6E-409C-BE32-E72D297353CC}">
                  <c16:uniqueId val="{00000012-D0A6-4384-9DB6-1CFD09139D68}"/>
                </c:ext>
              </c:extLst>
            </c:dLbl>
            <c:dLbl>
              <c:idx val="16"/>
              <c:delete val="1"/>
              <c:extLst>
                <c:ext xmlns:c15="http://schemas.microsoft.com/office/drawing/2012/chart" uri="{CE6537A1-D6FC-4f65-9D91-7224C49458BB}"/>
                <c:ext xmlns:c16="http://schemas.microsoft.com/office/drawing/2014/chart" uri="{C3380CC4-5D6E-409C-BE32-E72D297353CC}">
                  <c16:uniqueId val="{00000013-D0A6-4384-9DB6-1CFD09139D68}"/>
                </c:ext>
              </c:extLst>
            </c:dLbl>
            <c:dLbl>
              <c:idx val="17"/>
              <c:delete val="1"/>
              <c:extLst>
                <c:ext xmlns:c15="http://schemas.microsoft.com/office/drawing/2012/chart" uri="{CE6537A1-D6FC-4f65-9D91-7224C49458BB}"/>
                <c:ext xmlns:c16="http://schemas.microsoft.com/office/drawing/2014/chart" uri="{C3380CC4-5D6E-409C-BE32-E72D297353CC}">
                  <c16:uniqueId val="{00000014-D0A6-4384-9DB6-1CFD09139D68}"/>
                </c:ext>
              </c:extLst>
            </c:dLbl>
            <c:dLbl>
              <c:idx val="18"/>
              <c:delete val="1"/>
              <c:extLst>
                <c:ext xmlns:c15="http://schemas.microsoft.com/office/drawing/2012/chart" uri="{CE6537A1-D6FC-4f65-9D91-7224C49458BB}"/>
                <c:ext xmlns:c16="http://schemas.microsoft.com/office/drawing/2014/chart" uri="{C3380CC4-5D6E-409C-BE32-E72D297353CC}">
                  <c16:uniqueId val="{00000015-D0A6-4384-9DB6-1CFD09139D68}"/>
                </c:ext>
              </c:extLst>
            </c:dLbl>
            <c:dLbl>
              <c:idx val="19"/>
              <c:delete val="1"/>
              <c:extLst>
                <c:ext xmlns:c15="http://schemas.microsoft.com/office/drawing/2012/chart" uri="{CE6537A1-D6FC-4f65-9D91-7224C49458BB}"/>
                <c:ext xmlns:c16="http://schemas.microsoft.com/office/drawing/2014/chart" uri="{C3380CC4-5D6E-409C-BE32-E72D297353CC}">
                  <c16:uniqueId val="{00000016-D0A6-4384-9DB6-1CFD09139D68}"/>
                </c:ext>
              </c:extLst>
            </c:dLbl>
            <c:dLbl>
              <c:idx val="20"/>
              <c:delete val="1"/>
              <c:extLst>
                <c:ext xmlns:c15="http://schemas.microsoft.com/office/drawing/2012/chart" uri="{CE6537A1-D6FC-4f65-9D91-7224C49458BB}"/>
                <c:ext xmlns:c16="http://schemas.microsoft.com/office/drawing/2014/chart" uri="{C3380CC4-5D6E-409C-BE32-E72D297353CC}">
                  <c16:uniqueId val="{00000017-D0A6-4384-9DB6-1CFD09139D68}"/>
                </c:ext>
              </c:extLst>
            </c:dLbl>
            <c:dLbl>
              <c:idx val="21"/>
              <c:delete val="1"/>
              <c:extLst>
                <c:ext xmlns:c15="http://schemas.microsoft.com/office/drawing/2012/chart" uri="{CE6537A1-D6FC-4f65-9D91-7224C49458BB}"/>
                <c:ext xmlns:c16="http://schemas.microsoft.com/office/drawing/2014/chart" uri="{C3380CC4-5D6E-409C-BE32-E72D297353CC}">
                  <c16:uniqueId val="{00000018-D0A6-4384-9DB6-1CFD09139D68}"/>
                </c:ext>
              </c:extLst>
            </c:dLbl>
            <c:dLbl>
              <c:idx val="22"/>
              <c:delete val="1"/>
              <c:extLst>
                <c:ext xmlns:c15="http://schemas.microsoft.com/office/drawing/2012/chart" uri="{CE6537A1-D6FC-4f65-9D91-7224C49458BB}"/>
                <c:ext xmlns:c16="http://schemas.microsoft.com/office/drawing/2014/chart" uri="{C3380CC4-5D6E-409C-BE32-E72D297353CC}">
                  <c16:uniqueId val="{00000019-D0A6-4384-9DB6-1CFD09139D68}"/>
                </c:ext>
              </c:extLst>
            </c:dLbl>
            <c:dLbl>
              <c:idx val="23"/>
              <c:delete val="1"/>
              <c:extLst>
                <c:ext xmlns:c15="http://schemas.microsoft.com/office/drawing/2012/chart" uri="{CE6537A1-D6FC-4f65-9D91-7224C49458BB}"/>
                <c:ext xmlns:c16="http://schemas.microsoft.com/office/drawing/2014/chart" uri="{C3380CC4-5D6E-409C-BE32-E72D297353CC}">
                  <c16:uniqueId val="{0000001A-D0A6-4384-9DB6-1CFD09139D68}"/>
                </c:ext>
              </c:extLst>
            </c:dLbl>
            <c:dLbl>
              <c:idx val="24"/>
              <c:delete val="1"/>
              <c:extLst>
                <c:ext xmlns:c15="http://schemas.microsoft.com/office/drawing/2012/chart" uri="{CE6537A1-D6FC-4f65-9D91-7224C49458BB}"/>
                <c:ext xmlns:c16="http://schemas.microsoft.com/office/drawing/2014/chart" uri="{C3380CC4-5D6E-409C-BE32-E72D297353CC}">
                  <c16:uniqueId val="{0000001B-D0A6-4384-9DB6-1CFD09139D68}"/>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0A6-4384-9DB6-1CFD09139D68}"/>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Augsburg (09772)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78618</v>
      </c>
      <c r="F11" s="238">
        <v>79200</v>
      </c>
      <c r="G11" s="238">
        <v>79070</v>
      </c>
      <c r="H11" s="238">
        <v>77553</v>
      </c>
      <c r="I11" s="265">
        <v>77306</v>
      </c>
      <c r="J11" s="263">
        <v>1312</v>
      </c>
      <c r="K11" s="266">
        <v>1.6971515794375598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20.132794016637412</v>
      </c>
      <c r="E13" s="115">
        <v>15828</v>
      </c>
      <c r="F13" s="114">
        <v>16228</v>
      </c>
      <c r="G13" s="114">
        <v>16140</v>
      </c>
      <c r="H13" s="114">
        <v>15989</v>
      </c>
      <c r="I13" s="140">
        <v>15836</v>
      </c>
      <c r="J13" s="115">
        <v>-8</v>
      </c>
      <c r="K13" s="116">
        <v>-5.0517807527153319E-2</v>
      </c>
    </row>
    <row r="14" spans="1:255" ht="14.1" customHeight="1" x14ac:dyDescent="0.2">
      <c r="A14" s="306" t="s">
        <v>230</v>
      </c>
      <c r="B14" s="307"/>
      <c r="C14" s="308"/>
      <c r="D14" s="113">
        <v>61.868783230303492</v>
      </c>
      <c r="E14" s="115">
        <v>48640</v>
      </c>
      <c r="F14" s="114">
        <v>48886</v>
      </c>
      <c r="G14" s="114">
        <v>48952</v>
      </c>
      <c r="H14" s="114">
        <v>47687</v>
      </c>
      <c r="I14" s="140">
        <v>47699</v>
      </c>
      <c r="J14" s="115">
        <v>941</v>
      </c>
      <c r="K14" s="116">
        <v>1.972787689469381</v>
      </c>
    </row>
    <row r="15" spans="1:255" ht="14.1" customHeight="1" x14ac:dyDescent="0.2">
      <c r="A15" s="306" t="s">
        <v>231</v>
      </c>
      <c r="B15" s="307"/>
      <c r="C15" s="308"/>
      <c r="D15" s="113">
        <v>10.659136584497189</v>
      </c>
      <c r="E15" s="115">
        <v>8380</v>
      </c>
      <c r="F15" s="114">
        <v>8361</v>
      </c>
      <c r="G15" s="114">
        <v>8334</v>
      </c>
      <c r="H15" s="114">
        <v>8234</v>
      </c>
      <c r="I15" s="140">
        <v>8186</v>
      </c>
      <c r="J15" s="115">
        <v>194</v>
      </c>
      <c r="K15" s="116">
        <v>2.3698998289763011</v>
      </c>
    </row>
    <row r="16" spans="1:255" ht="14.1" customHeight="1" x14ac:dyDescent="0.2">
      <c r="A16" s="306" t="s">
        <v>232</v>
      </c>
      <c r="B16" s="307"/>
      <c r="C16" s="308"/>
      <c r="D16" s="113">
        <v>7.3392861685619071</v>
      </c>
      <c r="E16" s="115">
        <v>5770</v>
      </c>
      <c r="F16" s="114">
        <v>5725</v>
      </c>
      <c r="G16" s="114">
        <v>5644</v>
      </c>
      <c r="H16" s="114">
        <v>5643</v>
      </c>
      <c r="I16" s="140">
        <v>5585</v>
      </c>
      <c r="J16" s="115">
        <v>185</v>
      </c>
      <c r="K16" s="116">
        <v>3.3124440465532676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0.47444605561067438</v>
      </c>
      <c r="E18" s="115">
        <v>373</v>
      </c>
      <c r="F18" s="114">
        <v>374</v>
      </c>
      <c r="G18" s="114">
        <v>389</v>
      </c>
      <c r="H18" s="114">
        <v>386</v>
      </c>
      <c r="I18" s="140">
        <v>369</v>
      </c>
      <c r="J18" s="115">
        <v>4</v>
      </c>
      <c r="K18" s="116">
        <v>1.084010840108401</v>
      </c>
    </row>
    <row r="19" spans="1:255" ht="14.1" customHeight="1" x14ac:dyDescent="0.2">
      <c r="A19" s="306" t="s">
        <v>235</v>
      </c>
      <c r="B19" s="307" t="s">
        <v>236</v>
      </c>
      <c r="C19" s="308"/>
      <c r="D19" s="113">
        <v>0.29382584141036405</v>
      </c>
      <c r="E19" s="115">
        <v>231</v>
      </c>
      <c r="F19" s="114">
        <v>225</v>
      </c>
      <c r="G19" s="114">
        <v>244</v>
      </c>
      <c r="H19" s="114">
        <v>245</v>
      </c>
      <c r="I19" s="140">
        <v>225</v>
      </c>
      <c r="J19" s="115">
        <v>6</v>
      </c>
      <c r="K19" s="116">
        <v>2.6666666666666665</v>
      </c>
    </row>
    <row r="20" spans="1:255" ht="14.1" customHeight="1" x14ac:dyDescent="0.2">
      <c r="A20" s="306">
        <v>12</v>
      </c>
      <c r="B20" s="307" t="s">
        <v>237</v>
      </c>
      <c r="C20" s="308"/>
      <c r="D20" s="113">
        <v>0.63853061639828024</v>
      </c>
      <c r="E20" s="115">
        <v>502</v>
      </c>
      <c r="F20" s="114">
        <v>453</v>
      </c>
      <c r="G20" s="114">
        <v>521</v>
      </c>
      <c r="H20" s="114">
        <v>519</v>
      </c>
      <c r="I20" s="140">
        <v>488</v>
      </c>
      <c r="J20" s="115">
        <v>14</v>
      </c>
      <c r="K20" s="116">
        <v>2.8688524590163933</v>
      </c>
    </row>
    <row r="21" spans="1:255" ht="14.1" customHeight="1" x14ac:dyDescent="0.2">
      <c r="A21" s="306">
        <v>21</v>
      </c>
      <c r="B21" s="307" t="s">
        <v>238</v>
      </c>
      <c r="C21" s="308"/>
      <c r="D21" s="113">
        <v>0.40067160192322371</v>
      </c>
      <c r="E21" s="115">
        <v>315</v>
      </c>
      <c r="F21" s="114">
        <v>310</v>
      </c>
      <c r="G21" s="114">
        <v>338</v>
      </c>
      <c r="H21" s="114">
        <v>339</v>
      </c>
      <c r="I21" s="140">
        <v>325</v>
      </c>
      <c r="J21" s="115">
        <v>-10</v>
      </c>
      <c r="K21" s="116">
        <v>-3.0769230769230771</v>
      </c>
    </row>
    <row r="22" spans="1:255" ht="14.1" customHeight="1" x14ac:dyDescent="0.2">
      <c r="A22" s="306">
        <v>22</v>
      </c>
      <c r="B22" s="307" t="s">
        <v>239</v>
      </c>
      <c r="C22" s="308"/>
      <c r="D22" s="113">
        <v>2.6775038795186852</v>
      </c>
      <c r="E22" s="115">
        <v>2105</v>
      </c>
      <c r="F22" s="114">
        <v>2105</v>
      </c>
      <c r="G22" s="114">
        <v>2163</v>
      </c>
      <c r="H22" s="114">
        <v>2097</v>
      </c>
      <c r="I22" s="140">
        <v>2089</v>
      </c>
      <c r="J22" s="115">
        <v>16</v>
      </c>
      <c r="K22" s="116">
        <v>0.7659167065581618</v>
      </c>
    </row>
    <row r="23" spans="1:255" ht="14.1" customHeight="1" x14ac:dyDescent="0.2">
      <c r="A23" s="306">
        <v>23</v>
      </c>
      <c r="B23" s="307" t="s">
        <v>240</v>
      </c>
      <c r="C23" s="308"/>
      <c r="D23" s="113">
        <v>1.0684576051285966</v>
      </c>
      <c r="E23" s="115">
        <v>840</v>
      </c>
      <c r="F23" s="114">
        <v>849</v>
      </c>
      <c r="G23" s="114">
        <v>867</v>
      </c>
      <c r="H23" s="114">
        <v>860</v>
      </c>
      <c r="I23" s="140">
        <v>868</v>
      </c>
      <c r="J23" s="115">
        <v>-28</v>
      </c>
      <c r="K23" s="116">
        <v>-3.225806451612903</v>
      </c>
    </row>
    <row r="24" spans="1:255" ht="14.1" customHeight="1" x14ac:dyDescent="0.2">
      <c r="A24" s="306">
        <v>24</v>
      </c>
      <c r="B24" s="307" t="s">
        <v>241</v>
      </c>
      <c r="C24" s="308"/>
      <c r="D24" s="113">
        <v>4.4849779948612278</v>
      </c>
      <c r="E24" s="115">
        <v>3526</v>
      </c>
      <c r="F24" s="114">
        <v>3541</v>
      </c>
      <c r="G24" s="114">
        <v>3603</v>
      </c>
      <c r="H24" s="114">
        <v>3548</v>
      </c>
      <c r="I24" s="140">
        <v>3582</v>
      </c>
      <c r="J24" s="115">
        <v>-56</v>
      </c>
      <c r="K24" s="116">
        <v>-1.5633724176437744</v>
      </c>
    </row>
    <row r="25" spans="1:255" ht="14.1" customHeight="1" x14ac:dyDescent="0.2">
      <c r="A25" s="306">
        <v>25</v>
      </c>
      <c r="B25" s="307" t="s">
        <v>242</v>
      </c>
      <c r="C25" s="308"/>
      <c r="D25" s="113">
        <v>6.2504769900022898</v>
      </c>
      <c r="E25" s="115">
        <v>4914</v>
      </c>
      <c r="F25" s="114">
        <v>4915</v>
      </c>
      <c r="G25" s="114">
        <v>4889</v>
      </c>
      <c r="H25" s="114">
        <v>4783</v>
      </c>
      <c r="I25" s="140">
        <v>4743</v>
      </c>
      <c r="J25" s="115">
        <v>171</v>
      </c>
      <c r="K25" s="116">
        <v>3.6053130929791273</v>
      </c>
    </row>
    <row r="26" spans="1:255" ht="14.1" customHeight="1" x14ac:dyDescent="0.2">
      <c r="A26" s="306">
        <v>26</v>
      </c>
      <c r="B26" s="307" t="s">
        <v>243</v>
      </c>
      <c r="C26" s="308"/>
      <c r="D26" s="113">
        <v>3.1570378284871148</v>
      </c>
      <c r="E26" s="115">
        <v>2482</v>
      </c>
      <c r="F26" s="114">
        <v>2483</v>
      </c>
      <c r="G26" s="114">
        <v>2506</v>
      </c>
      <c r="H26" s="114">
        <v>2401</v>
      </c>
      <c r="I26" s="140">
        <v>2407</v>
      </c>
      <c r="J26" s="115">
        <v>75</v>
      </c>
      <c r="K26" s="116">
        <v>3.1159119235562942</v>
      </c>
    </row>
    <row r="27" spans="1:255" ht="14.1" customHeight="1" x14ac:dyDescent="0.2">
      <c r="A27" s="306">
        <v>27</v>
      </c>
      <c r="B27" s="307" t="s">
        <v>244</v>
      </c>
      <c r="C27" s="308"/>
      <c r="D27" s="113">
        <v>3.1519499351293598</v>
      </c>
      <c r="E27" s="115">
        <v>2478</v>
      </c>
      <c r="F27" s="114">
        <v>2468</v>
      </c>
      <c r="G27" s="114">
        <v>2474</v>
      </c>
      <c r="H27" s="114">
        <v>2441</v>
      </c>
      <c r="I27" s="140">
        <v>2445</v>
      </c>
      <c r="J27" s="115">
        <v>33</v>
      </c>
      <c r="K27" s="116">
        <v>1.3496932515337423</v>
      </c>
    </row>
    <row r="28" spans="1:255" ht="14.1" customHeight="1" x14ac:dyDescent="0.2">
      <c r="A28" s="306">
        <v>28</v>
      </c>
      <c r="B28" s="307" t="s">
        <v>245</v>
      </c>
      <c r="C28" s="308"/>
      <c r="D28" s="113">
        <v>0.65633824315042355</v>
      </c>
      <c r="E28" s="115">
        <v>516</v>
      </c>
      <c r="F28" s="114">
        <v>519</v>
      </c>
      <c r="G28" s="114">
        <v>521</v>
      </c>
      <c r="H28" s="114">
        <v>522</v>
      </c>
      <c r="I28" s="140">
        <v>521</v>
      </c>
      <c r="J28" s="115">
        <v>-5</v>
      </c>
      <c r="K28" s="116">
        <v>-0.95969289827255277</v>
      </c>
    </row>
    <row r="29" spans="1:255" ht="14.1" customHeight="1" x14ac:dyDescent="0.2">
      <c r="A29" s="306">
        <v>29</v>
      </c>
      <c r="B29" s="307" t="s">
        <v>246</v>
      </c>
      <c r="C29" s="308"/>
      <c r="D29" s="113">
        <v>2.7220229463990435</v>
      </c>
      <c r="E29" s="115">
        <v>2140</v>
      </c>
      <c r="F29" s="114">
        <v>2156</v>
      </c>
      <c r="G29" s="114">
        <v>2159</v>
      </c>
      <c r="H29" s="114">
        <v>2152</v>
      </c>
      <c r="I29" s="140">
        <v>2213</v>
      </c>
      <c r="J29" s="115">
        <v>-73</v>
      </c>
      <c r="K29" s="116">
        <v>-3.2986895616809759</v>
      </c>
    </row>
    <row r="30" spans="1:255" ht="14.1" customHeight="1" x14ac:dyDescent="0.2">
      <c r="A30" s="306" t="s">
        <v>247</v>
      </c>
      <c r="B30" s="307" t="s">
        <v>248</v>
      </c>
      <c r="C30" s="308"/>
      <c r="D30" s="113">
        <v>1.4157063267953904</v>
      </c>
      <c r="E30" s="115">
        <v>1113</v>
      </c>
      <c r="F30" s="114">
        <v>1110</v>
      </c>
      <c r="G30" s="114">
        <v>1106</v>
      </c>
      <c r="H30" s="114">
        <v>1109</v>
      </c>
      <c r="I30" s="140">
        <v>1163</v>
      </c>
      <c r="J30" s="115">
        <v>-50</v>
      </c>
      <c r="K30" s="116">
        <v>-4.2992261392949267</v>
      </c>
    </row>
    <row r="31" spans="1:255" ht="14.1" customHeight="1" x14ac:dyDescent="0.2">
      <c r="A31" s="306" t="s">
        <v>249</v>
      </c>
      <c r="B31" s="307" t="s">
        <v>250</v>
      </c>
      <c r="C31" s="308"/>
      <c r="D31" s="113">
        <v>1.1803912589992114</v>
      </c>
      <c r="E31" s="115">
        <v>928</v>
      </c>
      <c r="F31" s="114">
        <v>946</v>
      </c>
      <c r="G31" s="114">
        <v>952</v>
      </c>
      <c r="H31" s="114">
        <v>947</v>
      </c>
      <c r="I31" s="140">
        <v>957</v>
      </c>
      <c r="J31" s="115">
        <v>-29</v>
      </c>
      <c r="K31" s="116">
        <v>-3.0303030303030303</v>
      </c>
    </row>
    <row r="32" spans="1:255" ht="14.1" customHeight="1" x14ac:dyDescent="0.2">
      <c r="A32" s="306">
        <v>31</v>
      </c>
      <c r="B32" s="307" t="s">
        <v>251</v>
      </c>
      <c r="C32" s="308"/>
      <c r="D32" s="113">
        <v>0.63089877636164748</v>
      </c>
      <c r="E32" s="115">
        <v>496</v>
      </c>
      <c r="F32" s="114">
        <v>486</v>
      </c>
      <c r="G32" s="114">
        <v>479</v>
      </c>
      <c r="H32" s="114">
        <v>475</v>
      </c>
      <c r="I32" s="140">
        <v>460</v>
      </c>
      <c r="J32" s="115">
        <v>36</v>
      </c>
      <c r="K32" s="116">
        <v>7.8260869565217392</v>
      </c>
    </row>
    <row r="33" spans="1:11" ht="14.1" customHeight="1" x14ac:dyDescent="0.2">
      <c r="A33" s="306">
        <v>32</v>
      </c>
      <c r="B33" s="307" t="s">
        <v>252</v>
      </c>
      <c r="C33" s="308"/>
      <c r="D33" s="113">
        <v>2.4981556386578139</v>
      </c>
      <c r="E33" s="115">
        <v>1964</v>
      </c>
      <c r="F33" s="114">
        <v>1971</v>
      </c>
      <c r="G33" s="114">
        <v>2043</v>
      </c>
      <c r="H33" s="114">
        <v>2046</v>
      </c>
      <c r="I33" s="140">
        <v>2000</v>
      </c>
      <c r="J33" s="115">
        <v>-36</v>
      </c>
      <c r="K33" s="116">
        <v>-1.8</v>
      </c>
    </row>
    <row r="34" spans="1:11" ht="14.1" customHeight="1" x14ac:dyDescent="0.2">
      <c r="A34" s="306">
        <v>33</v>
      </c>
      <c r="B34" s="307" t="s">
        <v>253</v>
      </c>
      <c r="C34" s="308"/>
      <c r="D34" s="113">
        <v>1.7108041415451931</v>
      </c>
      <c r="E34" s="115">
        <v>1345</v>
      </c>
      <c r="F34" s="114">
        <v>1318</v>
      </c>
      <c r="G34" s="114">
        <v>1395</v>
      </c>
      <c r="H34" s="114">
        <v>1325</v>
      </c>
      <c r="I34" s="140">
        <v>1277</v>
      </c>
      <c r="J34" s="115">
        <v>68</v>
      </c>
      <c r="K34" s="116">
        <v>5.3249804228660924</v>
      </c>
    </row>
    <row r="35" spans="1:11" ht="14.1" customHeight="1" x14ac:dyDescent="0.2">
      <c r="A35" s="306">
        <v>34</v>
      </c>
      <c r="B35" s="307" t="s">
        <v>254</v>
      </c>
      <c r="C35" s="308"/>
      <c r="D35" s="113">
        <v>2.3226233178152587</v>
      </c>
      <c r="E35" s="115">
        <v>1826</v>
      </c>
      <c r="F35" s="114">
        <v>1826</v>
      </c>
      <c r="G35" s="114">
        <v>1801</v>
      </c>
      <c r="H35" s="114">
        <v>1745</v>
      </c>
      <c r="I35" s="140">
        <v>1736</v>
      </c>
      <c r="J35" s="115">
        <v>90</v>
      </c>
      <c r="K35" s="116">
        <v>5.1843317972350231</v>
      </c>
    </row>
    <row r="36" spans="1:11" ht="14.1" customHeight="1" x14ac:dyDescent="0.2">
      <c r="A36" s="306">
        <v>41</v>
      </c>
      <c r="B36" s="307" t="s">
        <v>255</v>
      </c>
      <c r="C36" s="308"/>
      <c r="D36" s="113">
        <v>1.9677427561118319</v>
      </c>
      <c r="E36" s="115">
        <v>1547</v>
      </c>
      <c r="F36" s="114">
        <v>1556</v>
      </c>
      <c r="G36" s="114">
        <v>1566</v>
      </c>
      <c r="H36" s="114">
        <v>1561</v>
      </c>
      <c r="I36" s="140">
        <v>1571</v>
      </c>
      <c r="J36" s="115">
        <v>-24</v>
      </c>
      <c r="K36" s="116">
        <v>-1.5276893698281349</v>
      </c>
    </row>
    <row r="37" spans="1:11" ht="14.1" customHeight="1" x14ac:dyDescent="0.2">
      <c r="A37" s="306">
        <v>42</v>
      </c>
      <c r="B37" s="307" t="s">
        <v>256</v>
      </c>
      <c r="C37" s="308"/>
      <c r="D37" s="113">
        <v>0.1424610140171462</v>
      </c>
      <c r="E37" s="115">
        <v>112</v>
      </c>
      <c r="F37" s="114">
        <v>112</v>
      </c>
      <c r="G37" s="114">
        <v>109</v>
      </c>
      <c r="H37" s="114">
        <v>102</v>
      </c>
      <c r="I37" s="140">
        <v>106</v>
      </c>
      <c r="J37" s="115">
        <v>6</v>
      </c>
      <c r="K37" s="116">
        <v>5.6603773584905657</v>
      </c>
    </row>
    <row r="38" spans="1:11" ht="14.1" customHeight="1" x14ac:dyDescent="0.2">
      <c r="A38" s="306">
        <v>43</v>
      </c>
      <c r="B38" s="307" t="s">
        <v>257</v>
      </c>
      <c r="C38" s="308"/>
      <c r="D38" s="113">
        <v>1.5187361672899335</v>
      </c>
      <c r="E38" s="115">
        <v>1194</v>
      </c>
      <c r="F38" s="114">
        <v>1238</v>
      </c>
      <c r="G38" s="114">
        <v>1212</v>
      </c>
      <c r="H38" s="114">
        <v>1163</v>
      </c>
      <c r="I38" s="140">
        <v>1129</v>
      </c>
      <c r="J38" s="115">
        <v>65</v>
      </c>
      <c r="K38" s="116">
        <v>5.7573073516386186</v>
      </c>
    </row>
    <row r="39" spans="1:11" ht="14.1" customHeight="1" x14ac:dyDescent="0.2">
      <c r="A39" s="306">
        <v>51</v>
      </c>
      <c r="B39" s="307" t="s">
        <v>258</v>
      </c>
      <c r="C39" s="308"/>
      <c r="D39" s="113">
        <v>11.574957388893129</v>
      </c>
      <c r="E39" s="115">
        <v>9100</v>
      </c>
      <c r="F39" s="114">
        <v>9699</v>
      </c>
      <c r="G39" s="114">
        <v>9406</v>
      </c>
      <c r="H39" s="114">
        <v>9194</v>
      </c>
      <c r="I39" s="140">
        <v>9160</v>
      </c>
      <c r="J39" s="115">
        <v>-60</v>
      </c>
      <c r="K39" s="116">
        <v>-0.65502183406113534</v>
      </c>
    </row>
    <row r="40" spans="1:11" ht="14.1" customHeight="1" x14ac:dyDescent="0.2">
      <c r="A40" s="306" t="s">
        <v>259</v>
      </c>
      <c r="B40" s="307" t="s">
        <v>260</v>
      </c>
      <c r="C40" s="308"/>
      <c r="D40" s="113">
        <v>10.0727568750159</v>
      </c>
      <c r="E40" s="115">
        <v>7919</v>
      </c>
      <c r="F40" s="114">
        <v>8524</v>
      </c>
      <c r="G40" s="114">
        <v>8231</v>
      </c>
      <c r="H40" s="114">
        <v>8089</v>
      </c>
      <c r="I40" s="140">
        <v>8042</v>
      </c>
      <c r="J40" s="115">
        <v>-123</v>
      </c>
      <c r="K40" s="116">
        <v>-1.5294702810246208</v>
      </c>
    </row>
    <row r="41" spans="1:11" ht="14.1" customHeight="1" x14ac:dyDescent="0.2">
      <c r="A41" s="306"/>
      <c r="B41" s="307" t="s">
        <v>261</v>
      </c>
      <c r="C41" s="308"/>
      <c r="D41" s="113">
        <v>8.8351268157419423</v>
      </c>
      <c r="E41" s="115">
        <v>6946</v>
      </c>
      <c r="F41" s="114">
        <v>7514</v>
      </c>
      <c r="G41" s="114">
        <v>7262</v>
      </c>
      <c r="H41" s="114">
        <v>7170</v>
      </c>
      <c r="I41" s="140">
        <v>7128</v>
      </c>
      <c r="J41" s="115">
        <v>-182</v>
      </c>
      <c r="K41" s="116">
        <v>-2.55331088664422</v>
      </c>
    </row>
    <row r="42" spans="1:11" ht="14.1" customHeight="1" x14ac:dyDescent="0.2">
      <c r="A42" s="306">
        <v>52</v>
      </c>
      <c r="B42" s="307" t="s">
        <v>262</v>
      </c>
      <c r="C42" s="308"/>
      <c r="D42" s="113">
        <v>5.2685135719555314</v>
      </c>
      <c r="E42" s="115">
        <v>4142</v>
      </c>
      <c r="F42" s="114">
        <v>4158</v>
      </c>
      <c r="G42" s="114">
        <v>4168</v>
      </c>
      <c r="H42" s="114">
        <v>4127</v>
      </c>
      <c r="I42" s="140">
        <v>4120</v>
      </c>
      <c r="J42" s="115">
        <v>22</v>
      </c>
      <c r="K42" s="116">
        <v>0.53398058252427183</v>
      </c>
    </row>
    <row r="43" spans="1:11" ht="14.1" customHeight="1" x14ac:dyDescent="0.2">
      <c r="A43" s="306" t="s">
        <v>263</v>
      </c>
      <c r="B43" s="307" t="s">
        <v>264</v>
      </c>
      <c r="C43" s="308"/>
      <c r="D43" s="113">
        <v>4.8220509298125114</v>
      </c>
      <c r="E43" s="115">
        <v>3791</v>
      </c>
      <c r="F43" s="114">
        <v>3818</v>
      </c>
      <c r="G43" s="114">
        <v>3838</v>
      </c>
      <c r="H43" s="114">
        <v>3802</v>
      </c>
      <c r="I43" s="140">
        <v>3776</v>
      </c>
      <c r="J43" s="115">
        <v>15</v>
      </c>
      <c r="K43" s="116">
        <v>0.3972457627118644</v>
      </c>
    </row>
    <row r="44" spans="1:11" ht="14.1" customHeight="1" x14ac:dyDescent="0.2">
      <c r="A44" s="306">
        <v>53</v>
      </c>
      <c r="B44" s="307" t="s">
        <v>265</v>
      </c>
      <c r="C44" s="308"/>
      <c r="D44" s="113">
        <v>0.55076445597700274</v>
      </c>
      <c r="E44" s="115">
        <v>433</v>
      </c>
      <c r="F44" s="114">
        <v>467</v>
      </c>
      <c r="G44" s="114">
        <v>455</v>
      </c>
      <c r="H44" s="114">
        <v>396</v>
      </c>
      <c r="I44" s="140">
        <v>424</v>
      </c>
      <c r="J44" s="115">
        <v>9</v>
      </c>
      <c r="K44" s="116">
        <v>2.1226415094339623</v>
      </c>
    </row>
    <row r="45" spans="1:11" ht="14.1" customHeight="1" x14ac:dyDescent="0.2">
      <c r="A45" s="306" t="s">
        <v>266</v>
      </c>
      <c r="B45" s="307" t="s">
        <v>267</v>
      </c>
      <c r="C45" s="308"/>
      <c r="D45" s="113">
        <v>0.529140909206543</v>
      </c>
      <c r="E45" s="115">
        <v>416</v>
      </c>
      <c r="F45" s="114">
        <v>450</v>
      </c>
      <c r="G45" s="114">
        <v>437</v>
      </c>
      <c r="H45" s="114">
        <v>380</v>
      </c>
      <c r="I45" s="140">
        <v>408</v>
      </c>
      <c r="J45" s="115">
        <v>8</v>
      </c>
      <c r="K45" s="116">
        <v>1.9607843137254901</v>
      </c>
    </row>
    <row r="46" spans="1:11" ht="14.1" customHeight="1" x14ac:dyDescent="0.2">
      <c r="A46" s="306">
        <v>54</v>
      </c>
      <c r="B46" s="307" t="s">
        <v>268</v>
      </c>
      <c r="C46" s="308"/>
      <c r="D46" s="113">
        <v>3.6543794042076878</v>
      </c>
      <c r="E46" s="115">
        <v>2873</v>
      </c>
      <c r="F46" s="114">
        <v>2830</v>
      </c>
      <c r="G46" s="114">
        <v>2833</v>
      </c>
      <c r="H46" s="114">
        <v>2793</v>
      </c>
      <c r="I46" s="140">
        <v>2785</v>
      </c>
      <c r="J46" s="115">
        <v>88</v>
      </c>
      <c r="K46" s="116">
        <v>3.1597845601436267</v>
      </c>
    </row>
    <row r="47" spans="1:11" ht="14.1" customHeight="1" x14ac:dyDescent="0.2">
      <c r="A47" s="306">
        <v>61</v>
      </c>
      <c r="B47" s="307" t="s">
        <v>269</v>
      </c>
      <c r="C47" s="308"/>
      <c r="D47" s="113">
        <v>3.2155486021013</v>
      </c>
      <c r="E47" s="115">
        <v>2528</v>
      </c>
      <c r="F47" s="114">
        <v>2530</v>
      </c>
      <c r="G47" s="114">
        <v>2517</v>
      </c>
      <c r="H47" s="114">
        <v>2522</v>
      </c>
      <c r="I47" s="140">
        <v>2494</v>
      </c>
      <c r="J47" s="115">
        <v>34</v>
      </c>
      <c r="K47" s="116">
        <v>1.36327185244587</v>
      </c>
    </row>
    <row r="48" spans="1:11" ht="14.1" customHeight="1" x14ac:dyDescent="0.2">
      <c r="A48" s="306">
        <v>62</v>
      </c>
      <c r="B48" s="307" t="s">
        <v>270</v>
      </c>
      <c r="C48" s="308"/>
      <c r="D48" s="113">
        <v>7.6750871301737513</v>
      </c>
      <c r="E48" s="115">
        <v>6034</v>
      </c>
      <c r="F48" s="114">
        <v>6080</v>
      </c>
      <c r="G48" s="114">
        <v>6111</v>
      </c>
      <c r="H48" s="114">
        <v>6028</v>
      </c>
      <c r="I48" s="140">
        <v>6009</v>
      </c>
      <c r="J48" s="115">
        <v>25</v>
      </c>
      <c r="K48" s="116">
        <v>0.41604260276252286</v>
      </c>
    </row>
    <row r="49" spans="1:11" ht="14.1" customHeight="1" x14ac:dyDescent="0.2">
      <c r="A49" s="306">
        <v>63</v>
      </c>
      <c r="B49" s="307" t="s">
        <v>271</v>
      </c>
      <c r="C49" s="308"/>
      <c r="D49" s="113">
        <v>1.4335139535475336</v>
      </c>
      <c r="E49" s="115">
        <v>1127</v>
      </c>
      <c r="F49" s="114">
        <v>1128</v>
      </c>
      <c r="G49" s="114">
        <v>1149</v>
      </c>
      <c r="H49" s="114">
        <v>1113</v>
      </c>
      <c r="I49" s="140">
        <v>1096</v>
      </c>
      <c r="J49" s="115">
        <v>31</v>
      </c>
      <c r="K49" s="116">
        <v>2.8284671532846715</v>
      </c>
    </row>
    <row r="50" spans="1:11" ht="14.1" customHeight="1" x14ac:dyDescent="0.2">
      <c r="A50" s="306" t="s">
        <v>272</v>
      </c>
      <c r="B50" s="307" t="s">
        <v>273</v>
      </c>
      <c r="C50" s="308"/>
      <c r="D50" s="113">
        <v>0.32689714823577298</v>
      </c>
      <c r="E50" s="115">
        <v>257</v>
      </c>
      <c r="F50" s="114">
        <v>261</v>
      </c>
      <c r="G50" s="114">
        <v>265</v>
      </c>
      <c r="H50" s="114">
        <v>249</v>
      </c>
      <c r="I50" s="140">
        <v>241</v>
      </c>
      <c r="J50" s="115">
        <v>16</v>
      </c>
      <c r="K50" s="116">
        <v>6.6390041493775938</v>
      </c>
    </row>
    <row r="51" spans="1:11" ht="14.1" customHeight="1" x14ac:dyDescent="0.2">
      <c r="A51" s="306" t="s">
        <v>274</v>
      </c>
      <c r="B51" s="307" t="s">
        <v>275</v>
      </c>
      <c r="C51" s="308"/>
      <c r="D51" s="113">
        <v>0.92726856445088912</v>
      </c>
      <c r="E51" s="115">
        <v>729</v>
      </c>
      <c r="F51" s="114">
        <v>720</v>
      </c>
      <c r="G51" s="114">
        <v>735</v>
      </c>
      <c r="H51" s="114">
        <v>725</v>
      </c>
      <c r="I51" s="140">
        <v>714</v>
      </c>
      <c r="J51" s="115">
        <v>15</v>
      </c>
      <c r="K51" s="116">
        <v>2.1008403361344539</v>
      </c>
    </row>
    <row r="52" spans="1:11" ht="14.1" customHeight="1" x14ac:dyDescent="0.2">
      <c r="A52" s="306">
        <v>71</v>
      </c>
      <c r="B52" s="307" t="s">
        <v>276</v>
      </c>
      <c r="C52" s="308"/>
      <c r="D52" s="113">
        <v>10.834668905339743</v>
      </c>
      <c r="E52" s="115">
        <v>8518</v>
      </c>
      <c r="F52" s="114">
        <v>8537</v>
      </c>
      <c r="G52" s="114">
        <v>8522</v>
      </c>
      <c r="H52" s="114">
        <v>8336</v>
      </c>
      <c r="I52" s="140">
        <v>8349</v>
      </c>
      <c r="J52" s="115">
        <v>169</v>
      </c>
      <c r="K52" s="116">
        <v>2.0241945143130913</v>
      </c>
    </row>
    <row r="53" spans="1:11" ht="14.1" customHeight="1" x14ac:dyDescent="0.2">
      <c r="A53" s="306" t="s">
        <v>277</v>
      </c>
      <c r="B53" s="307" t="s">
        <v>278</v>
      </c>
      <c r="C53" s="308"/>
      <c r="D53" s="113">
        <v>3.9291256455264696</v>
      </c>
      <c r="E53" s="115">
        <v>3089</v>
      </c>
      <c r="F53" s="114">
        <v>3087</v>
      </c>
      <c r="G53" s="114">
        <v>3083</v>
      </c>
      <c r="H53" s="114">
        <v>2941</v>
      </c>
      <c r="I53" s="140">
        <v>2978</v>
      </c>
      <c r="J53" s="115">
        <v>111</v>
      </c>
      <c r="K53" s="116">
        <v>3.7273337810611147</v>
      </c>
    </row>
    <row r="54" spans="1:11" ht="14.1" customHeight="1" x14ac:dyDescent="0.2">
      <c r="A54" s="306" t="s">
        <v>279</v>
      </c>
      <c r="B54" s="307" t="s">
        <v>280</v>
      </c>
      <c r="C54" s="308"/>
      <c r="D54" s="113">
        <v>5.9782746953623853</v>
      </c>
      <c r="E54" s="115">
        <v>4700</v>
      </c>
      <c r="F54" s="114">
        <v>4730</v>
      </c>
      <c r="G54" s="114">
        <v>4728</v>
      </c>
      <c r="H54" s="114">
        <v>4691</v>
      </c>
      <c r="I54" s="140">
        <v>4677</v>
      </c>
      <c r="J54" s="115">
        <v>23</v>
      </c>
      <c r="K54" s="116">
        <v>0.49176822749625826</v>
      </c>
    </row>
    <row r="55" spans="1:11" ht="14.1" customHeight="1" x14ac:dyDescent="0.2">
      <c r="A55" s="306">
        <v>72</v>
      </c>
      <c r="B55" s="307" t="s">
        <v>281</v>
      </c>
      <c r="C55" s="308"/>
      <c r="D55" s="113">
        <v>2.8441323869851689</v>
      </c>
      <c r="E55" s="115">
        <v>2236</v>
      </c>
      <c r="F55" s="114">
        <v>2205</v>
      </c>
      <c r="G55" s="114">
        <v>2196</v>
      </c>
      <c r="H55" s="114">
        <v>2201</v>
      </c>
      <c r="I55" s="140">
        <v>2227</v>
      </c>
      <c r="J55" s="115">
        <v>9</v>
      </c>
      <c r="K55" s="116">
        <v>0.40413111809609342</v>
      </c>
    </row>
    <row r="56" spans="1:11" ht="14.1" customHeight="1" x14ac:dyDescent="0.2">
      <c r="A56" s="306" t="s">
        <v>282</v>
      </c>
      <c r="B56" s="307" t="s">
        <v>283</v>
      </c>
      <c r="C56" s="308"/>
      <c r="D56" s="113">
        <v>1.3508356864840112</v>
      </c>
      <c r="E56" s="115">
        <v>1062</v>
      </c>
      <c r="F56" s="114">
        <v>1057</v>
      </c>
      <c r="G56" s="114">
        <v>1052</v>
      </c>
      <c r="H56" s="114">
        <v>1067</v>
      </c>
      <c r="I56" s="140">
        <v>1078</v>
      </c>
      <c r="J56" s="115">
        <v>-16</v>
      </c>
      <c r="K56" s="116">
        <v>-1.484230055658627</v>
      </c>
    </row>
    <row r="57" spans="1:11" ht="14.1" customHeight="1" x14ac:dyDescent="0.2">
      <c r="A57" s="306" t="s">
        <v>284</v>
      </c>
      <c r="B57" s="307" t="s">
        <v>285</v>
      </c>
      <c r="C57" s="308"/>
      <c r="D57" s="113">
        <v>1.0862652318807398</v>
      </c>
      <c r="E57" s="115">
        <v>854</v>
      </c>
      <c r="F57" s="114">
        <v>831</v>
      </c>
      <c r="G57" s="114">
        <v>827</v>
      </c>
      <c r="H57" s="114">
        <v>819</v>
      </c>
      <c r="I57" s="140">
        <v>829</v>
      </c>
      <c r="J57" s="115">
        <v>25</v>
      </c>
      <c r="K57" s="116">
        <v>3.0156815440289506</v>
      </c>
    </row>
    <row r="58" spans="1:11" ht="14.1" customHeight="1" x14ac:dyDescent="0.2">
      <c r="A58" s="306">
        <v>73</v>
      </c>
      <c r="B58" s="307" t="s">
        <v>286</v>
      </c>
      <c r="C58" s="308"/>
      <c r="D58" s="113">
        <v>1.6230379811239157</v>
      </c>
      <c r="E58" s="115">
        <v>1276</v>
      </c>
      <c r="F58" s="114">
        <v>1265</v>
      </c>
      <c r="G58" s="114">
        <v>1267</v>
      </c>
      <c r="H58" s="114">
        <v>1230</v>
      </c>
      <c r="I58" s="140">
        <v>1218</v>
      </c>
      <c r="J58" s="115">
        <v>58</v>
      </c>
      <c r="K58" s="116">
        <v>4.7619047619047619</v>
      </c>
    </row>
    <row r="59" spans="1:11" ht="14.1" customHeight="1" x14ac:dyDescent="0.2">
      <c r="A59" s="306" t="s">
        <v>287</v>
      </c>
      <c r="B59" s="307" t="s">
        <v>288</v>
      </c>
      <c r="C59" s="308"/>
      <c r="D59" s="113">
        <v>1.4322419802080948</v>
      </c>
      <c r="E59" s="115">
        <v>1126</v>
      </c>
      <c r="F59" s="114">
        <v>1124</v>
      </c>
      <c r="G59" s="114">
        <v>1121</v>
      </c>
      <c r="H59" s="114">
        <v>1088</v>
      </c>
      <c r="I59" s="140">
        <v>1076</v>
      </c>
      <c r="J59" s="115">
        <v>50</v>
      </c>
      <c r="K59" s="116">
        <v>4.6468401486988844</v>
      </c>
    </row>
    <row r="60" spans="1:11" ht="14.1" customHeight="1" x14ac:dyDescent="0.2">
      <c r="A60" s="306">
        <v>81</v>
      </c>
      <c r="B60" s="307" t="s">
        <v>289</v>
      </c>
      <c r="C60" s="308"/>
      <c r="D60" s="113">
        <v>4.9098170902337888</v>
      </c>
      <c r="E60" s="115">
        <v>3860</v>
      </c>
      <c r="F60" s="114">
        <v>3857</v>
      </c>
      <c r="G60" s="114">
        <v>3802</v>
      </c>
      <c r="H60" s="114">
        <v>3748</v>
      </c>
      <c r="I60" s="140">
        <v>3721</v>
      </c>
      <c r="J60" s="115">
        <v>139</v>
      </c>
      <c r="K60" s="116">
        <v>3.7355549583445309</v>
      </c>
    </row>
    <row r="61" spans="1:11" ht="14.1" customHeight="1" x14ac:dyDescent="0.2">
      <c r="A61" s="306" t="s">
        <v>290</v>
      </c>
      <c r="B61" s="307" t="s">
        <v>291</v>
      </c>
      <c r="C61" s="308"/>
      <c r="D61" s="113">
        <v>2.0542369431936707</v>
      </c>
      <c r="E61" s="115">
        <v>1615</v>
      </c>
      <c r="F61" s="114">
        <v>1630</v>
      </c>
      <c r="G61" s="114">
        <v>1625</v>
      </c>
      <c r="H61" s="114">
        <v>1575</v>
      </c>
      <c r="I61" s="140">
        <v>1594</v>
      </c>
      <c r="J61" s="115">
        <v>21</v>
      </c>
      <c r="K61" s="116">
        <v>1.3174404015056462</v>
      </c>
    </row>
    <row r="62" spans="1:11" ht="14.1" customHeight="1" x14ac:dyDescent="0.2">
      <c r="A62" s="306" t="s">
        <v>292</v>
      </c>
      <c r="B62" s="307" t="s">
        <v>293</v>
      </c>
      <c r="C62" s="308"/>
      <c r="D62" s="113">
        <v>1.3381159530896232</v>
      </c>
      <c r="E62" s="115">
        <v>1052</v>
      </c>
      <c r="F62" s="114">
        <v>1039</v>
      </c>
      <c r="G62" s="114">
        <v>997</v>
      </c>
      <c r="H62" s="114">
        <v>989</v>
      </c>
      <c r="I62" s="140">
        <v>970</v>
      </c>
      <c r="J62" s="115">
        <v>82</v>
      </c>
      <c r="K62" s="116">
        <v>8.4536082474226806</v>
      </c>
    </row>
    <row r="63" spans="1:11" ht="14.1" customHeight="1" x14ac:dyDescent="0.2">
      <c r="A63" s="306"/>
      <c r="B63" s="307" t="s">
        <v>294</v>
      </c>
      <c r="C63" s="308"/>
      <c r="D63" s="113">
        <v>1.2630695260627338</v>
      </c>
      <c r="E63" s="115">
        <v>993</v>
      </c>
      <c r="F63" s="114">
        <v>986</v>
      </c>
      <c r="G63" s="114">
        <v>944</v>
      </c>
      <c r="H63" s="114">
        <v>934</v>
      </c>
      <c r="I63" s="140">
        <v>914</v>
      </c>
      <c r="J63" s="115">
        <v>79</v>
      </c>
      <c r="K63" s="116">
        <v>8.6433260393873077</v>
      </c>
    </row>
    <row r="64" spans="1:11" ht="14.1" customHeight="1" x14ac:dyDescent="0.2">
      <c r="A64" s="306" t="s">
        <v>295</v>
      </c>
      <c r="B64" s="307" t="s">
        <v>296</v>
      </c>
      <c r="C64" s="308"/>
      <c r="D64" s="113">
        <v>0.31163346816250731</v>
      </c>
      <c r="E64" s="115">
        <v>245</v>
      </c>
      <c r="F64" s="114">
        <v>244</v>
      </c>
      <c r="G64" s="114">
        <v>237</v>
      </c>
      <c r="H64" s="114">
        <v>244</v>
      </c>
      <c r="I64" s="140">
        <v>234</v>
      </c>
      <c r="J64" s="115">
        <v>11</v>
      </c>
      <c r="K64" s="116">
        <v>4.700854700854701</v>
      </c>
    </row>
    <row r="65" spans="1:11" ht="14.1" customHeight="1" x14ac:dyDescent="0.2">
      <c r="A65" s="306" t="s">
        <v>297</v>
      </c>
      <c r="B65" s="307" t="s">
        <v>298</v>
      </c>
      <c r="C65" s="308"/>
      <c r="D65" s="113">
        <v>0.61563509628838176</v>
      </c>
      <c r="E65" s="115">
        <v>484</v>
      </c>
      <c r="F65" s="114">
        <v>480</v>
      </c>
      <c r="G65" s="114">
        <v>480</v>
      </c>
      <c r="H65" s="114">
        <v>482</v>
      </c>
      <c r="I65" s="140">
        <v>472</v>
      </c>
      <c r="J65" s="115">
        <v>12</v>
      </c>
      <c r="K65" s="116">
        <v>2.5423728813559321</v>
      </c>
    </row>
    <row r="66" spans="1:11" ht="14.1" customHeight="1" x14ac:dyDescent="0.2">
      <c r="A66" s="306">
        <v>82</v>
      </c>
      <c r="B66" s="307" t="s">
        <v>299</v>
      </c>
      <c r="C66" s="308"/>
      <c r="D66" s="113">
        <v>2.6991274262891451</v>
      </c>
      <c r="E66" s="115">
        <v>2122</v>
      </c>
      <c r="F66" s="114">
        <v>2048</v>
      </c>
      <c r="G66" s="114">
        <v>2028</v>
      </c>
      <c r="H66" s="114">
        <v>1966</v>
      </c>
      <c r="I66" s="140">
        <v>1959</v>
      </c>
      <c r="J66" s="115">
        <v>163</v>
      </c>
      <c r="K66" s="116">
        <v>8.3205717202654412</v>
      </c>
    </row>
    <row r="67" spans="1:11" ht="14.1" customHeight="1" x14ac:dyDescent="0.2">
      <c r="A67" s="306" t="s">
        <v>300</v>
      </c>
      <c r="B67" s="307" t="s">
        <v>301</v>
      </c>
      <c r="C67" s="308"/>
      <c r="D67" s="113">
        <v>1.876160675672238</v>
      </c>
      <c r="E67" s="115">
        <v>1475</v>
      </c>
      <c r="F67" s="114">
        <v>1403</v>
      </c>
      <c r="G67" s="114">
        <v>1379</v>
      </c>
      <c r="H67" s="114">
        <v>1335</v>
      </c>
      <c r="I67" s="140">
        <v>1324</v>
      </c>
      <c r="J67" s="115">
        <v>151</v>
      </c>
      <c r="K67" s="116">
        <v>11.404833836858007</v>
      </c>
    </row>
    <row r="68" spans="1:11" ht="14.1" customHeight="1" x14ac:dyDescent="0.2">
      <c r="A68" s="306" t="s">
        <v>302</v>
      </c>
      <c r="B68" s="307" t="s">
        <v>303</v>
      </c>
      <c r="C68" s="308"/>
      <c r="D68" s="113">
        <v>0.53422880256429828</v>
      </c>
      <c r="E68" s="115">
        <v>420</v>
      </c>
      <c r="F68" s="114">
        <v>420</v>
      </c>
      <c r="G68" s="114">
        <v>419</v>
      </c>
      <c r="H68" s="114">
        <v>414</v>
      </c>
      <c r="I68" s="140">
        <v>419</v>
      </c>
      <c r="J68" s="115">
        <v>1</v>
      </c>
      <c r="K68" s="116">
        <v>0.2386634844868735</v>
      </c>
    </row>
    <row r="69" spans="1:11" ht="14.1" customHeight="1" x14ac:dyDescent="0.2">
      <c r="A69" s="306">
        <v>83</v>
      </c>
      <c r="B69" s="307" t="s">
        <v>304</v>
      </c>
      <c r="C69" s="308"/>
      <c r="D69" s="113">
        <v>5.3295682922485943</v>
      </c>
      <c r="E69" s="115">
        <v>4190</v>
      </c>
      <c r="F69" s="114">
        <v>4230</v>
      </c>
      <c r="G69" s="114">
        <v>4131</v>
      </c>
      <c r="H69" s="114">
        <v>3960</v>
      </c>
      <c r="I69" s="140">
        <v>3950</v>
      </c>
      <c r="J69" s="115">
        <v>240</v>
      </c>
      <c r="K69" s="116">
        <v>6.075949367088608</v>
      </c>
    </row>
    <row r="70" spans="1:11" ht="14.1" customHeight="1" x14ac:dyDescent="0.2">
      <c r="A70" s="306" t="s">
        <v>305</v>
      </c>
      <c r="B70" s="307" t="s">
        <v>306</v>
      </c>
      <c r="C70" s="308"/>
      <c r="D70" s="113">
        <v>4.2992698873031623</v>
      </c>
      <c r="E70" s="115">
        <v>3380</v>
      </c>
      <c r="F70" s="114">
        <v>3392</v>
      </c>
      <c r="G70" s="114">
        <v>3304</v>
      </c>
      <c r="H70" s="114">
        <v>3125</v>
      </c>
      <c r="I70" s="140">
        <v>3108</v>
      </c>
      <c r="J70" s="115">
        <v>272</v>
      </c>
      <c r="K70" s="116">
        <v>8.7516087516087513</v>
      </c>
    </row>
    <row r="71" spans="1:11" ht="14.1" customHeight="1" x14ac:dyDescent="0.2">
      <c r="A71" s="306"/>
      <c r="B71" s="307" t="s">
        <v>307</v>
      </c>
      <c r="C71" s="308"/>
      <c r="D71" s="113">
        <v>3.2855071357704344</v>
      </c>
      <c r="E71" s="115">
        <v>2583</v>
      </c>
      <c r="F71" s="114">
        <v>2591</v>
      </c>
      <c r="G71" s="114">
        <v>2540</v>
      </c>
      <c r="H71" s="114">
        <v>2357</v>
      </c>
      <c r="I71" s="140">
        <v>2338</v>
      </c>
      <c r="J71" s="115">
        <v>245</v>
      </c>
      <c r="K71" s="116">
        <v>10.479041916167665</v>
      </c>
    </row>
    <row r="72" spans="1:11" ht="14.1" customHeight="1" x14ac:dyDescent="0.2">
      <c r="A72" s="306">
        <v>84</v>
      </c>
      <c r="B72" s="307" t="s">
        <v>308</v>
      </c>
      <c r="C72" s="308"/>
      <c r="D72" s="113">
        <v>0.73520059019562944</v>
      </c>
      <c r="E72" s="115">
        <v>578</v>
      </c>
      <c r="F72" s="114">
        <v>560</v>
      </c>
      <c r="G72" s="114">
        <v>539</v>
      </c>
      <c r="H72" s="114">
        <v>576</v>
      </c>
      <c r="I72" s="140">
        <v>572</v>
      </c>
      <c r="J72" s="115">
        <v>6</v>
      </c>
      <c r="K72" s="116">
        <v>1.048951048951049</v>
      </c>
    </row>
    <row r="73" spans="1:11" ht="14.1" customHeight="1" x14ac:dyDescent="0.2">
      <c r="A73" s="306" t="s">
        <v>309</v>
      </c>
      <c r="B73" s="307" t="s">
        <v>310</v>
      </c>
      <c r="C73" s="308"/>
      <c r="D73" s="113">
        <v>0.31926530819914012</v>
      </c>
      <c r="E73" s="115">
        <v>251</v>
      </c>
      <c r="F73" s="114">
        <v>239</v>
      </c>
      <c r="G73" s="114">
        <v>224</v>
      </c>
      <c r="H73" s="114">
        <v>254</v>
      </c>
      <c r="I73" s="140">
        <v>253</v>
      </c>
      <c r="J73" s="115">
        <v>-2</v>
      </c>
      <c r="K73" s="116">
        <v>-0.79051383399209485</v>
      </c>
    </row>
    <row r="74" spans="1:11" ht="14.1" customHeight="1" x14ac:dyDescent="0.2">
      <c r="A74" s="306" t="s">
        <v>311</v>
      </c>
      <c r="B74" s="307" t="s">
        <v>312</v>
      </c>
      <c r="C74" s="308"/>
      <c r="D74" s="113">
        <v>7.8862347045205936E-2</v>
      </c>
      <c r="E74" s="115">
        <v>62</v>
      </c>
      <c r="F74" s="114">
        <v>63</v>
      </c>
      <c r="G74" s="114">
        <v>63</v>
      </c>
      <c r="H74" s="114">
        <v>68</v>
      </c>
      <c r="I74" s="140">
        <v>68</v>
      </c>
      <c r="J74" s="115">
        <v>-6</v>
      </c>
      <c r="K74" s="116">
        <v>-8.8235294117647065</v>
      </c>
    </row>
    <row r="75" spans="1:11" ht="14.1" customHeight="1" x14ac:dyDescent="0.2">
      <c r="A75" s="306" t="s">
        <v>313</v>
      </c>
      <c r="B75" s="307" t="s">
        <v>314</v>
      </c>
      <c r="C75" s="308"/>
      <c r="D75" s="113">
        <v>1.6535653412704469E-2</v>
      </c>
      <c r="E75" s="115">
        <v>13</v>
      </c>
      <c r="F75" s="114">
        <v>11</v>
      </c>
      <c r="G75" s="114">
        <v>11</v>
      </c>
      <c r="H75" s="114">
        <v>13</v>
      </c>
      <c r="I75" s="140">
        <v>14</v>
      </c>
      <c r="J75" s="115">
        <v>-1</v>
      </c>
      <c r="K75" s="116">
        <v>-7.1428571428571432</v>
      </c>
    </row>
    <row r="76" spans="1:11" ht="14.1" customHeight="1" x14ac:dyDescent="0.2">
      <c r="A76" s="306">
        <v>91</v>
      </c>
      <c r="B76" s="307" t="s">
        <v>315</v>
      </c>
      <c r="C76" s="308"/>
      <c r="D76" s="113">
        <v>5.5966826935307433E-2</v>
      </c>
      <c r="E76" s="115">
        <v>44</v>
      </c>
      <c r="F76" s="114">
        <v>41</v>
      </c>
      <c r="G76" s="114">
        <v>42</v>
      </c>
      <c r="H76" s="114">
        <v>48</v>
      </c>
      <c r="I76" s="140">
        <v>45</v>
      </c>
      <c r="J76" s="115">
        <v>-1</v>
      </c>
      <c r="K76" s="116">
        <v>-2.2222222222222223</v>
      </c>
    </row>
    <row r="77" spans="1:11" ht="14.1" customHeight="1" x14ac:dyDescent="0.2">
      <c r="A77" s="306">
        <v>92</v>
      </c>
      <c r="B77" s="307" t="s">
        <v>316</v>
      </c>
      <c r="C77" s="308"/>
      <c r="D77" s="113">
        <v>0.85095016408456081</v>
      </c>
      <c r="E77" s="115">
        <v>669</v>
      </c>
      <c r="F77" s="114">
        <v>665</v>
      </c>
      <c r="G77" s="114">
        <v>655</v>
      </c>
      <c r="H77" s="114">
        <v>649</v>
      </c>
      <c r="I77" s="140">
        <v>648</v>
      </c>
      <c r="J77" s="115">
        <v>21</v>
      </c>
      <c r="K77" s="116">
        <v>3.2407407407407409</v>
      </c>
    </row>
    <row r="78" spans="1:11" ht="14.1" customHeight="1" x14ac:dyDescent="0.2">
      <c r="A78" s="306">
        <v>93</v>
      </c>
      <c r="B78" s="307" t="s">
        <v>317</v>
      </c>
      <c r="C78" s="308"/>
      <c r="D78" s="113">
        <v>0.15899666742985066</v>
      </c>
      <c r="E78" s="115">
        <v>125</v>
      </c>
      <c r="F78" s="114">
        <v>122</v>
      </c>
      <c r="G78" s="114">
        <v>117</v>
      </c>
      <c r="H78" s="114">
        <v>114</v>
      </c>
      <c r="I78" s="140">
        <v>122</v>
      </c>
      <c r="J78" s="115">
        <v>3</v>
      </c>
      <c r="K78" s="116">
        <v>2.459016393442623</v>
      </c>
    </row>
    <row r="79" spans="1:11" ht="14.1" customHeight="1" x14ac:dyDescent="0.2">
      <c r="A79" s="306">
        <v>94</v>
      </c>
      <c r="B79" s="307" t="s">
        <v>318</v>
      </c>
      <c r="C79" s="308"/>
      <c r="D79" s="113">
        <v>0.10430181383398204</v>
      </c>
      <c r="E79" s="115">
        <v>82</v>
      </c>
      <c r="F79" s="114">
        <v>92</v>
      </c>
      <c r="G79" s="114">
        <v>92</v>
      </c>
      <c r="H79" s="114">
        <v>84</v>
      </c>
      <c r="I79" s="140">
        <v>74</v>
      </c>
      <c r="J79" s="115">
        <v>8</v>
      </c>
      <c r="K79" s="116">
        <v>10.810810810810811</v>
      </c>
    </row>
    <row r="80" spans="1:11" ht="14.1" customHeight="1" x14ac:dyDescent="0.2">
      <c r="A80" s="306" t="s">
        <v>319</v>
      </c>
      <c r="B80" s="307" t="s">
        <v>320</v>
      </c>
      <c r="C80" s="308"/>
      <c r="D80" s="113">
        <v>7.6318400366328322E-3</v>
      </c>
      <c r="E80" s="115">
        <v>6</v>
      </c>
      <c r="F80" s="114">
        <v>6</v>
      </c>
      <c r="G80" s="114">
        <v>5</v>
      </c>
      <c r="H80" s="114">
        <v>3</v>
      </c>
      <c r="I80" s="140">
        <v>4</v>
      </c>
      <c r="J80" s="115">
        <v>2</v>
      </c>
      <c r="K80" s="116">
        <v>50</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23803</v>
      </c>
      <c r="E12" s="114">
        <v>24332</v>
      </c>
      <c r="F12" s="114">
        <v>24089</v>
      </c>
      <c r="G12" s="114">
        <v>24069</v>
      </c>
      <c r="H12" s="140">
        <v>23739</v>
      </c>
      <c r="I12" s="115">
        <v>64</v>
      </c>
      <c r="J12" s="116">
        <v>0.26959855090778889</v>
      </c>
      <c r="K12"/>
      <c r="L12"/>
      <c r="M12"/>
      <c r="N12"/>
      <c r="O12"/>
      <c r="P12"/>
    </row>
    <row r="13" spans="1:16" s="110" customFormat="1" ht="14.45" customHeight="1" x14ac:dyDescent="0.2">
      <c r="A13" s="120" t="s">
        <v>105</v>
      </c>
      <c r="B13" s="119" t="s">
        <v>106</v>
      </c>
      <c r="C13" s="113">
        <v>40.574717472587487</v>
      </c>
      <c r="D13" s="115">
        <v>9658</v>
      </c>
      <c r="E13" s="114">
        <v>9840</v>
      </c>
      <c r="F13" s="114">
        <v>9805</v>
      </c>
      <c r="G13" s="114">
        <v>9751</v>
      </c>
      <c r="H13" s="140">
        <v>9573</v>
      </c>
      <c r="I13" s="115">
        <v>85</v>
      </c>
      <c r="J13" s="116">
        <v>0.88791392457954665</v>
      </c>
      <c r="K13"/>
      <c r="L13"/>
      <c r="M13"/>
      <c r="N13"/>
      <c r="O13"/>
      <c r="P13"/>
    </row>
    <row r="14" spans="1:16" s="110" customFormat="1" ht="14.45" customHeight="1" x14ac:dyDescent="0.2">
      <c r="A14" s="120"/>
      <c r="B14" s="119" t="s">
        <v>107</v>
      </c>
      <c r="C14" s="113">
        <v>59.425282527412513</v>
      </c>
      <c r="D14" s="115">
        <v>14145</v>
      </c>
      <c r="E14" s="114">
        <v>14492</v>
      </c>
      <c r="F14" s="114">
        <v>14284</v>
      </c>
      <c r="G14" s="114">
        <v>14318</v>
      </c>
      <c r="H14" s="140">
        <v>14166</v>
      </c>
      <c r="I14" s="115">
        <v>-21</v>
      </c>
      <c r="J14" s="116">
        <v>-0.14824227022448117</v>
      </c>
      <c r="K14"/>
      <c r="L14"/>
      <c r="M14"/>
      <c r="N14"/>
      <c r="O14"/>
      <c r="P14"/>
    </row>
    <row r="15" spans="1:16" s="110" customFormat="1" ht="14.45" customHeight="1" x14ac:dyDescent="0.2">
      <c r="A15" s="118" t="s">
        <v>105</v>
      </c>
      <c r="B15" s="121" t="s">
        <v>108</v>
      </c>
      <c r="C15" s="113">
        <v>12.418602697139017</v>
      </c>
      <c r="D15" s="115">
        <v>2956</v>
      </c>
      <c r="E15" s="114">
        <v>3100</v>
      </c>
      <c r="F15" s="114">
        <v>3055</v>
      </c>
      <c r="G15" s="114">
        <v>3057</v>
      </c>
      <c r="H15" s="140">
        <v>2946</v>
      </c>
      <c r="I15" s="115">
        <v>10</v>
      </c>
      <c r="J15" s="116">
        <v>0.33944331296673458</v>
      </c>
      <c r="K15"/>
      <c r="L15"/>
      <c r="M15"/>
      <c r="N15"/>
      <c r="O15"/>
      <c r="P15"/>
    </row>
    <row r="16" spans="1:16" s="110" customFormat="1" ht="14.45" customHeight="1" x14ac:dyDescent="0.2">
      <c r="A16" s="118"/>
      <c r="B16" s="121" t="s">
        <v>109</v>
      </c>
      <c r="C16" s="113">
        <v>55.883712137125571</v>
      </c>
      <c r="D16" s="115">
        <v>13302</v>
      </c>
      <c r="E16" s="114">
        <v>13654</v>
      </c>
      <c r="F16" s="114">
        <v>13525</v>
      </c>
      <c r="G16" s="114">
        <v>13591</v>
      </c>
      <c r="H16" s="140">
        <v>13446</v>
      </c>
      <c r="I16" s="115">
        <v>-144</v>
      </c>
      <c r="J16" s="116">
        <v>-1.07095046854083</v>
      </c>
      <c r="K16"/>
      <c r="L16"/>
      <c r="M16"/>
      <c r="N16"/>
      <c r="O16"/>
      <c r="P16"/>
    </row>
    <row r="17" spans="1:16" s="110" customFormat="1" ht="14.45" customHeight="1" x14ac:dyDescent="0.2">
      <c r="A17" s="118"/>
      <c r="B17" s="121" t="s">
        <v>110</v>
      </c>
      <c r="C17" s="113">
        <v>17.632231231357391</v>
      </c>
      <c r="D17" s="115">
        <v>4197</v>
      </c>
      <c r="E17" s="114">
        <v>4241</v>
      </c>
      <c r="F17" s="114">
        <v>4232</v>
      </c>
      <c r="G17" s="114">
        <v>4183</v>
      </c>
      <c r="H17" s="140">
        <v>4125</v>
      </c>
      <c r="I17" s="115">
        <v>72</v>
      </c>
      <c r="J17" s="116">
        <v>1.7454545454545454</v>
      </c>
      <c r="K17"/>
      <c r="L17"/>
      <c r="M17"/>
      <c r="N17"/>
      <c r="O17"/>
      <c r="P17"/>
    </row>
    <row r="18" spans="1:16" s="110" customFormat="1" ht="14.45" customHeight="1" x14ac:dyDescent="0.2">
      <c r="A18" s="120"/>
      <c r="B18" s="121" t="s">
        <v>111</v>
      </c>
      <c r="C18" s="113">
        <v>14.06545393437802</v>
      </c>
      <c r="D18" s="115">
        <v>3348</v>
      </c>
      <c r="E18" s="114">
        <v>3337</v>
      </c>
      <c r="F18" s="114">
        <v>3277</v>
      </c>
      <c r="G18" s="114">
        <v>3238</v>
      </c>
      <c r="H18" s="140">
        <v>3222</v>
      </c>
      <c r="I18" s="115">
        <v>126</v>
      </c>
      <c r="J18" s="116">
        <v>3.9106145251396649</v>
      </c>
      <c r="K18"/>
      <c r="L18"/>
      <c r="M18"/>
      <c r="N18"/>
      <c r="O18"/>
      <c r="P18"/>
    </row>
    <row r="19" spans="1:16" s="110" customFormat="1" ht="14.45" customHeight="1" x14ac:dyDescent="0.2">
      <c r="A19" s="120"/>
      <c r="B19" s="121" t="s">
        <v>112</v>
      </c>
      <c r="C19" s="113">
        <v>1.4157879258916943</v>
      </c>
      <c r="D19" s="115">
        <v>337</v>
      </c>
      <c r="E19" s="114">
        <v>318</v>
      </c>
      <c r="F19" s="114">
        <v>304</v>
      </c>
      <c r="G19" s="114">
        <v>249</v>
      </c>
      <c r="H19" s="140">
        <v>230</v>
      </c>
      <c r="I19" s="115">
        <v>107</v>
      </c>
      <c r="J19" s="116">
        <v>46.521739130434781</v>
      </c>
      <c r="K19"/>
      <c r="L19"/>
      <c r="M19"/>
      <c r="N19"/>
      <c r="O19"/>
      <c r="P19"/>
    </row>
    <row r="20" spans="1:16" s="110" customFormat="1" ht="14.45" customHeight="1" x14ac:dyDescent="0.2">
      <c r="A20" s="120" t="s">
        <v>113</v>
      </c>
      <c r="B20" s="119" t="s">
        <v>116</v>
      </c>
      <c r="C20" s="113">
        <v>78.519514346931061</v>
      </c>
      <c r="D20" s="115">
        <v>18690</v>
      </c>
      <c r="E20" s="114">
        <v>19087</v>
      </c>
      <c r="F20" s="114">
        <v>19048</v>
      </c>
      <c r="G20" s="114">
        <v>19064</v>
      </c>
      <c r="H20" s="140">
        <v>18853</v>
      </c>
      <c r="I20" s="115">
        <v>-163</v>
      </c>
      <c r="J20" s="116">
        <v>-0.86458388585371027</v>
      </c>
      <c r="K20"/>
      <c r="L20"/>
      <c r="M20"/>
      <c r="N20"/>
      <c r="O20"/>
      <c r="P20"/>
    </row>
    <row r="21" spans="1:16" s="110" customFormat="1" ht="14.45" customHeight="1" x14ac:dyDescent="0.2">
      <c r="A21" s="123"/>
      <c r="B21" s="124" t="s">
        <v>117</v>
      </c>
      <c r="C21" s="125">
        <v>21.39646263076083</v>
      </c>
      <c r="D21" s="143">
        <v>5093</v>
      </c>
      <c r="E21" s="144">
        <v>5222</v>
      </c>
      <c r="F21" s="144">
        <v>5015</v>
      </c>
      <c r="G21" s="144">
        <v>4980</v>
      </c>
      <c r="H21" s="145">
        <v>4863</v>
      </c>
      <c r="I21" s="143">
        <v>230</v>
      </c>
      <c r="J21" s="146">
        <v>4.7295907875796832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24483</v>
      </c>
      <c r="E56" s="114">
        <v>25041</v>
      </c>
      <c r="F56" s="114">
        <v>24942</v>
      </c>
      <c r="G56" s="114">
        <v>24978</v>
      </c>
      <c r="H56" s="140">
        <v>24536</v>
      </c>
      <c r="I56" s="115">
        <v>-53</v>
      </c>
      <c r="J56" s="116">
        <v>-0.2160091294424519</v>
      </c>
      <c r="K56"/>
      <c r="L56"/>
      <c r="M56"/>
      <c r="N56"/>
      <c r="O56"/>
      <c r="P56"/>
    </row>
    <row r="57" spans="1:16" s="110" customFormat="1" ht="14.45" customHeight="1" x14ac:dyDescent="0.2">
      <c r="A57" s="120" t="s">
        <v>105</v>
      </c>
      <c r="B57" s="119" t="s">
        <v>106</v>
      </c>
      <c r="C57" s="113">
        <v>39.901155904096719</v>
      </c>
      <c r="D57" s="115">
        <v>9769</v>
      </c>
      <c r="E57" s="114">
        <v>9969</v>
      </c>
      <c r="F57" s="114">
        <v>9949</v>
      </c>
      <c r="G57" s="114">
        <v>9898</v>
      </c>
      <c r="H57" s="140">
        <v>9650</v>
      </c>
      <c r="I57" s="115">
        <v>119</v>
      </c>
      <c r="J57" s="116">
        <v>1.233160621761658</v>
      </c>
    </row>
    <row r="58" spans="1:16" s="110" customFormat="1" ht="14.45" customHeight="1" x14ac:dyDescent="0.2">
      <c r="A58" s="120"/>
      <c r="B58" s="119" t="s">
        <v>107</v>
      </c>
      <c r="C58" s="113">
        <v>60.098844095903281</v>
      </c>
      <c r="D58" s="115">
        <v>14714</v>
      </c>
      <c r="E58" s="114">
        <v>15072</v>
      </c>
      <c r="F58" s="114">
        <v>14993</v>
      </c>
      <c r="G58" s="114">
        <v>15080</v>
      </c>
      <c r="H58" s="140">
        <v>14886</v>
      </c>
      <c r="I58" s="115">
        <v>-172</v>
      </c>
      <c r="J58" s="116">
        <v>-1.1554480720139728</v>
      </c>
    </row>
    <row r="59" spans="1:16" s="110" customFormat="1" ht="14.45" customHeight="1" x14ac:dyDescent="0.2">
      <c r="A59" s="118" t="s">
        <v>105</v>
      </c>
      <c r="B59" s="121" t="s">
        <v>108</v>
      </c>
      <c r="C59" s="113">
        <v>14.663235714577462</v>
      </c>
      <c r="D59" s="115">
        <v>3590</v>
      </c>
      <c r="E59" s="114">
        <v>3732</v>
      </c>
      <c r="F59" s="114">
        <v>3708</v>
      </c>
      <c r="G59" s="114">
        <v>3716</v>
      </c>
      <c r="H59" s="140">
        <v>3568</v>
      </c>
      <c r="I59" s="115">
        <v>22</v>
      </c>
      <c r="J59" s="116">
        <v>0.61659192825112108</v>
      </c>
    </row>
    <row r="60" spans="1:16" s="110" customFormat="1" ht="14.45" customHeight="1" x14ac:dyDescent="0.2">
      <c r="A60" s="118"/>
      <c r="B60" s="121" t="s">
        <v>109</v>
      </c>
      <c r="C60" s="113">
        <v>51.815545480537516</v>
      </c>
      <c r="D60" s="115">
        <v>12686</v>
      </c>
      <c r="E60" s="114">
        <v>12987</v>
      </c>
      <c r="F60" s="114">
        <v>13011</v>
      </c>
      <c r="G60" s="114">
        <v>13062</v>
      </c>
      <c r="H60" s="140">
        <v>12913</v>
      </c>
      <c r="I60" s="115">
        <v>-227</v>
      </c>
      <c r="J60" s="116">
        <v>-1.7579183768295517</v>
      </c>
    </row>
    <row r="61" spans="1:16" s="110" customFormat="1" ht="14.45" customHeight="1" x14ac:dyDescent="0.2">
      <c r="A61" s="118"/>
      <c r="B61" s="121" t="s">
        <v>110</v>
      </c>
      <c r="C61" s="113">
        <v>18.314749009516806</v>
      </c>
      <c r="D61" s="115">
        <v>4484</v>
      </c>
      <c r="E61" s="114">
        <v>4556</v>
      </c>
      <c r="F61" s="114">
        <v>4533</v>
      </c>
      <c r="G61" s="114">
        <v>4510</v>
      </c>
      <c r="H61" s="140">
        <v>4433</v>
      </c>
      <c r="I61" s="115">
        <v>51</v>
      </c>
      <c r="J61" s="116">
        <v>1.1504624407850215</v>
      </c>
    </row>
    <row r="62" spans="1:16" s="110" customFormat="1" ht="14.45" customHeight="1" x14ac:dyDescent="0.2">
      <c r="A62" s="120"/>
      <c r="B62" s="121" t="s">
        <v>111</v>
      </c>
      <c r="C62" s="113">
        <v>15.206469795368214</v>
      </c>
      <c r="D62" s="115">
        <v>3723</v>
      </c>
      <c r="E62" s="114">
        <v>3766</v>
      </c>
      <c r="F62" s="114">
        <v>3690</v>
      </c>
      <c r="G62" s="114">
        <v>3690</v>
      </c>
      <c r="H62" s="140">
        <v>3622</v>
      </c>
      <c r="I62" s="115">
        <v>101</v>
      </c>
      <c r="J62" s="116">
        <v>2.7885146327995582</v>
      </c>
    </row>
    <row r="63" spans="1:16" s="110" customFormat="1" ht="14.45" customHeight="1" x14ac:dyDescent="0.2">
      <c r="A63" s="120"/>
      <c r="B63" s="121" t="s">
        <v>112</v>
      </c>
      <c r="C63" s="113">
        <v>1.4704080382306091</v>
      </c>
      <c r="D63" s="115">
        <v>360</v>
      </c>
      <c r="E63" s="114">
        <v>357</v>
      </c>
      <c r="F63" s="114">
        <v>334</v>
      </c>
      <c r="G63" s="114">
        <v>292</v>
      </c>
      <c r="H63" s="140">
        <v>257</v>
      </c>
      <c r="I63" s="115">
        <v>103</v>
      </c>
      <c r="J63" s="116">
        <v>40.077821011673151</v>
      </c>
    </row>
    <row r="64" spans="1:16" s="110" customFormat="1" ht="14.45" customHeight="1" x14ac:dyDescent="0.2">
      <c r="A64" s="120" t="s">
        <v>113</v>
      </c>
      <c r="B64" s="119" t="s">
        <v>116</v>
      </c>
      <c r="C64" s="113">
        <v>88.27758036188375</v>
      </c>
      <c r="D64" s="115">
        <v>21613</v>
      </c>
      <c r="E64" s="114">
        <v>22150</v>
      </c>
      <c r="F64" s="114">
        <v>22148</v>
      </c>
      <c r="G64" s="114">
        <v>22193</v>
      </c>
      <c r="H64" s="140">
        <v>21867</v>
      </c>
      <c r="I64" s="115">
        <v>-254</v>
      </c>
      <c r="J64" s="116">
        <v>-1.161567659029588</v>
      </c>
    </row>
    <row r="65" spans="1:10" s="110" customFormat="1" ht="14.45" customHeight="1" x14ac:dyDescent="0.2">
      <c r="A65" s="123"/>
      <c r="B65" s="124" t="s">
        <v>117</v>
      </c>
      <c r="C65" s="125">
        <v>11.640730302658987</v>
      </c>
      <c r="D65" s="143">
        <v>2850</v>
      </c>
      <c r="E65" s="144">
        <v>2871</v>
      </c>
      <c r="F65" s="144">
        <v>2772</v>
      </c>
      <c r="G65" s="144">
        <v>2763</v>
      </c>
      <c r="H65" s="145">
        <v>2646</v>
      </c>
      <c r="I65" s="143">
        <v>204</v>
      </c>
      <c r="J65" s="146">
        <v>7.7097505668934243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23803</v>
      </c>
      <c r="G11" s="114">
        <v>24332</v>
      </c>
      <c r="H11" s="114">
        <v>24089</v>
      </c>
      <c r="I11" s="114">
        <v>24069</v>
      </c>
      <c r="J11" s="140">
        <v>23739</v>
      </c>
      <c r="K11" s="114">
        <v>64</v>
      </c>
      <c r="L11" s="116">
        <v>0.26959855090778889</v>
      </c>
    </row>
    <row r="12" spans="1:17" s="110" customFormat="1" ht="24" customHeight="1" x14ac:dyDescent="0.2">
      <c r="A12" s="606" t="s">
        <v>185</v>
      </c>
      <c r="B12" s="607"/>
      <c r="C12" s="607"/>
      <c r="D12" s="608"/>
      <c r="E12" s="113">
        <v>40.574717472587487</v>
      </c>
      <c r="F12" s="115">
        <v>9658</v>
      </c>
      <c r="G12" s="114">
        <v>9840</v>
      </c>
      <c r="H12" s="114">
        <v>9805</v>
      </c>
      <c r="I12" s="114">
        <v>9751</v>
      </c>
      <c r="J12" s="140">
        <v>9573</v>
      </c>
      <c r="K12" s="114">
        <v>85</v>
      </c>
      <c r="L12" s="116">
        <v>0.88791392457954665</v>
      </c>
    </row>
    <row r="13" spans="1:17" s="110" customFormat="1" ht="15" customHeight="1" x14ac:dyDescent="0.2">
      <c r="A13" s="120"/>
      <c r="B13" s="609" t="s">
        <v>107</v>
      </c>
      <c r="C13" s="609"/>
      <c r="E13" s="113">
        <v>59.425282527412513</v>
      </c>
      <c r="F13" s="115">
        <v>14145</v>
      </c>
      <c r="G13" s="114">
        <v>14492</v>
      </c>
      <c r="H13" s="114">
        <v>14284</v>
      </c>
      <c r="I13" s="114">
        <v>14318</v>
      </c>
      <c r="J13" s="140">
        <v>14166</v>
      </c>
      <c r="K13" s="114">
        <v>-21</v>
      </c>
      <c r="L13" s="116">
        <v>-0.14824227022448117</v>
      </c>
    </row>
    <row r="14" spans="1:17" s="110" customFormat="1" ht="22.5" customHeight="1" x14ac:dyDescent="0.2">
      <c r="A14" s="606" t="s">
        <v>186</v>
      </c>
      <c r="B14" s="607"/>
      <c r="C14" s="607"/>
      <c r="D14" s="608"/>
      <c r="E14" s="113">
        <v>12.418602697139017</v>
      </c>
      <c r="F14" s="115">
        <v>2956</v>
      </c>
      <c r="G14" s="114">
        <v>3100</v>
      </c>
      <c r="H14" s="114">
        <v>3055</v>
      </c>
      <c r="I14" s="114">
        <v>3057</v>
      </c>
      <c r="J14" s="140">
        <v>2946</v>
      </c>
      <c r="K14" s="114">
        <v>10</v>
      </c>
      <c r="L14" s="116">
        <v>0.33944331296673458</v>
      </c>
    </row>
    <row r="15" spans="1:17" s="110" customFormat="1" ht="15" customHeight="1" x14ac:dyDescent="0.2">
      <c r="A15" s="120"/>
      <c r="B15" s="119"/>
      <c r="C15" s="258" t="s">
        <v>106</v>
      </c>
      <c r="E15" s="113">
        <v>46.989174560216512</v>
      </c>
      <c r="F15" s="115">
        <v>1389</v>
      </c>
      <c r="G15" s="114">
        <v>1473</v>
      </c>
      <c r="H15" s="114">
        <v>1478</v>
      </c>
      <c r="I15" s="114">
        <v>1458</v>
      </c>
      <c r="J15" s="140">
        <v>1412</v>
      </c>
      <c r="K15" s="114">
        <v>-23</v>
      </c>
      <c r="L15" s="116">
        <v>-1.6288951841359773</v>
      </c>
    </row>
    <row r="16" spans="1:17" s="110" customFormat="1" ht="15" customHeight="1" x14ac:dyDescent="0.2">
      <c r="A16" s="120"/>
      <c r="B16" s="119"/>
      <c r="C16" s="258" t="s">
        <v>107</v>
      </c>
      <c r="E16" s="113">
        <v>53.010825439783488</v>
      </c>
      <c r="F16" s="115">
        <v>1567</v>
      </c>
      <c r="G16" s="114">
        <v>1627</v>
      </c>
      <c r="H16" s="114">
        <v>1577</v>
      </c>
      <c r="I16" s="114">
        <v>1599</v>
      </c>
      <c r="J16" s="140">
        <v>1534</v>
      </c>
      <c r="K16" s="114">
        <v>33</v>
      </c>
      <c r="L16" s="116">
        <v>2.1512385919165582</v>
      </c>
    </row>
    <row r="17" spans="1:12" s="110" customFormat="1" ht="15" customHeight="1" x14ac:dyDescent="0.2">
      <c r="A17" s="120"/>
      <c r="B17" s="121" t="s">
        <v>109</v>
      </c>
      <c r="C17" s="258"/>
      <c r="E17" s="113">
        <v>55.883712137125571</v>
      </c>
      <c r="F17" s="115">
        <v>13302</v>
      </c>
      <c r="G17" s="114">
        <v>13654</v>
      </c>
      <c r="H17" s="114">
        <v>13525</v>
      </c>
      <c r="I17" s="114">
        <v>13591</v>
      </c>
      <c r="J17" s="140">
        <v>13446</v>
      </c>
      <c r="K17" s="114">
        <v>-144</v>
      </c>
      <c r="L17" s="116">
        <v>-1.07095046854083</v>
      </c>
    </row>
    <row r="18" spans="1:12" s="110" customFormat="1" ht="15" customHeight="1" x14ac:dyDescent="0.2">
      <c r="A18" s="120"/>
      <c r="B18" s="119"/>
      <c r="C18" s="258" t="s">
        <v>106</v>
      </c>
      <c r="E18" s="113">
        <v>37.926627574800783</v>
      </c>
      <c r="F18" s="115">
        <v>5045</v>
      </c>
      <c r="G18" s="114">
        <v>5146</v>
      </c>
      <c r="H18" s="114">
        <v>5113</v>
      </c>
      <c r="I18" s="114">
        <v>5115</v>
      </c>
      <c r="J18" s="140">
        <v>5026</v>
      </c>
      <c r="K18" s="114">
        <v>19</v>
      </c>
      <c r="L18" s="116">
        <v>0.37803422204536413</v>
      </c>
    </row>
    <row r="19" spans="1:12" s="110" customFormat="1" ht="15" customHeight="1" x14ac:dyDescent="0.2">
      <c r="A19" s="120"/>
      <c r="B19" s="119"/>
      <c r="C19" s="258" t="s">
        <v>107</v>
      </c>
      <c r="E19" s="113">
        <v>62.073372425199217</v>
      </c>
      <c r="F19" s="115">
        <v>8257</v>
      </c>
      <c r="G19" s="114">
        <v>8508</v>
      </c>
      <c r="H19" s="114">
        <v>8412</v>
      </c>
      <c r="I19" s="114">
        <v>8476</v>
      </c>
      <c r="J19" s="140">
        <v>8420</v>
      </c>
      <c r="K19" s="114">
        <v>-163</v>
      </c>
      <c r="L19" s="116">
        <v>-1.9358669833729216</v>
      </c>
    </row>
    <row r="20" spans="1:12" s="110" customFormat="1" ht="15" customHeight="1" x14ac:dyDescent="0.2">
      <c r="A20" s="120"/>
      <c r="B20" s="121" t="s">
        <v>110</v>
      </c>
      <c r="C20" s="258"/>
      <c r="E20" s="113">
        <v>17.632231231357391</v>
      </c>
      <c r="F20" s="115">
        <v>4197</v>
      </c>
      <c r="G20" s="114">
        <v>4241</v>
      </c>
      <c r="H20" s="114">
        <v>4232</v>
      </c>
      <c r="I20" s="114">
        <v>4183</v>
      </c>
      <c r="J20" s="140">
        <v>4125</v>
      </c>
      <c r="K20" s="114">
        <v>72</v>
      </c>
      <c r="L20" s="116">
        <v>1.7454545454545454</v>
      </c>
    </row>
    <row r="21" spans="1:12" s="110" customFormat="1" ht="15" customHeight="1" x14ac:dyDescent="0.2">
      <c r="A21" s="120"/>
      <c r="B21" s="119"/>
      <c r="C21" s="258" t="s">
        <v>106</v>
      </c>
      <c r="E21" s="113">
        <v>34.548487014534189</v>
      </c>
      <c r="F21" s="115">
        <v>1450</v>
      </c>
      <c r="G21" s="114">
        <v>1475</v>
      </c>
      <c r="H21" s="114">
        <v>1472</v>
      </c>
      <c r="I21" s="114">
        <v>1453</v>
      </c>
      <c r="J21" s="140">
        <v>1414</v>
      </c>
      <c r="K21" s="114">
        <v>36</v>
      </c>
      <c r="L21" s="116">
        <v>2.5459688826025459</v>
      </c>
    </row>
    <row r="22" spans="1:12" s="110" customFormat="1" ht="15" customHeight="1" x14ac:dyDescent="0.2">
      <c r="A22" s="120"/>
      <c r="B22" s="119"/>
      <c r="C22" s="258" t="s">
        <v>107</v>
      </c>
      <c r="E22" s="113">
        <v>65.451512985465811</v>
      </c>
      <c r="F22" s="115">
        <v>2747</v>
      </c>
      <c r="G22" s="114">
        <v>2766</v>
      </c>
      <c r="H22" s="114">
        <v>2760</v>
      </c>
      <c r="I22" s="114">
        <v>2730</v>
      </c>
      <c r="J22" s="140">
        <v>2711</v>
      </c>
      <c r="K22" s="114">
        <v>36</v>
      </c>
      <c r="L22" s="116">
        <v>1.3279232755440797</v>
      </c>
    </row>
    <row r="23" spans="1:12" s="110" customFormat="1" ht="15" customHeight="1" x14ac:dyDescent="0.2">
      <c r="A23" s="120"/>
      <c r="B23" s="121" t="s">
        <v>111</v>
      </c>
      <c r="C23" s="258"/>
      <c r="E23" s="113">
        <v>14.06545393437802</v>
      </c>
      <c r="F23" s="115">
        <v>3348</v>
      </c>
      <c r="G23" s="114">
        <v>3337</v>
      </c>
      <c r="H23" s="114">
        <v>3277</v>
      </c>
      <c r="I23" s="114">
        <v>3238</v>
      </c>
      <c r="J23" s="140">
        <v>3222</v>
      </c>
      <c r="K23" s="114">
        <v>126</v>
      </c>
      <c r="L23" s="116">
        <v>3.9106145251396649</v>
      </c>
    </row>
    <row r="24" spans="1:12" s="110" customFormat="1" ht="15" customHeight="1" x14ac:dyDescent="0.2">
      <c r="A24" s="120"/>
      <c r="B24" s="119"/>
      <c r="C24" s="258" t="s">
        <v>106</v>
      </c>
      <c r="E24" s="113">
        <v>52.986857825567505</v>
      </c>
      <c r="F24" s="115">
        <v>1774</v>
      </c>
      <c r="G24" s="114">
        <v>1746</v>
      </c>
      <c r="H24" s="114">
        <v>1742</v>
      </c>
      <c r="I24" s="114">
        <v>1725</v>
      </c>
      <c r="J24" s="140">
        <v>1721</v>
      </c>
      <c r="K24" s="114">
        <v>53</v>
      </c>
      <c r="L24" s="116">
        <v>3.0796048808832075</v>
      </c>
    </row>
    <row r="25" spans="1:12" s="110" customFormat="1" ht="15" customHeight="1" x14ac:dyDescent="0.2">
      <c r="A25" s="120"/>
      <c r="B25" s="119"/>
      <c r="C25" s="258" t="s">
        <v>107</v>
      </c>
      <c r="E25" s="113">
        <v>47.013142174432495</v>
      </c>
      <c r="F25" s="115">
        <v>1574</v>
      </c>
      <c r="G25" s="114">
        <v>1591</v>
      </c>
      <c r="H25" s="114">
        <v>1535</v>
      </c>
      <c r="I25" s="114">
        <v>1513</v>
      </c>
      <c r="J25" s="140">
        <v>1501</v>
      </c>
      <c r="K25" s="114">
        <v>73</v>
      </c>
      <c r="L25" s="116">
        <v>4.8634243837441709</v>
      </c>
    </row>
    <row r="26" spans="1:12" s="110" customFormat="1" ht="15" customHeight="1" x14ac:dyDescent="0.2">
      <c r="A26" s="120"/>
      <c r="C26" s="121" t="s">
        <v>187</v>
      </c>
      <c r="D26" s="110" t="s">
        <v>188</v>
      </c>
      <c r="E26" s="113">
        <v>1.4157879258916943</v>
      </c>
      <c r="F26" s="115">
        <v>337</v>
      </c>
      <c r="G26" s="114">
        <v>318</v>
      </c>
      <c r="H26" s="114">
        <v>304</v>
      </c>
      <c r="I26" s="114">
        <v>249</v>
      </c>
      <c r="J26" s="140">
        <v>230</v>
      </c>
      <c r="K26" s="114">
        <v>107</v>
      </c>
      <c r="L26" s="116">
        <v>46.521739130434781</v>
      </c>
    </row>
    <row r="27" spans="1:12" s="110" customFormat="1" ht="15" customHeight="1" x14ac:dyDescent="0.2">
      <c r="A27" s="120"/>
      <c r="B27" s="119"/>
      <c r="D27" s="259" t="s">
        <v>106</v>
      </c>
      <c r="E27" s="113">
        <v>45.994065281899111</v>
      </c>
      <c r="F27" s="115">
        <v>155</v>
      </c>
      <c r="G27" s="114">
        <v>146</v>
      </c>
      <c r="H27" s="114">
        <v>145</v>
      </c>
      <c r="I27" s="114">
        <v>114</v>
      </c>
      <c r="J27" s="140">
        <v>104</v>
      </c>
      <c r="K27" s="114">
        <v>51</v>
      </c>
      <c r="L27" s="116">
        <v>49.03846153846154</v>
      </c>
    </row>
    <row r="28" spans="1:12" s="110" customFormat="1" ht="15" customHeight="1" x14ac:dyDescent="0.2">
      <c r="A28" s="120"/>
      <c r="B28" s="119"/>
      <c r="D28" s="259" t="s">
        <v>107</v>
      </c>
      <c r="E28" s="113">
        <v>54.005934718100889</v>
      </c>
      <c r="F28" s="115">
        <v>182</v>
      </c>
      <c r="G28" s="114">
        <v>172</v>
      </c>
      <c r="H28" s="114">
        <v>159</v>
      </c>
      <c r="I28" s="114">
        <v>135</v>
      </c>
      <c r="J28" s="140">
        <v>126</v>
      </c>
      <c r="K28" s="114">
        <v>56</v>
      </c>
      <c r="L28" s="116">
        <v>44.444444444444443</v>
      </c>
    </row>
    <row r="29" spans="1:12" s="110" customFormat="1" ht="24" customHeight="1" x14ac:dyDescent="0.2">
      <c r="A29" s="606" t="s">
        <v>189</v>
      </c>
      <c r="B29" s="607"/>
      <c r="C29" s="607"/>
      <c r="D29" s="608"/>
      <c r="E29" s="113">
        <v>78.519514346931061</v>
      </c>
      <c r="F29" s="115">
        <v>18690</v>
      </c>
      <c r="G29" s="114">
        <v>19087</v>
      </c>
      <c r="H29" s="114">
        <v>19048</v>
      </c>
      <c r="I29" s="114">
        <v>19064</v>
      </c>
      <c r="J29" s="140">
        <v>18853</v>
      </c>
      <c r="K29" s="114">
        <v>-163</v>
      </c>
      <c r="L29" s="116">
        <v>-0.86458388585371027</v>
      </c>
    </row>
    <row r="30" spans="1:12" s="110" customFormat="1" ht="15" customHeight="1" x14ac:dyDescent="0.2">
      <c r="A30" s="120"/>
      <c r="B30" s="119"/>
      <c r="C30" s="258" t="s">
        <v>106</v>
      </c>
      <c r="E30" s="113">
        <v>40.05885500267523</v>
      </c>
      <c r="F30" s="115">
        <v>7487</v>
      </c>
      <c r="G30" s="114">
        <v>7598</v>
      </c>
      <c r="H30" s="114">
        <v>7642</v>
      </c>
      <c r="I30" s="114">
        <v>7606</v>
      </c>
      <c r="J30" s="140">
        <v>7502</v>
      </c>
      <c r="K30" s="114">
        <v>-15</v>
      </c>
      <c r="L30" s="116">
        <v>-0.19994668088509732</v>
      </c>
    </row>
    <row r="31" spans="1:12" s="110" customFormat="1" ht="15" customHeight="1" x14ac:dyDescent="0.2">
      <c r="A31" s="120"/>
      <c r="B31" s="119"/>
      <c r="C31" s="258" t="s">
        <v>107</v>
      </c>
      <c r="E31" s="113">
        <v>59.94114499732477</v>
      </c>
      <c r="F31" s="115">
        <v>11203</v>
      </c>
      <c r="G31" s="114">
        <v>11489</v>
      </c>
      <c r="H31" s="114">
        <v>11406</v>
      </c>
      <c r="I31" s="114">
        <v>11458</v>
      </c>
      <c r="J31" s="140">
        <v>11351</v>
      </c>
      <c r="K31" s="114">
        <v>-148</v>
      </c>
      <c r="L31" s="116">
        <v>-1.3038498810677472</v>
      </c>
    </row>
    <row r="32" spans="1:12" s="110" customFormat="1" ht="15" customHeight="1" x14ac:dyDescent="0.2">
      <c r="A32" s="120"/>
      <c r="B32" s="119" t="s">
        <v>117</v>
      </c>
      <c r="C32" s="258"/>
      <c r="E32" s="113">
        <v>21.39646263076083</v>
      </c>
      <c r="F32" s="114">
        <v>5093</v>
      </c>
      <c r="G32" s="114">
        <v>5222</v>
      </c>
      <c r="H32" s="114">
        <v>5015</v>
      </c>
      <c r="I32" s="114">
        <v>4980</v>
      </c>
      <c r="J32" s="140">
        <v>4863</v>
      </c>
      <c r="K32" s="114">
        <v>230</v>
      </c>
      <c r="L32" s="116">
        <v>4.7295907875796832</v>
      </c>
    </row>
    <row r="33" spans="1:12" s="110" customFormat="1" ht="15" customHeight="1" x14ac:dyDescent="0.2">
      <c r="A33" s="120"/>
      <c r="B33" s="119"/>
      <c r="C33" s="258" t="s">
        <v>106</v>
      </c>
      <c r="E33" s="113">
        <v>42.430787355193402</v>
      </c>
      <c r="F33" s="114">
        <v>2161</v>
      </c>
      <c r="G33" s="114">
        <v>2231</v>
      </c>
      <c r="H33" s="114">
        <v>2150</v>
      </c>
      <c r="I33" s="114">
        <v>2134</v>
      </c>
      <c r="J33" s="140">
        <v>2060</v>
      </c>
      <c r="K33" s="114">
        <v>101</v>
      </c>
      <c r="L33" s="116">
        <v>4.9029126213592233</v>
      </c>
    </row>
    <row r="34" spans="1:12" s="110" customFormat="1" ht="15" customHeight="1" x14ac:dyDescent="0.2">
      <c r="A34" s="120"/>
      <c r="B34" s="119"/>
      <c r="C34" s="258" t="s">
        <v>107</v>
      </c>
      <c r="E34" s="113">
        <v>57.569212644806598</v>
      </c>
      <c r="F34" s="114">
        <v>2932</v>
      </c>
      <c r="G34" s="114">
        <v>2991</v>
      </c>
      <c r="H34" s="114">
        <v>2865</v>
      </c>
      <c r="I34" s="114">
        <v>2846</v>
      </c>
      <c r="J34" s="140">
        <v>2803</v>
      </c>
      <c r="K34" s="114">
        <v>129</v>
      </c>
      <c r="L34" s="116">
        <v>4.602211915804495</v>
      </c>
    </row>
    <row r="35" spans="1:12" s="110" customFormat="1" ht="24" customHeight="1" x14ac:dyDescent="0.2">
      <c r="A35" s="606" t="s">
        <v>192</v>
      </c>
      <c r="B35" s="607"/>
      <c r="C35" s="607"/>
      <c r="D35" s="608"/>
      <c r="E35" s="113">
        <v>17.245725328740075</v>
      </c>
      <c r="F35" s="114">
        <v>4105</v>
      </c>
      <c r="G35" s="114">
        <v>4266</v>
      </c>
      <c r="H35" s="114">
        <v>4212</v>
      </c>
      <c r="I35" s="114">
        <v>4218</v>
      </c>
      <c r="J35" s="114">
        <v>4047</v>
      </c>
      <c r="K35" s="318">
        <v>58</v>
      </c>
      <c r="L35" s="319">
        <v>1.4331603657029899</v>
      </c>
    </row>
    <row r="36" spans="1:12" s="110" customFormat="1" ht="15" customHeight="1" x14ac:dyDescent="0.2">
      <c r="A36" s="120"/>
      <c r="B36" s="119"/>
      <c r="C36" s="258" t="s">
        <v>106</v>
      </c>
      <c r="E36" s="113">
        <v>40.974421437271623</v>
      </c>
      <c r="F36" s="114">
        <v>1682</v>
      </c>
      <c r="G36" s="114">
        <v>1753</v>
      </c>
      <c r="H36" s="114">
        <v>1763</v>
      </c>
      <c r="I36" s="114">
        <v>1755</v>
      </c>
      <c r="J36" s="114">
        <v>1667</v>
      </c>
      <c r="K36" s="318">
        <v>15</v>
      </c>
      <c r="L36" s="116">
        <v>0.89982003599280147</v>
      </c>
    </row>
    <row r="37" spans="1:12" s="110" customFormat="1" ht="15" customHeight="1" x14ac:dyDescent="0.2">
      <c r="A37" s="120"/>
      <c r="B37" s="119"/>
      <c r="C37" s="258" t="s">
        <v>107</v>
      </c>
      <c r="E37" s="113">
        <v>59.025578562728377</v>
      </c>
      <c r="F37" s="114">
        <v>2423</v>
      </c>
      <c r="G37" s="114">
        <v>2513</v>
      </c>
      <c r="H37" s="114">
        <v>2449</v>
      </c>
      <c r="I37" s="114">
        <v>2463</v>
      </c>
      <c r="J37" s="140">
        <v>2380</v>
      </c>
      <c r="K37" s="114">
        <v>43</v>
      </c>
      <c r="L37" s="116">
        <v>1.8067226890756303</v>
      </c>
    </row>
    <row r="38" spans="1:12" s="110" customFormat="1" ht="15" customHeight="1" x14ac:dyDescent="0.2">
      <c r="A38" s="120"/>
      <c r="B38" s="119" t="s">
        <v>328</v>
      </c>
      <c r="C38" s="258"/>
      <c r="E38" s="113">
        <v>58.816115615678697</v>
      </c>
      <c r="F38" s="114">
        <v>14000</v>
      </c>
      <c r="G38" s="114">
        <v>14254</v>
      </c>
      <c r="H38" s="114">
        <v>14178</v>
      </c>
      <c r="I38" s="114">
        <v>14110</v>
      </c>
      <c r="J38" s="140">
        <v>13937</v>
      </c>
      <c r="K38" s="114">
        <v>63</v>
      </c>
      <c r="L38" s="116">
        <v>0.45203415369161226</v>
      </c>
    </row>
    <row r="39" spans="1:12" s="110" customFormat="1" ht="15" customHeight="1" x14ac:dyDescent="0.2">
      <c r="A39" s="120"/>
      <c r="B39" s="119"/>
      <c r="C39" s="258" t="s">
        <v>106</v>
      </c>
      <c r="E39" s="113">
        <v>42.335714285714289</v>
      </c>
      <c r="F39" s="115">
        <v>5927</v>
      </c>
      <c r="G39" s="114">
        <v>5990</v>
      </c>
      <c r="H39" s="114">
        <v>5999</v>
      </c>
      <c r="I39" s="114">
        <v>5945</v>
      </c>
      <c r="J39" s="140">
        <v>5865</v>
      </c>
      <c r="K39" s="114">
        <v>62</v>
      </c>
      <c r="L39" s="116">
        <v>1.0571184995737426</v>
      </c>
    </row>
    <row r="40" spans="1:12" s="110" customFormat="1" ht="15" customHeight="1" x14ac:dyDescent="0.2">
      <c r="A40" s="120"/>
      <c r="B40" s="119"/>
      <c r="C40" s="258" t="s">
        <v>107</v>
      </c>
      <c r="E40" s="113">
        <v>57.664285714285711</v>
      </c>
      <c r="F40" s="115">
        <v>8073</v>
      </c>
      <c r="G40" s="114">
        <v>8264</v>
      </c>
      <c r="H40" s="114">
        <v>8179</v>
      </c>
      <c r="I40" s="114">
        <v>8165</v>
      </c>
      <c r="J40" s="140">
        <v>8072</v>
      </c>
      <c r="K40" s="114">
        <v>1</v>
      </c>
      <c r="L40" s="116">
        <v>1.2388503468780971E-2</v>
      </c>
    </row>
    <row r="41" spans="1:12" s="110" customFormat="1" ht="15" customHeight="1" x14ac:dyDescent="0.2">
      <c r="A41" s="120"/>
      <c r="B41" s="320" t="s">
        <v>515</v>
      </c>
      <c r="C41" s="258"/>
      <c r="E41" s="113">
        <v>6.4151577532243831</v>
      </c>
      <c r="F41" s="115">
        <v>1527</v>
      </c>
      <c r="G41" s="114">
        <v>1539</v>
      </c>
      <c r="H41" s="114">
        <v>1476</v>
      </c>
      <c r="I41" s="114">
        <v>1482</v>
      </c>
      <c r="J41" s="140">
        <v>1424</v>
      </c>
      <c r="K41" s="114">
        <v>103</v>
      </c>
      <c r="L41" s="116">
        <v>7.2331460674157304</v>
      </c>
    </row>
    <row r="42" spans="1:12" s="110" customFormat="1" ht="15" customHeight="1" x14ac:dyDescent="0.2">
      <c r="A42" s="120"/>
      <c r="B42" s="119"/>
      <c r="C42" s="268" t="s">
        <v>106</v>
      </c>
      <c r="D42" s="182"/>
      <c r="E42" s="113">
        <v>44.073346430910284</v>
      </c>
      <c r="F42" s="115">
        <v>673</v>
      </c>
      <c r="G42" s="114">
        <v>670</v>
      </c>
      <c r="H42" s="114">
        <v>649</v>
      </c>
      <c r="I42" s="114">
        <v>646</v>
      </c>
      <c r="J42" s="140">
        <v>613</v>
      </c>
      <c r="K42" s="114">
        <v>60</v>
      </c>
      <c r="L42" s="116">
        <v>9.7879282218597066</v>
      </c>
    </row>
    <row r="43" spans="1:12" s="110" customFormat="1" ht="15" customHeight="1" x14ac:dyDescent="0.2">
      <c r="A43" s="120"/>
      <c r="B43" s="119"/>
      <c r="C43" s="268" t="s">
        <v>107</v>
      </c>
      <c r="D43" s="182"/>
      <c r="E43" s="113">
        <v>55.926653569089716</v>
      </c>
      <c r="F43" s="115">
        <v>854</v>
      </c>
      <c r="G43" s="114">
        <v>869</v>
      </c>
      <c r="H43" s="114">
        <v>827</v>
      </c>
      <c r="I43" s="114">
        <v>836</v>
      </c>
      <c r="J43" s="140">
        <v>811</v>
      </c>
      <c r="K43" s="114">
        <v>43</v>
      </c>
      <c r="L43" s="116">
        <v>5.3020961775585693</v>
      </c>
    </row>
    <row r="44" spans="1:12" s="110" customFormat="1" ht="15" customHeight="1" x14ac:dyDescent="0.2">
      <c r="A44" s="120"/>
      <c r="B44" s="119" t="s">
        <v>205</v>
      </c>
      <c r="C44" s="268"/>
      <c r="D44" s="182"/>
      <c r="E44" s="113">
        <v>17.523001302356846</v>
      </c>
      <c r="F44" s="115">
        <v>4171</v>
      </c>
      <c r="G44" s="114">
        <v>4273</v>
      </c>
      <c r="H44" s="114">
        <v>4223</v>
      </c>
      <c r="I44" s="114">
        <v>4259</v>
      </c>
      <c r="J44" s="140">
        <v>4331</v>
      </c>
      <c r="K44" s="114">
        <v>-160</v>
      </c>
      <c r="L44" s="116">
        <v>-3.6942969291156778</v>
      </c>
    </row>
    <row r="45" spans="1:12" s="110" customFormat="1" ht="15" customHeight="1" x14ac:dyDescent="0.2">
      <c r="A45" s="120"/>
      <c r="B45" s="119"/>
      <c r="C45" s="268" t="s">
        <v>106</v>
      </c>
      <c r="D45" s="182"/>
      <c r="E45" s="113">
        <v>32.989690721649481</v>
      </c>
      <c r="F45" s="115">
        <v>1376</v>
      </c>
      <c r="G45" s="114">
        <v>1427</v>
      </c>
      <c r="H45" s="114">
        <v>1394</v>
      </c>
      <c r="I45" s="114">
        <v>1405</v>
      </c>
      <c r="J45" s="140">
        <v>1428</v>
      </c>
      <c r="K45" s="114">
        <v>-52</v>
      </c>
      <c r="L45" s="116">
        <v>-3.6414565826330532</v>
      </c>
    </row>
    <row r="46" spans="1:12" s="110" customFormat="1" ht="15" customHeight="1" x14ac:dyDescent="0.2">
      <c r="A46" s="123"/>
      <c r="B46" s="124"/>
      <c r="C46" s="260" t="s">
        <v>107</v>
      </c>
      <c r="D46" s="261"/>
      <c r="E46" s="125">
        <v>67.010309278350519</v>
      </c>
      <c r="F46" s="143">
        <v>2795</v>
      </c>
      <c r="G46" s="144">
        <v>2846</v>
      </c>
      <c r="H46" s="144">
        <v>2829</v>
      </c>
      <c r="I46" s="144">
        <v>2854</v>
      </c>
      <c r="J46" s="145">
        <v>2903</v>
      </c>
      <c r="K46" s="144">
        <v>-108</v>
      </c>
      <c r="L46" s="146">
        <v>-3.7202893558387875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4"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23803</v>
      </c>
      <c r="E11" s="114">
        <v>24332</v>
      </c>
      <c r="F11" s="114">
        <v>24089</v>
      </c>
      <c r="G11" s="114">
        <v>24069</v>
      </c>
      <c r="H11" s="140">
        <v>23739</v>
      </c>
      <c r="I11" s="115">
        <v>64</v>
      </c>
      <c r="J11" s="116">
        <v>0.26959855090778889</v>
      </c>
    </row>
    <row r="12" spans="1:15" s="110" customFormat="1" ht="24.95" customHeight="1" x14ac:dyDescent="0.2">
      <c r="A12" s="193" t="s">
        <v>132</v>
      </c>
      <c r="B12" s="194" t="s">
        <v>133</v>
      </c>
      <c r="C12" s="113">
        <v>1.8611099441246901</v>
      </c>
      <c r="D12" s="115">
        <v>443</v>
      </c>
      <c r="E12" s="114">
        <v>438</v>
      </c>
      <c r="F12" s="114">
        <v>451</v>
      </c>
      <c r="G12" s="114">
        <v>440</v>
      </c>
      <c r="H12" s="140">
        <v>412</v>
      </c>
      <c r="I12" s="115">
        <v>31</v>
      </c>
      <c r="J12" s="116">
        <v>7.5242718446601939</v>
      </c>
    </row>
    <row r="13" spans="1:15" s="110" customFormat="1" ht="24.95" customHeight="1" x14ac:dyDescent="0.2">
      <c r="A13" s="193" t="s">
        <v>134</v>
      </c>
      <c r="B13" s="199" t="s">
        <v>214</v>
      </c>
      <c r="C13" s="113">
        <v>0.90324748981220859</v>
      </c>
      <c r="D13" s="115">
        <v>215</v>
      </c>
      <c r="E13" s="114">
        <v>216</v>
      </c>
      <c r="F13" s="114">
        <v>209</v>
      </c>
      <c r="G13" s="114">
        <v>197</v>
      </c>
      <c r="H13" s="140">
        <v>206</v>
      </c>
      <c r="I13" s="115">
        <v>9</v>
      </c>
      <c r="J13" s="116">
        <v>4.3689320388349513</v>
      </c>
    </row>
    <row r="14" spans="1:15" s="287" customFormat="1" ht="24.95" customHeight="1" x14ac:dyDescent="0.2">
      <c r="A14" s="193" t="s">
        <v>215</v>
      </c>
      <c r="B14" s="199" t="s">
        <v>137</v>
      </c>
      <c r="C14" s="113">
        <v>7.7847330168466158</v>
      </c>
      <c r="D14" s="115">
        <v>1853</v>
      </c>
      <c r="E14" s="114">
        <v>1876</v>
      </c>
      <c r="F14" s="114">
        <v>1890</v>
      </c>
      <c r="G14" s="114">
        <v>1877</v>
      </c>
      <c r="H14" s="140">
        <v>1876</v>
      </c>
      <c r="I14" s="115">
        <v>-23</v>
      </c>
      <c r="J14" s="116">
        <v>-1.2260127931769722</v>
      </c>
      <c r="K14" s="110"/>
      <c r="L14" s="110"/>
      <c r="M14" s="110"/>
      <c r="N14" s="110"/>
      <c r="O14" s="110"/>
    </row>
    <row r="15" spans="1:15" s="110" customFormat="1" ht="24.95" customHeight="1" x14ac:dyDescent="0.2">
      <c r="A15" s="193" t="s">
        <v>216</v>
      </c>
      <c r="B15" s="199" t="s">
        <v>217</v>
      </c>
      <c r="C15" s="113">
        <v>3.0878460698231316</v>
      </c>
      <c r="D15" s="115">
        <v>735</v>
      </c>
      <c r="E15" s="114">
        <v>749</v>
      </c>
      <c r="F15" s="114">
        <v>745</v>
      </c>
      <c r="G15" s="114">
        <v>711</v>
      </c>
      <c r="H15" s="140">
        <v>728</v>
      </c>
      <c r="I15" s="115">
        <v>7</v>
      </c>
      <c r="J15" s="116">
        <v>0.96153846153846156</v>
      </c>
    </row>
    <row r="16" spans="1:15" s="287" customFormat="1" ht="24.95" customHeight="1" x14ac:dyDescent="0.2">
      <c r="A16" s="193" t="s">
        <v>218</v>
      </c>
      <c r="B16" s="199" t="s">
        <v>141</v>
      </c>
      <c r="C16" s="113">
        <v>3.4365416124017982</v>
      </c>
      <c r="D16" s="115">
        <v>818</v>
      </c>
      <c r="E16" s="114">
        <v>828</v>
      </c>
      <c r="F16" s="114">
        <v>845</v>
      </c>
      <c r="G16" s="114">
        <v>850</v>
      </c>
      <c r="H16" s="140">
        <v>829</v>
      </c>
      <c r="I16" s="115">
        <v>-11</v>
      </c>
      <c r="J16" s="116">
        <v>-1.3268998793727382</v>
      </c>
      <c r="K16" s="110"/>
      <c r="L16" s="110"/>
      <c r="M16" s="110"/>
      <c r="N16" s="110"/>
      <c r="O16" s="110"/>
    </row>
    <row r="17" spans="1:15" s="110" customFormat="1" ht="24.95" customHeight="1" x14ac:dyDescent="0.2">
      <c r="A17" s="193" t="s">
        <v>142</v>
      </c>
      <c r="B17" s="199" t="s">
        <v>220</v>
      </c>
      <c r="C17" s="113">
        <v>1.2603453346216864</v>
      </c>
      <c r="D17" s="115">
        <v>300</v>
      </c>
      <c r="E17" s="114">
        <v>299</v>
      </c>
      <c r="F17" s="114">
        <v>300</v>
      </c>
      <c r="G17" s="114">
        <v>316</v>
      </c>
      <c r="H17" s="140">
        <v>319</v>
      </c>
      <c r="I17" s="115">
        <v>-19</v>
      </c>
      <c r="J17" s="116">
        <v>-5.9561128526645772</v>
      </c>
    </row>
    <row r="18" spans="1:15" s="287" customFormat="1" ht="24.95" customHeight="1" x14ac:dyDescent="0.2">
      <c r="A18" s="201" t="s">
        <v>144</v>
      </c>
      <c r="B18" s="202" t="s">
        <v>145</v>
      </c>
      <c r="C18" s="113">
        <v>5.869008108221653</v>
      </c>
      <c r="D18" s="115">
        <v>1397</v>
      </c>
      <c r="E18" s="114">
        <v>1403</v>
      </c>
      <c r="F18" s="114">
        <v>1394</v>
      </c>
      <c r="G18" s="114">
        <v>1369</v>
      </c>
      <c r="H18" s="140">
        <v>1372</v>
      </c>
      <c r="I18" s="115">
        <v>25</v>
      </c>
      <c r="J18" s="116">
        <v>1.8221574344023324</v>
      </c>
      <c r="K18" s="110"/>
      <c r="L18" s="110"/>
      <c r="M18" s="110"/>
      <c r="N18" s="110"/>
      <c r="O18" s="110"/>
    </row>
    <row r="19" spans="1:15" s="110" customFormat="1" ht="24.95" customHeight="1" x14ac:dyDescent="0.2">
      <c r="A19" s="193" t="s">
        <v>146</v>
      </c>
      <c r="B19" s="199" t="s">
        <v>147</v>
      </c>
      <c r="C19" s="113">
        <v>14.447758685879931</v>
      </c>
      <c r="D19" s="115">
        <v>3439</v>
      </c>
      <c r="E19" s="114">
        <v>3478</v>
      </c>
      <c r="F19" s="114">
        <v>3371</v>
      </c>
      <c r="G19" s="114">
        <v>3393</v>
      </c>
      <c r="H19" s="140">
        <v>3356</v>
      </c>
      <c r="I19" s="115">
        <v>83</v>
      </c>
      <c r="J19" s="116">
        <v>2.4731823599523244</v>
      </c>
    </row>
    <row r="20" spans="1:15" s="287" customFormat="1" ht="24.95" customHeight="1" x14ac:dyDescent="0.2">
      <c r="A20" s="193" t="s">
        <v>148</v>
      </c>
      <c r="B20" s="199" t="s">
        <v>149</v>
      </c>
      <c r="C20" s="113">
        <v>6.1714909885308575</v>
      </c>
      <c r="D20" s="115">
        <v>1469</v>
      </c>
      <c r="E20" s="114">
        <v>1489</v>
      </c>
      <c r="F20" s="114">
        <v>1491</v>
      </c>
      <c r="G20" s="114">
        <v>1494</v>
      </c>
      <c r="H20" s="140">
        <v>1483</v>
      </c>
      <c r="I20" s="115">
        <v>-14</v>
      </c>
      <c r="J20" s="116">
        <v>-0.94403236682400538</v>
      </c>
      <c r="K20" s="110"/>
      <c r="L20" s="110"/>
      <c r="M20" s="110"/>
      <c r="N20" s="110"/>
      <c r="O20" s="110"/>
    </row>
    <row r="21" spans="1:15" s="110" customFormat="1" ht="24.95" customHeight="1" x14ac:dyDescent="0.2">
      <c r="A21" s="201" t="s">
        <v>150</v>
      </c>
      <c r="B21" s="202" t="s">
        <v>151</v>
      </c>
      <c r="C21" s="113">
        <v>7.6797042389614756</v>
      </c>
      <c r="D21" s="115">
        <v>1828</v>
      </c>
      <c r="E21" s="114">
        <v>1992</v>
      </c>
      <c r="F21" s="114">
        <v>1958</v>
      </c>
      <c r="G21" s="114">
        <v>2006</v>
      </c>
      <c r="H21" s="140">
        <v>1907</v>
      </c>
      <c r="I21" s="115">
        <v>-79</v>
      </c>
      <c r="J21" s="116">
        <v>-4.1426324069218667</v>
      </c>
    </row>
    <row r="22" spans="1:15" s="110" customFormat="1" ht="24.95" customHeight="1" x14ac:dyDescent="0.2">
      <c r="A22" s="201" t="s">
        <v>152</v>
      </c>
      <c r="B22" s="199" t="s">
        <v>153</v>
      </c>
      <c r="C22" s="113">
        <v>0.89484518758139731</v>
      </c>
      <c r="D22" s="115">
        <v>213</v>
      </c>
      <c r="E22" s="114">
        <v>243</v>
      </c>
      <c r="F22" s="114">
        <v>246</v>
      </c>
      <c r="G22" s="114">
        <v>236</v>
      </c>
      <c r="H22" s="140">
        <v>231</v>
      </c>
      <c r="I22" s="115">
        <v>-18</v>
      </c>
      <c r="J22" s="116">
        <v>-7.7922077922077921</v>
      </c>
    </row>
    <row r="23" spans="1:15" s="110" customFormat="1" ht="24.95" customHeight="1" x14ac:dyDescent="0.2">
      <c r="A23" s="193" t="s">
        <v>154</v>
      </c>
      <c r="B23" s="199" t="s">
        <v>155</v>
      </c>
      <c r="C23" s="113">
        <v>1.1889257656597907</v>
      </c>
      <c r="D23" s="115">
        <v>283</v>
      </c>
      <c r="E23" s="114">
        <v>268</v>
      </c>
      <c r="F23" s="114">
        <v>256</v>
      </c>
      <c r="G23" s="114">
        <v>267</v>
      </c>
      <c r="H23" s="140">
        <v>268</v>
      </c>
      <c r="I23" s="115">
        <v>15</v>
      </c>
      <c r="J23" s="116">
        <v>5.5970149253731343</v>
      </c>
    </row>
    <row r="24" spans="1:15" s="110" customFormat="1" ht="24.95" customHeight="1" x14ac:dyDescent="0.2">
      <c r="A24" s="193" t="s">
        <v>156</v>
      </c>
      <c r="B24" s="199" t="s">
        <v>221</v>
      </c>
      <c r="C24" s="113">
        <v>7.9863882703860858</v>
      </c>
      <c r="D24" s="115">
        <v>1901</v>
      </c>
      <c r="E24" s="114">
        <v>1893</v>
      </c>
      <c r="F24" s="114">
        <v>1931</v>
      </c>
      <c r="G24" s="114">
        <v>1937</v>
      </c>
      <c r="H24" s="140">
        <v>1903</v>
      </c>
      <c r="I24" s="115">
        <v>-2</v>
      </c>
      <c r="J24" s="116">
        <v>-0.10509721492380451</v>
      </c>
    </row>
    <row r="25" spans="1:15" s="110" customFormat="1" ht="24.95" customHeight="1" x14ac:dyDescent="0.2">
      <c r="A25" s="193" t="s">
        <v>222</v>
      </c>
      <c r="B25" s="204" t="s">
        <v>159</v>
      </c>
      <c r="C25" s="113">
        <v>21.135991261605678</v>
      </c>
      <c r="D25" s="115">
        <v>5031</v>
      </c>
      <c r="E25" s="114">
        <v>5091</v>
      </c>
      <c r="F25" s="114">
        <v>4952</v>
      </c>
      <c r="G25" s="114">
        <v>4869</v>
      </c>
      <c r="H25" s="140">
        <v>4978</v>
      </c>
      <c r="I25" s="115">
        <v>53</v>
      </c>
      <c r="J25" s="116">
        <v>1.0646846122940941</v>
      </c>
    </row>
    <row r="26" spans="1:15" s="110" customFormat="1" ht="24.95" customHeight="1" x14ac:dyDescent="0.2">
      <c r="A26" s="201">
        <v>782.78300000000002</v>
      </c>
      <c r="B26" s="203" t="s">
        <v>160</v>
      </c>
      <c r="C26" s="113">
        <v>0.46212662269461835</v>
      </c>
      <c r="D26" s="115">
        <v>110</v>
      </c>
      <c r="E26" s="114">
        <v>164</v>
      </c>
      <c r="F26" s="114">
        <v>176</v>
      </c>
      <c r="G26" s="114">
        <v>196</v>
      </c>
      <c r="H26" s="140">
        <v>63</v>
      </c>
      <c r="I26" s="115">
        <v>47</v>
      </c>
      <c r="J26" s="116">
        <v>74.603174603174608</v>
      </c>
    </row>
    <row r="27" spans="1:15" s="110" customFormat="1" ht="24.95" customHeight="1" x14ac:dyDescent="0.2">
      <c r="A27" s="193" t="s">
        <v>161</v>
      </c>
      <c r="B27" s="199" t="s">
        <v>162</v>
      </c>
      <c r="C27" s="113">
        <v>2.8903919673990672</v>
      </c>
      <c r="D27" s="115">
        <v>688</v>
      </c>
      <c r="E27" s="114">
        <v>688</v>
      </c>
      <c r="F27" s="114">
        <v>675</v>
      </c>
      <c r="G27" s="114">
        <v>650</v>
      </c>
      <c r="H27" s="140">
        <v>638</v>
      </c>
      <c r="I27" s="115">
        <v>50</v>
      </c>
      <c r="J27" s="116">
        <v>7.8369905956112849</v>
      </c>
    </row>
    <row r="28" spans="1:15" s="110" customFormat="1" ht="24.95" customHeight="1" x14ac:dyDescent="0.2">
      <c r="A28" s="193" t="s">
        <v>163</v>
      </c>
      <c r="B28" s="199" t="s">
        <v>164</v>
      </c>
      <c r="C28" s="113">
        <v>1.9325295130865858</v>
      </c>
      <c r="D28" s="115">
        <v>460</v>
      </c>
      <c r="E28" s="114">
        <v>466</v>
      </c>
      <c r="F28" s="114">
        <v>446</v>
      </c>
      <c r="G28" s="114">
        <v>462</v>
      </c>
      <c r="H28" s="140">
        <v>455</v>
      </c>
      <c r="I28" s="115">
        <v>5</v>
      </c>
      <c r="J28" s="116">
        <v>1.098901098901099</v>
      </c>
    </row>
    <row r="29" spans="1:15" s="110" customFormat="1" ht="24.95" customHeight="1" x14ac:dyDescent="0.2">
      <c r="A29" s="193">
        <v>86</v>
      </c>
      <c r="B29" s="199" t="s">
        <v>165</v>
      </c>
      <c r="C29" s="113">
        <v>4.1759442087131875</v>
      </c>
      <c r="D29" s="115">
        <v>994</v>
      </c>
      <c r="E29" s="114">
        <v>1003</v>
      </c>
      <c r="F29" s="114">
        <v>1018</v>
      </c>
      <c r="G29" s="114">
        <v>1031</v>
      </c>
      <c r="H29" s="140">
        <v>1015</v>
      </c>
      <c r="I29" s="115">
        <v>-21</v>
      </c>
      <c r="J29" s="116">
        <v>-2.0689655172413794</v>
      </c>
    </row>
    <row r="30" spans="1:15" s="110" customFormat="1" ht="24.95" customHeight="1" x14ac:dyDescent="0.2">
      <c r="A30" s="193">
        <v>87.88</v>
      </c>
      <c r="B30" s="204" t="s">
        <v>166</v>
      </c>
      <c r="C30" s="113">
        <v>3.1802713943620553</v>
      </c>
      <c r="D30" s="115">
        <v>757</v>
      </c>
      <c r="E30" s="114">
        <v>747</v>
      </c>
      <c r="F30" s="114">
        <v>745</v>
      </c>
      <c r="G30" s="114">
        <v>766</v>
      </c>
      <c r="H30" s="140">
        <v>748</v>
      </c>
      <c r="I30" s="115">
        <v>9</v>
      </c>
      <c r="J30" s="116">
        <v>1.2032085561497325</v>
      </c>
    </row>
    <row r="31" spans="1:15" s="110" customFormat="1" ht="24.95" customHeight="1" x14ac:dyDescent="0.2">
      <c r="A31" s="193" t="s">
        <v>167</v>
      </c>
      <c r="B31" s="199" t="s">
        <v>168</v>
      </c>
      <c r="C31" s="113">
        <v>11.435533336134101</v>
      </c>
      <c r="D31" s="115">
        <v>2722</v>
      </c>
      <c r="E31" s="114">
        <v>2877</v>
      </c>
      <c r="F31" s="114">
        <v>2880</v>
      </c>
      <c r="G31" s="114">
        <v>2879</v>
      </c>
      <c r="H31" s="140">
        <v>2828</v>
      </c>
      <c r="I31" s="115">
        <v>-106</v>
      </c>
      <c r="J31" s="116">
        <v>-3.7482319660537482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1.8611099441246901</v>
      </c>
      <c r="D34" s="115">
        <v>443</v>
      </c>
      <c r="E34" s="114">
        <v>438</v>
      </c>
      <c r="F34" s="114">
        <v>451</v>
      </c>
      <c r="G34" s="114">
        <v>440</v>
      </c>
      <c r="H34" s="140">
        <v>412</v>
      </c>
      <c r="I34" s="115">
        <v>31</v>
      </c>
      <c r="J34" s="116">
        <v>7.5242718446601939</v>
      </c>
    </row>
    <row r="35" spans="1:10" s="110" customFormat="1" ht="24.95" customHeight="1" x14ac:dyDescent="0.2">
      <c r="A35" s="292" t="s">
        <v>171</v>
      </c>
      <c r="B35" s="293" t="s">
        <v>172</v>
      </c>
      <c r="C35" s="113">
        <v>14.556988614880478</v>
      </c>
      <c r="D35" s="115">
        <v>3465</v>
      </c>
      <c r="E35" s="114">
        <v>3495</v>
      </c>
      <c r="F35" s="114">
        <v>3493</v>
      </c>
      <c r="G35" s="114">
        <v>3443</v>
      </c>
      <c r="H35" s="140">
        <v>3454</v>
      </c>
      <c r="I35" s="115">
        <v>11</v>
      </c>
      <c r="J35" s="116">
        <v>0.31847133757961782</v>
      </c>
    </row>
    <row r="36" spans="1:10" s="110" customFormat="1" ht="24.95" customHeight="1" x14ac:dyDescent="0.2">
      <c r="A36" s="294" t="s">
        <v>173</v>
      </c>
      <c r="B36" s="295" t="s">
        <v>174</v>
      </c>
      <c r="C36" s="125">
        <v>83.581901440994827</v>
      </c>
      <c r="D36" s="143">
        <v>19895</v>
      </c>
      <c r="E36" s="144">
        <v>20399</v>
      </c>
      <c r="F36" s="144">
        <v>20145</v>
      </c>
      <c r="G36" s="144">
        <v>20186</v>
      </c>
      <c r="H36" s="145">
        <v>19873</v>
      </c>
      <c r="I36" s="143">
        <v>22</v>
      </c>
      <c r="J36" s="146">
        <v>0.11070296382025864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23803</v>
      </c>
      <c r="F11" s="264">
        <v>24332</v>
      </c>
      <c r="G11" s="264">
        <v>24089</v>
      </c>
      <c r="H11" s="264">
        <v>24069</v>
      </c>
      <c r="I11" s="265">
        <v>23739</v>
      </c>
      <c r="J11" s="263">
        <v>64</v>
      </c>
      <c r="K11" s="266">
        <v>0.26959855090778889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44.007057933873881</v>
      </c>
      <c r="E13" s="115">
        <v>10475</v>
      </c>
      <c r="F13" s="114">
        <v>10747</v>
      </c>
      <c r="G13" s="114">
        <v>10750</v>
      </c>
      <c r="H13" s="114">
        <v>10759</v>
      </c>
      <c r="I13" s="140">
        <v>10629</v>
      </c>
      <c r="J13" s="115">
        <v>-154</v>
      </c>
      <c r="K13" s="116">
        <v>-1.4488663091542007</v>
      </c>
    </row>
    <row r="14" spans="1:15" ht="15.95" customHeight="1" x14ac:dyDescent="0.2">
      <c r="A14" s="306" t="s">
        <v>230</v>
      </c>
      <c r="B14" s="307"/>
      <c r="C14" s="308"/>
      <c r="D14" s="113">
        <v>44.187707431836323</v>
      </c>
      <c r="E14" s="115">
        <v>10518</v>
      </c>
      <c r="F14" s="114">
        <v>10703</v>
      </c>
      <c r="G14" s="114">
        <v>10510</v>
      </c>
      <c r="H14" s="114">
        <v>10472</v>
      </c>
      <c r="I14" s="140">
        <v>10294</v>
      </c>
      <c r="J14" s="115">
        <v>224</v>
      </c>
      <c r="K14" s="116">
        <v>2.1760248688556443</v>
      </c>
    </row>
    <row r="15" spans="1:15" ht="15.95" customHeight="1" x14ac:dyDescent="0.2">
      <c r="A15" s="306" t="s">
        <v>231</v>
      </c>
      <c r="B15" s="307"/>
      <c r="C15" s="308"/>
      <c r="D15" s="113">
        <v>4.7346973070621354</v>
      </c>
      <c r="E15" s="115">
        <v>1127</v>
      </c>
      <c r="F15" s="114">
        <v>1147</v>
      </c>
      <c r="G15" s="114">
        <v>1124</v>
      </c>
      <c r="H15" s="114">
        <v>1102</v>
      </c>
      <c r="I15" s="140">
        <v>1116</v>
      </c>
      <c r="J15" s="115">
        <v>11</v>
      </c>
      <c r="K15" s="116">
        <v>0.98566308243727596</v>
      </c>
    </row>
    <row r="16" spans="1:15" ht="15.95" customHeight="1" x14ac:dyDescent="0.2">
      <c r="A16" s="306" t="s">
        <v>232</v>
      </c>
      <c r="B16" s="307"/>
      <c r="C16" s="308"/>
      <c r="D16" s="113">
        <v>2.6551275049363525</v>
      </c>
      <c r="E16" s="115">
        <v>632</v>
      </c>
      <c r="F16" s="114">
        <v>634</v>
      </c>
      <c r="G16" s="114">
        <v>615</v>
      </c>
      <c r="H16" s="114">
        <v>626</v>
      </c>
      <c r="I16" s="140">
        <v>626</v>
      </c>
      <c r="J16" s="115">
        <v>6</v>
      </c>
      <c r="K16" s="116">
        <v>0.95846645367412142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1.7224719573163048</v>
      </c>
      <c r="E18" s="115">
        <v>410</v>
      </c>
      <c r="F18" s="114">
        <v>410</v>
      </c>
      <c r="G18" s="114">
        <v>415</v>
      </c>
      <c r="H18" s="114">
        <v>403</v>
      </c>
      <c r="I18" s="140">
        <v>398</v>
      </c>
      <c r="J18" s="115">
        <v>12</v>
      </c>
      <c r="K18" s="116">
        <v>3.0150753768844223</v>
      </c>
    </row>
    <row r="19" spans="1:11" ht="14.1" customHeight="1" x14ac:dyDescent="0.2">
      <c r="A19" s="306" t="s">
        <v>235</v>
      </c>
      <c r="B19" s="307" t="s">
        <v>236</v>
      </c>
      <c r="C19" s="308"/>
      <c r="D19" s="113">
        <v>1.3065579968911483</v>
      </c>
      <c r="E19" s="115">
        <v>311</v>
      </c>
      <c r="F19" s="114">
        <v>311</v>
      </c>
      <c r="G19" s="114">
        <v>312</v>
      </c>
      <c r="H19" s="114">
        <v>298</v>
      </c>
      <c r="I19" s="140">
        <v>287</v>
      </c>
      <c r="J19" s="115">
        <v>24</v>
      </c>
      <c r="K19" s="116">
        <v>8.3623693379790947</v>
      </c>
    </row>
    <row r="20" spans="1:11" ht="14.1" customHeight="1" x14ac:dyDescent="0.2">
      <c r="A20" s="306">
        <v>12</v>
      </c>
      <c r="B20" s="307" t="s">
        <v>237</v>
      </c>
      <c r="C20" s="308"/>
      <c r="D20" s="113">
        <v>0.95786245431248163</v>
      </c>
      <c r="E20" s="115">
        <v>228</v>
      </c>
      <c r="F20" s="114">
        <v>223</v>
      </c>
      <c r="G20" s="114">
        <v>222</v>
      </c>
      <c r="H20" s="114">
        <v>220</v>
      </c>
      <c r="I20" s="140">
        <v>195</v>
      </c>
      <c r="J20" s="115">
        <v>33</v>
      </c>
      <c r="K20" s="116">
        <v>16.923076923076923</v>
      </c>
    </row>
    <row r="21" spans="1:11" ht="14.1" customHeight="1" x14ac:dyDescent="0.2">
      <c r="A21" s="306">
        <v>21</v>
      </c>
      <c r="B21" s="307" t="s">
        <v>238</v>
      </c>
      <c r="C21" s="308"/>
      <c r="D21" s="113">
        <v>7.5620720077301182E-2</v>
      </c>
      <c r="E21" s="115">
        <v>18</v>
      </c>
      <c r="F21" s="114">
        <v>23</v>
      </c>
      <c r="G21" s="114">
        <v>19</v>
      </c>
      <c r="H21" s="114">
        <v>22</v>
      </c>
      <c r="I21" s="140">
        <v>20</v>
      </c>
      <c r="J21" s="115">
        <v>-2</v>
      </c>
      <c r="K21" s="116">
        <v>-10</v>
      </c>
    </row>
    <row r="22" spans="1:11" ht="14.1" customHeight="1" x14ac:dyDescent="0.2">
      <c r="A22" s="306">
        <v>22</v>
      </c>
      <c r="B22" s="307" t="s">
        <v>239</v>
      </c>
      <c r="C22" s="308"/>
      <c r="D22" s="113">
        <v>0.92005209427383106</v>
      </c>
      <c r="E22" s="115">
        <v>219</v>
      </c>
      <c r="F22" s="114">
        <v>217</v>
      </c>
      <c r="G22" s="114">
        <v>225</v>
      </c>
      <c r="H22" s="114">
        <v>214</v>
      </c>
      <c r="I22" s="140">
        <v>225</v>
      </c>
      <c r="J22" s="115">
        <v>-6</v>
      </c>
      <c r="K22" s="116">
        <v>-2.6666666666666665</v>
      </c>
    </row>
    <row r="23" spans="1:11" ht="14.1" customHeight="1" x14ac:dyDescent="0.2">
      <c r="A23" s="306">
        <v>23</v>
      </c>
      <c r="B23" s="307" t="s">
        <v>240</v>
      </c>
      <c r="C23" s="308"/>
      <c r="D23" s="113">
        <v>0.4369197160021846</v>
      </c>
      <c r="E23" s="115">
        <v>104</v>
      </c>
      <c r="F23" s="114">
        <v>114</v>
      </c>
      <c r="G23" s="114">
        <v>114</v>
      </c>
      <c r="H23" s="114">
        <v>107</v>
      </c>
      <c r="I23" s="140">
        <v>105</v>
      </c>
      <c r="J23" s="115">
        <v>-1</v>
      </c>
      <c r="K23" s="116">
        <v>-0.95238095238095233</v>
      </c>
    </row>
    <row r="24" spans="1:11" ht="14.1" customHeight="1" x14ac:dyDescent="0.2">
      <c r="A24" s="306">
        <v>24</v>
      </c>
      <c r="B24" s="307" t="s">
        <v>241</v>
      </c>
      <c r="C24" s="308"/>
      <c r="D24" s="113">
        <v>1.2687476368524975</v>
      </c>
      <c r="E24" s="115">
        <v>302</v>
      </c>
      <c r="F24" s="114">
        <v>315</v>
      </c>
      <c r="G24" s="114">
        <v>321</v>
      </c>
      <c r="H24" s="114">
        <v>307</v>
      </c>
      <c r="I24" s="140">
        <v>301</v>
      </c>
      <c r="J24" s="115">
        <v>1</v>
      </c>
      <c r="K24" s="116">
        <v>0.33222591362126247</v>
      </c>
    </row>
    <row r="25" spans="1:11" ht="14.1" customHeight="1" x14ac:dyDescent="0.2">
      <c r="A25" s="306">
        <v>25</v>
      </c>
      <c r="B25" s="307" t="s">
        <v>242</v>
      </c>
      <c r="C25" s="308"/>
      <c r="D25" s="113">
        <v>1.6678569928160316</v>
      </c>
      <c r="E25" s="115">
        <v>397</v>
      </c>
      <c r="F25" s="114">
        <v>397</v>
      </c>
      <c r="G25" s="114">
        <v>399</v>
      </c>
      <c r="H25" s="114">
        <v>382</v>
      </c>
      <c r="I25" s="140">
        <v>369</v>
      </c>
      <c r="J25" s="115">
        <v>28</v>
      </c>
      <c r="K25" s="116">
        <v>7.588075880758808</v>
      </c>
    </row>
    <row r="26" spans="1:11" ht="14.1" customHeight="1" x14ac:dyDescent="0.2">
      <c r="A26" s="306">
        <v>26</v>
      </c>
      <c r="B26" s="307" t="s">
        <v>243</v>
      </c>
      <c r="C26" s="308"/>
      <c r="D26" s="113">
        <v>0.92845439650464223</v>
      </c>
      <c r="E26" s="115">
        <v>221</v>
      </c>
      <c r="F26" s="114">
        <v>219</v>
      </c>
      <c r="G26" s="114">
        <v>225</v>
      </c>
      <c r="H26" s="114">
        <v>231</v>
      </c>
      <c r="I26" s="140">
        <v>245</v>
      </c>
      <c r="J26" s="115">
        <v>-24</v>
      </c>
      <c r="K26" s="116">
        <v>-9.795918367346939</v>
      </c>
    </row>
    <row r="27" spans="1:11" ht="14.1" customHeight="1" x14ac:dyDescent="0.2">
      <c r="A27" s="306">
        <v>27</v>
      </c>
      <c r="B27" s="307" t="s">
        <v>244</v>
      </c>
      <c r="C27" s="308"/>
      <c r="D27" s="113">
        <v>0.52934504054110831</v>
      </c>
      <c r="E27" s="115">
        <v>126</v>
      </c>
      <c r="F27" s="114">
        <v>128</v>
      </c>
      <c r="G27" s="114">
        <v>124</v>
      </c>
      <c r="H27" s="114">
        <v>122</v>
      </c>
      <c r="I27" s="140">
        <v>130</v>
      </c>
      <c r="J27" s="115">
        <v>-4</v>
      </c>
      <c r="K27" s="116">
        <v>-3.0769230769230771</v>
      </c>
    </row>
    <row r="28" spans="1:11" ht="14.1" customHeight="1" x14ac:dyDescent="0.2">
      <c r="A28" s="306">
        <v>28</v>
      </c>
      <c r="B28" s="307" t="s">
        <v>245</v>
      </c>
      <c r="C28" s="308"/>
      <c r="D28" s="113">
        <v>0.24366676469352602</v>
      </c>
      <c r="E28" s="115">
        <v>58</v>
      </c>
      <c r="F28" s="114">
        <v>58</v>
      </c>
      <c r="G28" s="114">
        <v>61</v>
      </c>
      <c r="H28" s="114">
        <v>64</v>
      </c>
      <c r="I28" s="140">
        <v>64</v>
      </c>
      <c r="J28" s="115">
        <v>-6</v>
      </c>
      <c r="K28" s="116">
        <v>-9.375</v>
      </c>
    </row>
    <row r="29" spans="1:11" ht="14.1" customHeight="1" x14ac:dyDescent="0.2">
      <c r="A29" s="306">
        <v>29</v>
      </c>
      <c r="B29" s="307" t="s">
        <v>246</v>
      </c>
      <c r="C29" s="308"/>
      <c r="D29" s="113">
        <v>2.5332941225895897</v>
      </c>
      <c r="E29" s="115">
        <v>603</v>
      </c>
      <c r="F29" s="114">
        <v>636</v>
      </c>
      <c r="G29" s="114">
        <v>633</v>
      </c>
      <c r="H29" s="114">
        <v>657</v>
      </c>
      <c r="I29" s="140">
        <v>645</v>
      </c>
      <c r="J29" s="115">
        <v>-42</v>
      </c>
      <c r="K29" s="116">
        <v>-6.5116279069767442</v>
      </c>
    </row>
    <row r="30" spans="1:11" ht="14.1" customHeight="1" x14ac:dyDescent="0.2">
      <c r="A30" s="306" t="s">
        <v>247</v>
      </c>
      <c r="B30" s="307" t="s">
        <v>248</v>
      </c>
      <c r="C30" s="308"/>
      <c r="D30" s="113">
        <v>0.71419568961895563</v>
      </c>
      <c r="E30" s="115">
        <v>170</v>
      </c>
      <c r="F30" s="114">
        <v>181</v>
      </c>
      <c r="G30" s="114">
        <v>178</v>
      </c>
      <c r="H30" s="114">
        <v>172</v>
      </c>
      <c r="I30" s="140">
        <v>180</v>
      </c>
      <c r="J30" s="115">
        <v>-10</v>
      </c>
      <c r="K30" s="116">
        <v>-5.5555555555555554</v>
      </c>
    </row>
    <row r="31" spans="1:11" ht="14.1" customHeight="1" x14ac:dyDescent="0.2">
      <c r="A31" s="306" t="s">
        <v>249</v>
      </c>
      <c r="B31" s="307" t="s">
        <v>250</v>
      </c>
      <c r="C31" s="308"/>
      <c r="D31" s="113">
        <v>1.8064949796244172</v>
      </c>
      <c r="E31" s="115">
        <v>430</v>
      </c>
      <c r="F31" s="114">
        <v>452</v>
      </c>
      <c r="G31" s="114">
        <v>451</v>
      </c>
      <c r="H31" s="114">
        <v>482</v>
      </c>
      <c r="I31" s="140">
        <v>462</v>
      </c>
      <c r="J31" s="115">
        <v>-32</v>
      </c>
      <c r="K31" s="116">
        <v>-6.9264069264069263</v>
      </c>
    </row>
    <row r="32" spans="1:11" ht="14.1" customHeight="1" x14ac:dyDescent="0.2">
      <c r="A32" s="306">
        <v>31</v>
      </c>
      <c r="B32" s="307" t="s">
        <v>251</v>
      </c>
      <c r="C32" s="308"/>
      <c r="D32" s="113">
        <v>0.12603453346216864</v>
      </c>
      <c r="E32" s="115">
        <v>30</v>
      </c>
      <c r="F32" s="114">
        <v>26</v>
      </c>
      <c r="G32" s="114">
        <v>26</v>
      </c>
      <c r="H32" s="114">
        <v>30</v>
      </c>
      <c r="I32" s="140">
        <v>31</v>
      </c>
      <c r="J32" s="115">
        <v>-1</v>
      </c>
      <c r="K32" s="116">
        <v>-3.225806451612903</v>
      </c>
    </row>
    <row r="33" spans="1:11" ht="14.1" customHeight="1" x14ac:dyDescent="0.2">
      <c r="A33" s="306">
        <v>32</v>
      </c>
      <c r="B33" s="307" t="s">
        <v>252</v>
      </c>
      <c r="C33" s="308"/>
      <c r="D33" s="113">
        <v>1.0922992900054616</v>
      </c>
      <c r="E33" s="115">
        <v>260</v>
      </c>
      <c r="F33" s="114">
        <v>263</v>
      </c>
      <c r="G33" s="114">
        <v>253</v>
      </c>
      <c r="H33" s="114">
        <v>247</v>
      </c>
      <c r="I33" s="140">
        <v>235</v>
      </c>
      <c r="J33" s="115">
        <v>25</v>
      </c>
      <c r="K33" s="116">
        <v>10.638297872340425</v>
      </c>
    </row>
    <row r="34" spans="1:11" ht="14.1" customHeight="1" x14ac:dyDescent="0.2">
      <c r="A34" s="306">
        <v>33</v>
      </c>
      <c r="B34" s="307" t="s">
        <v>253</v>
      </c>
      <c r="C34" s="308"/>
      <c r="D34" s="113">
        <v>0.66378187623408813</v>
      </c>
      <c r="E34" s="115">
        <v>158</v>
      </c>
      <c r="F34" s="114">
        <v>163</v>
      </c>
      <c r="G34" s="114">
        <v>164</v>
      </c>
      <c r="H34" s="114">
        <v>180</v>
      </c>
      <c r="I34" s="140">
        <v>178</v>
      </c>
      <c r="J34" s="115">
        <v>-20</v>
      </c>
      <c r="K34" s="116">
        <v>-11.235955056179776</v>
      </c>
    </row>
    <row r="35" spans="1:11" ht="14.1" customHeight="1" x14ac:dyDescent="0.2">
      <c r="A35" s="306">
        <v>34</v>
      </c>
      <c r="B35" s="307" t="s">
        <v>254</v>
      </c>
      <c r="C35" s="308"/>
      <c r="D35" s="113">
        <v>5.4026803344116292</v>
      </c>
      <c r="E35" s="115">
        <v>1286</v>
      </c>
      <c r="F35" s="114">
        <v>1276</v>
      </c>
      <c r="G35" s="114">
        <v>1304</v>
      </c>
      <c r="H35" s="114">
        <v>1296</v>
      </c>
      <c r="I35" s="140">
        <v>1285</v>
      </c>
      <c r="J35" s="115">
        <v>1</v>
      </c>
      <c r="K35" s="116">
        <v>7.7821011673151752E-2</v>
      </c>
    </row>
    <row r="36" spans="1:11" ht="14.1" customHeight="1" x14ac:dyDescent="0.2">
      <c r="A36" s="306">
        <v>41</v>
      </c>
      <c r="B36" s="307" t="s">
        <v>255</v>
      </c>
      <c r="C36" s="308"/>
      <c r="D36" s="113">
        <v>0.15124144015460236</v>
      </c>
      <c r="E36" s="115">
        <v>36</v>
      </c>
      <c r="F36" s="114">
        <v>37</v>
      </c>
      <c r="G36" s="114">
        <v>33</v>
      </c>
      <c r="H36" s="114">
        <v>35</v>
      </c>
      <c r="I36" s="140">
        <v>32</v>
      </c>
      <c r="J36" s="115">
        <v>4</v>
      </c>
      <c r="K36" s="116">
        <v>12.5</v>
      </c>
    </row>
    <row r="37" spans="1:11" ht="14.1" customHeight="1" x14ac:dyDescent="0.2">
      <c r="A37" s="306">
        <v>42</v>
      </c>
      <c r="B37" s="307" t="s">
        <v>256</v>
      </c>
      <c r="C37" s="308"/>
      <c r="D37" s="113">
        <v>1.2603453346216863E-2</v>
      </c>
      <c r="E37" s="115">
        <v>3</v>
      </c>
      <c r="F37" s="114" t="s">
        <v>513</v>
      </c>
      <c r="G37" s="114">
        <v>4</v>
      </c>
      <c r="H37" s="114">
        <v>4</v>
      </c>
      <c r="I37" s="140">
        <v>4</v>
      </c>
      <c r="J37" s="115">
        <v>-1</v>
      </c>
      <c r="K37" s="116">
        <v>-25</v>
      </c>
    </row>
    <row r="38" spans="1:11" ht="14.1" customHeight="1" x14ac:dyDescent="0.2">
      <c r="A38" s="306">
        <v>43</v>
      </c>
      <c r="B38" s="307" t="s">
        <v>257</v>
      </c>
      <c r="C38" s="308"/>
      <c r="D38" s="113">
        <v>0.39490820484812839</v>
      </c>
      <c r="E38" s="115">
        <v>94</v>
      </c>
      <c r="F38" s="114">
        <v>92</v>
      </c>
      <c r="G38" s="114">
        <v>88</v>
      </c>
      <c r="H38" s="114">
        <v>86</v>
      </c>
      <c r="I38" s="140">
        <v>85</v>
      </c>
      <c r="J38" s="115">
        <v>9</v>
      </c>
      <c r="K38" s="116">
        <v>10.588235294117647</v>
      </c>
    </row>
    <row r="39" spans="1:11" ht="14.1" customHeight="1" x14ac:dyDescent="0.2">
      <c r="A39" s="306">
        <v>51</v>
      </c>
      <c r="B39" s="307" t="s">
        <v>258</v>
      </c>
      <c r="C39" s="308"/>
      <c r="D39" s="113">
        <v>4.4238121245221187</v>
      </c>
      <c r="E39" s="115">
        <v>1053</v>
      </c>
      <c r="F39" s="114">
        <v>1041</v>
      </c>
      <c r="G39" s="114">
        <v>1037</v>
      </c>
      <c r="H39" s="114">
        <v>1030</v>
      </c>
      <c r="I39" s="140">
        <v>995</v>
      </c>
      <c r="J39" s="115">
        <v>58</v>
      </c>
      <c r="K39" s="116">
        <v>5.8291457286432165</v>
      </c>
    </row>
    <row r="40" spans="1:11" ht="14.1" customHeight="1" x14ac:dyDescent="0.2">
      <c r="A40" s="306" t="s">
        <v>259</v>
      </c>
      <c r="B40" s="307" t="s">
        <v>260</v>
      </c>
      <c r="C40" s="308"/>
      <c r="D40" s="113">
        <v>4.205352266521027</v>
      </c>
      <c r="E40" s="115">
        <v>1001</v>
      </c>
      <c r="F40" s="114">
        <v>991</v>
      </c>
      <c r="G40" s="114">
        <v>987</v>
      </c>
      <c r="H40" s="114">
        <v>979</v>
      </c>
      <c r="I40" s="140">
        <v>944</v>
      </c>
      <c r="J40" s="115">
        <v>57</v>
      </c>
      <c r="K40" s="116">
        <v>6.0381355932203391</v>
      </c>
    </row>
    <row r="41" spans="1:11" ht="14.1" customHeight="1" x14ac:dyDescent="0.2">
      <c r="A41" s="306"/>
      <c r="B41" s="307" t="s">
        <v>261</v>
      </c>
      <c r="C41" s="308"/>
      <c r="D41" s="113">
        <v>3.6255934125950509</v>
      </c>
      <c r="E41" s="115">
        <v>863</v>
      </c>
      <c r="F41" s="114">
        <v>853</v>
      </c>
      <c r="G41" s="114">
        <v>852</v>
      </c>
      <c r="H41" s="114">
        <v>839</v>
      </c>
      <c r="I41" s="140">
        <v>816</v>
      </c>
      <c r="J41" s="115">
        <v>47</v>
      </c>
      <c r="K41" s="116">
        <v>5.7598039215686274</v>
      </c>
    </row>
    <row r="42" spans="1:11" ht="14.1" customHeight="1" x14ac:dyDescent="0.2">
      <c r="A42" s="306">
        <v>52</v>
      </c>
      <c r="B42" s="307" t="s">
        <v>262</v>
      </c>
      <c r="C42" s="308"/>
      <c r="D42" s="113">
        <v>5.1043986052178294</v>
      </c>
      <c r="E42" s="115">
        <v>1215</v>
      </c>
      <c r="F42" s="114">
        <v>1242</v>
      </c>
      <c r="G42" s="114">
        <v>1246</v>
      </c>
      <c r="H42" s="114">
        <v>1242</v>
      </c>
      <c r="I42" s="140">
        <v>1243</v>
      </c>
      <c r="J42" s="115">
        <v>-28</v>
      </c>
      <c r="K42" s="116">
        <v>-2.2526146419951729</v>
      </c>
    </row>
    <row r="43" spans="1:11" ht="14.1" customHeight="1" x14ac:dyDescent="0.2">
      <c r="A43" s="306" t="s">
        <v>263</v>
      </c>
      <c r="B43" s="307" t="s">
        <v>264</v>
      </c>
      <c r="C43" s="308"/>
      <c r="D43" s="113">
        <v>4.965760618409444</v>
      </c>
      <c r="E43" s="115">
        <v>1182</v>
      </c>
      <c r="F43" s="114">
        <v>1202</v>
      </c>
      <c r="G43" s="114">
        <v>1201</v>
      </c>
      <c r="H43" s="114">
        <v>1202</v>
      </c>
      <c r="I43" s="140">
        <v>1207</v>
      </c>
      <c r="J43" s="115">
        <v>-25</v>
      </c>
      <c r="K43" s="116">
        <v>-2.0712510356255178</v>
      </c>
    </row>
    <row r="44" spans="1:11" ht="14.1" customHeight="1" x14ac:dyDescent="0.2">
      <c r="A44" s="306">
        <v>53</v>
      </c>
      <c r="B44" s="307" t="s">
        <v>265</v>
      </c>
      <c r="C44" s="308"/>
      <c r="D44" s="113">
        <v>1.1595177078519514</v>
      </c>
      <c r="E44" s="115">
        <v>276</v>
      </c>
      <c r="F44" s="114">
        <v>306</v>
      </c>
      <c r="G44" s="114">
        <v>302</v>
      </c>
      <c r="H44" s="114">
        <v>302</v>
      </c>
      <c r="I44" s="140">
        <v>299</v>
      </c>
      <c r="J44" s="115">
        <v>-23</v>
      </c>
      <c r="K44" s="116">
        <v>-7.6923076923076925</v>
      </c>
    </row>
    <row r="45" spans="1:11" ht="14.1" customHeight="1" x14ac:dyDescent="0.2">
      <c r="A45" s="306" t="s">
        <v>266</v>
      </c>
      <c r="B45" s="307" t="s">
        <v>267</v>
      </c>
      <c r="C45" s="308"/>
      <c r="D45" s="113">
        <v>1.1301096500441121</v>
      </c>
      <c r="E45" s="115">
        <v>269</v>
      </c>
      <c r="F45" s="114">
        <v>300</v>
      </c>
      <c r="G45" s="114">
        <v>298</v>
      </c>
      <c r="H45" s="114">
        <v>299</v>
      </c>
      <c r="I45" s="140">
        <v>297</v>
      </c>
      <c r="J45" s="115">
        <v>-28</v>
      </c>
      <c r="K45" s="116">
        <v>-9.4276094276094273</v>
      </c>
    </row>
    <row r="46" spans="1:11" ht="14.1" customHeight="1" x14ac:dyDescent="0.2">
      <c r="A46" s="306">
        <v>54</v>
      </c>
      <c r="B46" s="307" t="s">
        <v>268</v>
      </c>
      <c r="C46" s="308"/>
      <c r="D46" s="113">
        <v>26.295004831323784</v>
      </c>
      <c r="E46" s="115">
        <v>6259</v>
      </c>
      <c r="F46" s="114">
        <v>6418</v>
      </c>
      <c r="G46" s="114">
        <v>6312</v>
      </c>
      <c r="H46" s="114">
        <v>6257</v>
      </c>
      <c r="I46" s="140">
        <v>6179</v>
      </c>
      <c r="J46" s="115">
        <v>80</v>
      </c>
      <c r="K46" s="116">
        <v>1.2947078815342288</v>
      </c>
    </row>
    <row r="47" spans="1:11" ht="14.1" customHeight="1" x14ac:dyDescent="0.2">
      <c r="A47" s="306">
        <v>61</v>
      </c>
      <c r="B47" s="307" t="s">
        <v>269</v>
      </c>
      <c r="C47" s="308"/>
      <c r="D47" s="113">
        <v>0.5587530983489476</v>
      </c>
      <c r="E47" s="115">
        <v>133</v>
      </c>
      <c r="F47" s="114">
        <v>132</v>
      </c>
      <c r="G47" s="114">
        <v>127</v>
      </c>
      <c r="H47" s="114">
        <v>130</v>
      </c>
      <c r="I47" s="140">
        <v>131</v>
      </c>
      <c r="J47" s="115">
        <v>2</v>
      </c>
      <c r="K47" s="116">
        <v>1.5267175572519085</v>
      </c>
    </row>
    <row r="48" spans="1:11" ht="14.1" customHeight="1" x14ac:dyDescent="0.2">
      <c r="A48" s="306">
        <v>62</v>
      </c>
      <c r="B48" s="307" t="s">
        <v>270</v>
      </c>
      <c r="C48" s="308"/>
      <c r="D48" s="113">
        <v>9.0114691425450566</v>
      </c>
      <c r="E48" s="115">
        <v>2145</v>
      </c>
      <c r="F48" s="114">
        <v>2181</v>
      </c>
      <c r="G48" s="114">
        <v>2095</v>
      </c>
      <c r="H48" s="114">
        <v>2149</v>
      </c>
      <c r="I48" s="140">
        <v>2101</v>
      </c>
      <c r="J48" s="115">
        <v>44</v>
      </c>
      <c r="K48" s="116">
        <v>2.0942408376963351</v>
      </c>
    </row>
    <row r="49" spans="1:11" ht="14.1" customHeight="1" x14ac:dyDescent="0.2">
      <c r="A49" s="306">
        <v>63</v>
      </c>
      <c r="B49" s="307" t="s">
        <v>271</v>
      </c>
      <c r="C49" s="308"/>
      <c r="D49" s="113">
        <v>6.4361635088014113</v>
      </c>
      <c r="E49" s="115">
        <v>1532</v>
      </c>
      <c r="F49" s="114">
        <v>1654</v>
      </c>
      <c r="G49" s="114">
        <v>1649</v>
      </c>
      <c r="H49" s="114">
        <v>1625</v>
      </c>
      <c r="I49" s="140">
        <v>1576</v>
      </c>
      <c r="J49" s="115">
        <v>-44</v>
      </c>
      <c r="K49" s="116">
        <v>-2.7918781725888326</v>
      </c>
    </row>
    <row r="50" spans="1:11" ht="14.1" customHeight="1" x14ac:dyDescent="0.2">
      <c r="A50" s="306" t="s">
        <v>272</v>
      </c>
      <c r="B50" s="307" t="s">
        <v>273</v>
      </c>
      <c r="C50" s="308"/>
      <c r="D50" s="113">
        <v>0.40751165819434526</v>
      </c>
      <c r="E50" s="115">
        <v>97</v>
      </c>
      <c r="F50" s="114">
        <v>103</v>
      </c>
      <c r="G50" s="114">
        <v>87</v>
      </c>
      <c r="H50" s="114">
        <v>90</v>
      </c>
      <c r="I50" s="140">
        <v>93</v>
      </c>
      <c r="J50" s="115">
        <v>4</v>
      </c>
      <c r="K50" s="116">
        <v>4.301075268817204</v>
      </c>
    </row>
    <row r="51" spans="1:11" ht="14.1" customHeight="1" x14ac:dyDescent="0.2">
      <c r="A51" s="306" t="s">
        <v>274</v>
      </c>
      <c r="B51" s="307" t="s">
        <v>275</v>
      </c>
      <c r="C51" s="308"/>
      <c r="D51" s="113">
        <v>5.3900768810654123</v>
      </c>
      <c r="E51" s="115">
        <v>1283</v>
      </c>
      <c r="F51" s="114">
        <v>1392</v>
      </c>
      <c r="G51" s="114">
        <v>1396</v>
      </c>
      <c r="H51" s="114">
        <v>1377</v>
      </c>
      <c r="I51" s="140">
        <v>1332</v>
      </c>
      <c r="J51" s="115">
        <v>-49</v>
      </c>
      <c r="K51" s="116">
        <v>-3.6786786786786787</v>
      </c>
    </row>
    <row r="52" spans="1:11" ht="14.1" customHeight="1" x14ac:dyDescent="0.2">
      <c r="A52" s="306">
        <v>71</v>
      </c>
      <c r="B52" s="307" t="s">
        <v>276</v>
      </c>
      <c r="C52" s="308"/>
      <c r="D52" s="113">
        <v>11.981682981136832</v>
      </c>
      <c r="E52" s="115">
        <v>2852</v>
      </c>
      <c r="F52" s="114">
        <v>2853</v>
      </c>
      <c r="G52" s="114">
        <v>2849</v>
      </c>
      <c r="H52" s="114">
        <v>2856</v>
      </c>
      <c r="I52" s="140">
        <v>2864</v>
      </c>
      <c r="J52" s="115">
        <v>-12</v>
      </c>
      <c r="K52" s="116">
        <v>-0.41899441340782123</v>
      </c>
    </row>
    <row r="53" spans="1:11" ht="14.1" customHeight="1" x14ac:dyDescent="0.2">
      <c r="A53" s="306" t="s">
        <v>277</v>
      </c>
      <c r="B53" s="307" t="s">
        <v>278</v>
      </c>
      <c r="C53" s="308"/>
      <c r="D53" s="113">
        <v>0.86123597865815238</v>
      </c>
      <c r="E53" s="115">
        <v>205</v>
      </c>
      <c r="F53" s="114">
        <v>208</v>
      </c>
      <c r="G53" s="114">
        <v>220</v>
      </c>
      <c r="H53" s="114">
        <v>230</v>
      </c>
      <c r="I53" s="140">
        <v>213</v>
      </c>
      <c r="J53" s="115">
        <v>-8</v>
      </c>
      <c r="K53" s="116">
        <v>-3.755868544600939</v>
      </c>
    </row>
    <row r="54" spans="1:11" ht="14.1" customHeight="1" x14ac:dyDescent="0.2">
      <c r="A54" s="306" t="s">
        <v>279</v>
      </c>
      <c r="B54" s="307" t="s">
        <v>280</v>
      </c>
      <c r="C54" s="308"/>
      <c r="D54" s="113">
        <v>10.528084695206486</v>
      </c>
      <c r="E54" s="115">
        <v>2506</v>
      </c>
      <c r="F54" s="114">
        <v>2516</v>
      </c>
      <c r="G54" s="114">
        <v>2500</v>
      </c>
      <c r="H54" s="114">
        <v>2502</v>
      </c>
      <c r="I54" s="140">
        <v>2524</v>
      </c>
      <c r="J54" s="115">
        <v>-18</v>
      </c>
      <c r="K54" s="116">
        <v>-0.71315372424722667</v>
      </c>
    </row>
    <row r="55" spans="1:11" ht="14.1" customHeight="1" x14ac:dyDescent="0.2">
      <c r="A55" s="306">
        <v>72</v>
      </c>
      <c r="B55" s="307" t="s">
        <v>281</v>
      </c>
      <c r="C55" s="308"/>
      <c r="D55" s="113">
        <v>1.1889257656597907</v>
      </c>
      <c r="E55" s="115">
        <v>283</v>
      </c>
      <c r="F55" s="114">
        <v>282</v>
      </c>
      <c r="G55" s="114">
        <v>279</v>
      </c>
      <c r="H55" s="114">
        <v>284</v>
      </c>
      <c r="I55" s="140">
        <v>282</v>
      </c>
      <c r="J55" s="115">
        <v>1</v>
      </c>
      <c r="K55" s="116">
        <v>0.3546099290780142</v>
      </c>
    </row>
    <row r="56" spans="1:11" ht="14.1" customHeight="1" x14ac:dyDescent="0.2">
      <c r="A56" s="306" t="s">
        <v>282</v>
      </c>
      <c r="B56" s="307" t="s">
        <v>283</v>
      </c>
      <c r="C56" s="308"/>
      <c r="D56" s="113">
        <v>0.16804604461622485</v>
      </c>
      <c r="E56" s="115">
        <v>40</v>
      </c>
      <c r="F56" s="114">
        <v>41</v>
      </c>
      <c r="G56" s="114">
        <v>37</v>
      </c>
      <c r="H56" s="114">
        <v>36</v>
      </c>
      <c r="I56" s="140">
        <v>33</v>
      </c>
      <c r="J56" s="115">
        <v>7</v>
      </c>
      <c r="K56" s="116">
        <v>21.212121212121211</v>
      </c>
    </row>
    <row r="57" spans="1:11" ht="14.1" customHeight="1" x14ac:dyDescent="0.2">
      <c r="A57" s="306" t="s">
        <v>284</v>
      </c>
      <c r="B57" s="307" t="s">
        <v>285</v>
      </c>
      <c r="C57" s="308"/>
      <c r="D57" s="113">
        <v>0.73940259631138927</v>
      </c>
      <c r="E57" s="115">
        <v>176</v>
      </c>
      <c r="F57" s="114">
        <v>177</v>
      </c>
      <c r="G57" s="114">
        <v>174</v>
      </c>
      <c r="H57" s="114">
        <v>178</v>
      </c>
      <c r="I57" s="140">
        <v>176</v>
      </c>
      <c r="J57" s="115">
        <v>0</v>
      </c>
      <c r="K57" s="116">
        <v>0</v>
      </c>
    </row>
    <row r="58" spans="1:11" ht="14.1" customHeight="1" x14ac:dyDescent="0.2">
      <c r="A58" s="306">
        <v>73</v>
      </c>
      <c r="B58" s="307" t="s">
        <v>286</v>
      </c>
      <c r="C58" s="308"/>
      <c r="D58" s="113">
        <v>0.72679914296517245</v>
      </c>
      <c r="E58" s="115">
        <v>173</v>
      </c>
      <c r="F58" s="114">
        <v>175</v>
      </c>
      <c r="G58" s="114">
        <v>173</v>
      </c>
      <c r="H58" s="114">
        <v>178</v>
      </c>
      <c r="I58" s="140">
        <v>177</v>
      </c>
      <c r="J58" s="115">
        <v>-4</v>
      </c>
      <c r="K58" s="116">
        <v>-2.2598870056497176</v>
      </c>
    </row>
    <row r="59" spans="1:11" ht="14.1" customHeight="1" x14ac:dyDescent="0.2">
      <c r="A59" s="306" t="s">
        <v>287</v>
      </c>
      <c r="B59" s="307" t="s">
        <v>288</v>
      </c>
      <c r="C59" s="308"/>
      <c r="D59" s="113">
        <v>0.59656345838759817</v>
      </c>
      <c r="E59" s="115">
        <v>142</v>
      </c>
      <c r="F59" s="114">
        <v>145</v>
      </c>
      <c r="G59" s="114">
        <v>145</v>
      </c>
      <c r="H59" s="114">
        <v>149</v>
      </c>
      <c r="I59" s="140">
        <v>147</v>
      </c>
      <c r="J59" s="115">
        <v>-5</v>
      </c>
      <c r="K59" s="116">
        <v>-3.4013605442176869</v>
      </c>
    </row>
    <row r="60" spans="1:11" ht="14.1" customHeight="1" x14ac:dyDescent="0.2">
      <c r="A60" s="306">
        <v>81</v>
      </c>
      <c r="B60" s="307" t="s">
        <v>289</v>
      </c>
      <c r="C60" s="308"/>
      <c r="D60" s="113">
        <v>3.0458345586690752</v>
      </c>
      <c r="E60" s="115">
        <v>725</v>
      </c>
      <c r="F60" s="114">
        <v>749</v>
      </c>
      <c r="G60" s="114">
        <v>754</v>
      </c>
      <c r="H60" s="114">
        <v>743</v>
      </c>
      <c r="I60" s="140">
        <v>724</v>
      </c>
      <c r="J60" s="115">
        <v>1</v>
      </c>
      <c r="K60" s="116">
        <v>0.13812154696132597</v>
      </c>
    </row>
    <row r="61" spans="1:11" ht="14.1" customHeight="1" x14ac:dyDescent="0.2">
      <c r="A61" s="306" t="s">
        <v>290</v>
      </c>
      <c r="B61" s="307" t="s">
        <v>291</v>
      </c>
      <c r="C61" s="308"/>
      <c r="D61" s="113">
        <v>1.2015292190060076</v>
      </c>
      <c r="E61" s="115">
        <v>286</v>
      </c>
      <c r="F61" s="114">
        <v>300</v>
      </c>
      <c r="G61" s="114">
        <v>302</v>
      </c>
      <c r="H61" s="114">
        <v>307</v>
      </c>
      <c r="I61" s="140">
        <v>301</v>
      </c>
      <c r="J61" s="115">
        <v>-15</v>
      </c>
      <c r="K61" s="116">
        <v>-4.9833887043189371</v>
      </c>
    </row>
    <row r="62" spans="1:11" ht="14.1" customHeight="1" x14ac:dyDescent="0.2">
      <c r="A62" s="306" t="s">
        <v>292</v>
      </c>
      <c r="B62" s="307" t="s">
        <v>293</v>
      </c>
      <c r="C62" s="308"/>
      <c r="D62" s="113">
        <v>0.89904633869680295</v>
      </c>
      <c r="E62" s="115">
        <v>214</v>
      </c>
      <c r="F62" s="114">
        <v>210</v>
      </c>
      <c r="G62" s="114">
        <v>216</v>
      </c>
      <c r="H62" s="114">
        <v>205</v>
      </c>
      <c r="I62" s="140">
        <v>195</v>
      </c>
      <c r="J62" s="115">
        <v>19</v>
      </c>
      <c r="K62" s="116">
        <v>9.7435897435897427</v>
      </c>
    </row>
    <row r="63" spans="1:11" ht="14.1" customHeight="1" x14ac:dyDescent="0.2">
      <c r="A63" s="306"/>
      <c r="B63" s="307" t="s">
        <v>294</v>
      </c>
      <c r="C63" s="308"/>
      <c r="D63" s="113">
        <v>0.86123597865815238</v>
      </c>
      <c r="E63" s="115">
        <v>205</v>
      </c>
      <c r="F63" s="114">
        <v>201</v>
      </c>
      <c r="G63" s="114">
        <v>206</v>
      </c>
      <c r="H63" s="114">
        <v>194</v>
      </c>
      <c r="I63" s="140">
        <v>184</v>
      </c>
      <c r="J63" s="115">
        <v>21</v>
      </c>
      <c r="K63" s="116">
        <v>11.413043478260869</v>
      </c>
    </row>
    <row r="64" spans="1:11" ht="14.1" customHeight="1" x14ac:dyDescent="0.2">
      <c r="A64" s="306" t="s">
        <v>295</v>
      </c>
      <c r="B64" s="307" t="s">
        <v>296</v>
      </c>
      <c r="C64" s="308"/>
      <c r="D64" s="113">
        <v>4.2011511154056214E-2</v>
      </c>
      <c r="E64" s="115">
        <v>10</v>
      </c>
      <c r="F64" s="114">
        <v>10</v>
      </c>
      <c r="G64" s="114">
        <v>10</v>
      </c>
      <c r="H64" s="114">
        <v>10</v>
      </c>
      <c r="I64" s="140">
        <v>8</v>
      </c>
      <c r="J64" s="115">
        <v>2</v>
      </c>
      <c r="K64" s="116">
        <v>25</v>
      </c>
    </row>
    <row r="65" spans="1:11" ht="14.1" customHeight="1" x14ac:dyDescent="0.2">
      <c r="A65" s="306" t="s">
        <v>297</v>
      </c>
      <c r="B65" s="307" t="s">
        <v>298</v>
      </c>
      <c r="C65" s="308"/>
      <c r="D65" s="113">
        <v>0.52934504054110831</v>
      </c>
      <c r="E65" s="115">
        <v>126</v>
      </c>
      <c r="F65" s="114">
        <v>134</v>
      </c>
      <c r="G65" s="114">
        <v>132</v>
      </c>
      <c r="H65" s="114">
        <v>130</v>
      </c>
      <c r="I65" s="140">
        <v>133</v>
      </c>
      <c r="J65" s="115">
        <v>-7</v>
      </c>
      <c r="K65" s="116">
        <v>-5.2631578947368425</v>
      </c>
    </row>
    <row r="66" spans="1:11" ht="14.1" customHeight="1" x14ac:dyDescent="0.2">
      <c r="A66" s="306">
        <v>82</v>
      </c>
      <c r="B66" s="307" t="s">
        <v>299</v>
      </c>
      <c r="C66" s="308"/>
      <c r="D66" s="113">
        <v>1.2225349745830358</v>
      </c>
      <c r="E66" s="115">
        <v>291</v>
      </c>
      <c r="F66" s="114">
        <v>313</v>
      </c>
      <c r="G66" s="114">
        <v>312</v>
      </c>
      <c r="H66" s="114">
        <v>322</v>
      </c>
      <c r="I66" s="140">
        <v>318</v>
      </c>
      <c r="J66" s="115">
        <v>-27</v>
      </c>
      <c r="K66" s="116">
        <v>-8.4905660377358494</v>
      </c>
    </row>
    <row r="67" spans="1:11" ht="14.1" customHeight="1" x14ac:dyDescent="0.2">
      <c r="A67" s="306" t="s">
        <v>300</v>
      </c>
      <c r="B67" s="307" t="s">
        <v>301</v>
      </c>
      <c r="C67" s="308"/>
      <c r="D67" s="113">
        <v>0.56715540057975888</v>
      </c>
      <c r="E67" s="115">
        <v>135</v>
      </c>
      <c r="F67" s="114">
        <v>135</v>
      </c>
      <c r="G67" s="114">
        <v>137</v>
      </c>
      <c r="H67" s="114">
        <v>143</v>
      </c>
      <c r="I67" s="140">
        <v>137</v>
      </c>
      <c r="J67" s="115">
        <v>-2</v>
      </c>
      <c r="K67" s="116">
        <v>-1.4598540145985401</v>
      </c>
    </row>
    <row r="68" spans="1:11" ht="14.1" customHeight="1" x14ac:dyDescent="0.2">
      <c r="A68" s="306" t="s">
        <v>302</v>
      </c>
      <c r="B68" s="307" t="s">
        <v>303</v>
      </c>
      <c r="C68" s="308"/>
      <c r="D68" s="113">
        <v>0.47893122715624081</v>
      </c>
      <c r="E68" s="115">
        <v>114</v>
      </c>
      <c r="F68" s="114">
        <v>129</v>
      </c>
      <c r="G68" s="114">
        <v>127</v>
      </c>
      <c r="H68" s="114">
        <v>127</v>
      </c>
      <c r="I68" s="140">
        <v>129</v>
      </c>
      <c r="J68" s="115">
        <v>-15</v>
      </c>
      <c r="K68" s="116">
        <v>-11.627906976744185</v>
      </c>
    </row>
    <row r="69" spans="1:11" ht="14.1" customHeight="1" x14ac:dyDescent="0.2">
      <c r="A69" s="306">
        <v>83</v>
      </c>
      <c r="B69" s="307" t="s">
        <v>304</v>
      </c>
      <c r="C69" s="308"/>
      <c r="D69" s="113">
        <v>2.5416964248204006</v>
      </c>
      <c r="E69" s="115">
        <v>605</v>
      </c>
      <c r="F69" s="114">
        <v>597</v>
      </c>
      <c r="G69" s="114">
        <v>570</v>
      </c>
      <c r="H69" s="114">
        <v>574</v>
      </c>
      <c r="I69" s="140">
        <v>572</v>
      </c>
      <c r="J69" s="115">
        <v>33</v>
      </c>
      <c r="K69" s="116">
        <v>5.7692307692307692</v>
      </c>
    </row>
    <row r="70" spans="1:11" ht="14.1" customHeight="1" x14ac:dyDescent="0.2">
      <c r="A70" s="306" t="s">
        <v>305</v>
      </c>
      <c r="B70" s="307" t="s">
        <v>306</v>
      </c>
      <c r="C70" s="308"/>
      <c r="D70" s="113">
        <v>1.5712305171617023</v>
      </c>
      <c r="E70" s="115">
        <v>374</v>
      </c>
      <c r="F70" s="114">
        <v>371</v>
      </c>
      <c r="G70" s="114">
        <v>338</v>
      </c>
      <c r="H70" s="114">
        <v>346</v>
      </c>
      <c r="I70" s="140">
        <v>344</v>
      </c>
      <c r="J70" s="115">
        <v>30</v>
      </c>
      <c r="K70" s="116">
        <v>8.720930232558139</v>
      </c>
    </row>
    <row r="71" spans="1:11" ht="14.1" customHeight="1" x14ac:dyDescent="0.2">
      <c r="A71" s="306"/>
      <c r="B71" s="307" t="s">
        <v>307</v>
      </c>
      <c r="C71" s="308"/>
      <c r="D71" s="113">
        <v>1.1049027433516783</v>
      </c>
      <c r="E71" s="115">
        <v>263</v>
      </c>
      <c r="F71" s="114">
        <v>256</v>
      </c>
      <c r="G71" s="114">
        <v>242</v>
      </c>
      <c r="H71" s="114">
        <v>249</v>
      </c>
      <c r="I71" s="140">
        <v>254</v>
      </c>
      <c r="J71" s="115">
        <v>9</v>
      </c>
      <c r="K71" s="116">
        <v>3.5433070866141732</v>
      </c>
    </row>
    <row r="72" spans="1:11" ht="14.1" customHeight="1" x14ac:dyDescent="0.2">
      <c r="A72" s="306">
        <v>84</v>
      </c>
      <c r="B72" s="307" t="s">
        <v>308</v>
      </c>
      <c r="C72" s="308"/>
      <c r="D72" s="113">
        <v>1.4872074948535898</v>
      </c>
      <c r="E72" s="115">
        <v>354</v>
      </c>
      <c r="F72" s="114">
        <v>361</v>
      </c>
      <c r="G72" s="114">
        <v>349</v>
      </c>
      <c r="H72" s="114">
        <v>360</v>
      </c>
      <c r="I72" s="140">
        <v>352</v>
      </c>
      <c r="J72" s="115">
        <v>2</v>
      </c>
      <c r="K72" s="116">
        <v>0.56818181818181823</v>
      </c>
    </row>
    <row r="73" spans="1:11" ht="14.1" customHeight="1" x14ac:dyDescent="0.2">
      <c r="A73" s="306" t="s">
        <v>309</v>
      </c>
      <c r="B73" s="307" t="s">
        <v>310</v>
      </c>
      <c r="C73" s="308"/>
      <c r="D73" s="113">
        <v>0.13863798680838549</v>
      </c>
      <c r="E73" s="115">
        <v>33</v>
      </c>
      <c r="F73" s="114">
        <v>40</v>
      </c>
      <c r="G73" s="114">
        <v>33</v>
      </c>
      <c r="H73" s="114">
        <v>36</v>
      </c>
      <c r="I73" s="140">
        <v>32</v>
      </c>
      <c r="J73" s="115">
        <v>1</v>
      </c>
      <c r="K73" s="116">
        <v>3.125</v>
      </c>
    </row>
    <row r="74" spans="1:11" ht="14.1" customHeight="1" x14ac:dyDescent="0.2">
      <c r="A74" s="306" t="s">
        <v>311</v>
      </c>
      <c r="B74" s="307" t="s">
        <v>312</v>
      </c>
      <c r="C74" s="308"/>
      <c r="D74" s="113">
        <v>1.6804604461622484E-2</v>
      </c>
      <c r="E74" s="115">
        <v>4</v>
      </c>
      <c r="F74" s="114">
        <v>3</v>
      </c>
      <c r="G74" s="114">
        <v>4</v>
      </c>
      <c r="H74" s="114">
        <v>3</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5.0413813384867452E-2</v>
      </c>
      <c r="E76" s="115">
        <v>12</v>
      </c>
      <c r="F76" s="114">
        <v>13</v>
      </c>
      <c r="G76" s="114">
        <v>15</v>
      </c>
      <c r="H76" s="114">
        <v>16</v>
      </c>
      <c r="I76" s="140">
        <v>17</v>
      </c>
      <c r="J76" s="115">
        <v>-5</v>
      </c>
      <c r="K76" s="116">
        <v>-29.411764705882351</v>
      </c>
    </row>
    <row r="77" spans="1:11" ht="14.1" customHeight="1" x14ac:dyDescent="0.2">
      <c r="A77" s="306">
        <v>92</v>
      </c>
      <c r="B77" s="307" t="s">
        <v>316</v>
      </c>
      <c r="C77" s="308"/>
      <c r="D77" s="113">
        <v>0.26887367138595974</v>
      </c>
      <c r="E77" s="115">
        <v>64</v>
      </c>
      <c r="F77" s="114">
        <v>70</v>
      </c>
      <c r="G77" s="114">
        <v>65</v>
      </c>
      <c r="H77" s="114">
        <v>65</v>
      </c>
      <c r="I77" s="140">
        <v>68</v>
      </c>
      <c r="J77" s="115">
        <v>-4</v>
      </c>
      <c r="K77" s="116">
        <v>-5.882352941176471</v>
      </c>
    </row>
    <row r="78" spans="1:11" ht="14.1" customHeight="1" x14ac:dyDescent="0.2">
      <c r="A78" s="306">
        <v>93</v>
      </c>
      <c r="B78" s="307" t="s">
        <v>317</v>
      </c>
      <c r="C78" s="308"/>
      <c r="D78" s="113">
        <v>6.7218417846489936E-2</v>
      </c>
      <c r="E78" s="115">
        <v>16</v>
      </c>
      <c r="F78" s="114">
        <v>14</v>
      </c>
      <c r="G78" s="114">
        <v>14</v>
      </c>
      <c r="H78" s="114">
        <v>16</v>
      </c>
      <c r="I78" s="140">
        <v>14</v>
      </c>
      <c r="J78" s="115">
        <v>2</v>
      </c>
      <c r="K78" s="116">
        <v>14.285714285714286</v>
      </c>
    </row>
    <row r="79" spans="1:11" ht="14.1" customHeight="1" x14ac:dyDescent="0.2">
      <c r="A79" s="306">
        <v>94</v>
      </c>
      <c r="B79" s="307" t="s">
        <v>318</v>
      </c>
      <c r="C79" s="308"/>
      <c r="D79" s="113">
        <v>0.84863252531193545</v>
      </c>
      <c r="E79" s="115">
        <v>202</v>
      </c>
      <c r="F79" s="114">
        <v>223</v>
      </c>
      <c r="G79" s="114">
        <v>216</v>
      </c>
      <c r="H79" s="114">
        <v>199</v>
      </c>
      <c r="I79" s="140">
        <v>202</v>
      </c>
      <c r="J79" s="115">
        <v>0</v>
      </c>
      <c r="K79" s="116">
        <v>0</v>
      </c>
    </row>
    <row r="80" spans="1:11" ht="14.1" customHeight="1" x14ac:dyDescent="0.2">
      <c r="A80" s="306" t="s">
        <v>319</v>
      </c>
      <c r="B80" s="307" t="s">
        <v>320</v>
      </c>
      <c r="C80" s="308"/>
      <c r="D80" s="113">
        <v>3.7810360038650591E-2</v>
      </c>
      <c r="E80" s="115">
        <v>9</v>
      </c>
      <c r="F80" s="114" t="s">
        <v>513</v>
      </c>
      <c r="G80" s="114">
        <v>5</v>
      </c>
      <c r="H80" s="114">
        <v>4</v>
      </c>
      <c r="I80" s="140">
        <v>4</v>
      </c>
      <c r="J80" s="115">
        <v>5</v>
      </c>
      <c r="K80" s="116">
        <v>125</v>
      </c>
    </row>
    <row r="81" spans="1:11" ht="14.1" customHeight="1" x14ac:dyDescent="0.2">
      <c r="A81" s="310" t="s">
        <v>321</v>
      </c>
      <c r="B81" s="311" t="s">
        <v>333</v>
      </c>
      <c r="C81" s="312"/>
      <c r="D81" s="125">
        <v>4.4154098222913074</v>
      </c>
      <c r="E81" s="143">
        <v>1051</v>
      </c>
      <c r="F81" s="144">
        <v>1101</v>
      </c>
      <c r="G81" s="144">
        <v>1090</v>
      </c>
      <c r="H81" s="144">
        <v>1110</v>
      </c>
      <c r="I81" s="145">
        <v>1074</v>
      </c>
      <c r="J81" s="143">
        <v>-23</v>
      </c>
      <c r="K81" s="146">
        <v>-2.1415270018621975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334</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335</v>
      </c>
      <c r="B5" s="623"/>
      <c r="C5" s="623"/>
      <c r="D5" s="623"/>
      <c r="E5" s="336"/>
      <c r="F5" s="336"/>
      <c r="G5" s="336"/>
      <c r="H5" s="336"/>
      <c r="I5" s="337"/>
      <c r="J5" s="337"/>
      <c r="K5" s="336"/>
      <c r="L5" s="336"/>
    </row>
    <row r="6" spans="1:17" s="553" customFormat="1" ht="35.1" customHeight="1" x14ac:dyDescent="0.25">
      <c r="A6" s="634" t="s">
        <v>519</v>
      </c>
      <c r="B6" s="635"/>
      <c r="C6" s="635"/>
      <c r="D6" s="635"/>
      <c r="E6" s="635"/>
      <c r="F6" s="635"/>
      <c r="G6" s="635"/>
      <c r="H6" s="635"/>
      <c r="I6" s="635"/>
      <c r="J6" s="635"/>
      <c r="K6" s="635"/>
      <c r="L6" s="635"/>
    </row>
    <row r="7" spans="1:17" s="91" customFormat="1" ht="12" customHeight="1" x14ac:dyDescent="0.2">
      <c r="A7" s="624" t="s">
        <v>336</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335</v>
      </c>
      <c r="G8" s="630" t="s">
        <v>337</v>
      </c>
      <c r="H8" s="630" t="s">
        <v>338</v>
      </c>
      <c r="I8" s="630" t="s">
        <v>339</v>
      </c>
      <c r="J8" s="630" t="s">
        <v>340</v>
      </c>
      <c r="K8" s="632" t="s">
        <v>341</v>
      </c>
      <c r="L8" s="633"/>
    </row>
    <row r="9" spans="1:17" ht="12" customHeight="1" x14ac:dyDescent="0.2">
      <c r="A9" s="624"/>
      <c r="B9" s="624"/>
      <c r="C9" s="624"/>
      <c r="D9" s="624"/>
      <c r="E9" s="624"/>
      <c r="F9" s="631"/>
      <c r="G9" s="631"/>
      <c r="H9" s="631"/>
      <c r="I9" s="631"/>
      <c r="J9" s="631"/>
      <c r="K9" s="338" t="s">
        <v>102</v>
      </c>
      <c r="L9" s="339" t="s">
        <v>342</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343</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5977</v>
      </c>
      <c r="G12" s="535">
        <v>5451</v>
      </c>
      <c r="H12" s="535">
        <v>8219</v>
      </c>
      <c r="I12" s="535">
        <v>5297</v>
      </c>
      <c r="J12" s="536">
        <v>6172</v>
      </c>
      <c r="K12" s="537">
        <v>-195</v>
      </c>
      <c r="L12" s="348">
        <v>-3.1594296824368113</v>
      </c>
    </row>
    <row r="13" spans="1:17" s="110" customFormat="1" ht="15" customHeight="1" x14ac:dyDescent="0.2">
      <c r="A13" s="349" t="s">
        <v>344</v>
      </c>
      <c r="B13" s="350" t="s">
        <v>345</v>
      </c>
      <c r="C13" s="346"/>
      <c r="D13" s="346"/>
      <c r="E13" s="347"/>
      <c r="F13" s="535">
        <v>3488</v>
      </c>
      <c r="G13" s="535">
        <v>3078</v>
      </c>
      <c r="H13" s="535">
        <v>4865</v>
      </c>
      <c r="I13" s="535">
        <v>3280</v>
      </c>
      <c r="J13" s="536">
        <v>3802</v>
      </c>
      <c r="K13" s="537">
        <v>-314</v>
      </c>
      <c r="L13" s="348">
        <v>-8.2588111520252507</v>
      </c>
    </row>
    <row r="14" spans="1:17" s="110" customFormat="1" ht="22.5" customHeight="1" x14ac:dyDescent="0.2">
      <c r="A14" s="349"/>
      <c r="B14" s="350" t="s">
        <v>346</v>
      </c>
      <c r="C14" s="346"/>
      <c r="D14" s="346"/>
      <c r="E14" s="347"/>
      <c r="F14" s="535">
        <v>2489</v>
      </c>
      <c r="G14" s="535">
        <v>2373</v>
      </c>
      <c r="H14" s="535">
        <v>3354</v>
      </c>
      <c r="I14" s="535">
        <v>2017</v>
      </c>
      <c r="J14" s="536">
        <v>2370</v>
      </c>
      <c r="K14" s="537">
        <v>119</v>
      </c>
      <c r="L14" s="348">
        <v>5.0210970464135025</v>
      </c>
    </row>
    <row r="15" spans="1:17" s="110" customFormat="1" ht="15" customHeight="1" x14ac:dyDescent="0.2">
      <c r="A15" s="349" t="s">
        <v>347</v>
      </c>
      <c r="B15" s="350" t="s">
        <v>108</v>
      </c>
      <c r="C15" s="346"/>
      <c r="D15" s="346"/>
      <c r="E15" s="347"/>
      <c r="F15" s="535">
        <v>1384</v>
      </c>
      <c r="G15" s="535">
        <v>1247</v>
      </c>
      <c r="H15" s="535">
        <v>3533</v>
      </c>
      <c r="I15" s="535">
        <v>1175</v>
      </c>
      <c r="J15" s="536">
        <v>1405</v>
      </c>
      <c r="K15" s="537">
        <v>-21</v>
      </c>
      <c r="L15" s="348">
        <v>-1.4946619217081851</v>
      </c>
    </row>
    <row r="16" spans="1:17" s="110" customFormat="1" ht="15" customHeight="1" x14ac:dyDescent="0.2">
      <c r="A16" s="349"/>
      <c r="B16" s="350" t="s">
        <v>109</v>
      </c>
      <c r="C16" s="346"/>
      <c r="D16" s="346"/>
      <c r="E16" s="347"/>
      <c r="F16" s="535">
        <v>4051</v>
      </c>
      <c r="G16" s="535">
        <v>3748</v>
      </c>
      <c r="H16" s="535">
        <v>4205</v>
      </c>
      <c r="I16" s="535">
        <v>3671</v>
      </c>
      <c r="J16" s="536">
        <v>4221</v>
      </c>
      <c r="K16" s="537">
        <v>-170</v>
      </c>
      <c r="L16" s="348">
        <v>-4.0274816394219375</v>
      </c>
    </row>
    <row r="17" spans="1:12" s="110" customFormat="1" ht="15" customHeight="1" x14ac:dyDescent="0.2">
      <c r="A17" s="349"/>
      <c r="B17" s="350" t="s">
        <v>110</v>
      </c>
      <c r="C17" s="346"/>
      <c r="D17" s="346"/>
      <c r="E17" s="347"/>
      <c r="F17" s="535">
        <v>494</v>
      </c>
      <c r="G17" s="535">
        <v>411</v>
      </c>
      <c r="H17" s="535">
        <v>442</v>
      </c>
      <c r="I17" s="535">
        <v>402</v>
      </c>
      <c r="J17" s="536">
        <v>484</v>
      </c>
      <c r="K17" s="537">
        <v>10</v>
      </c>
      <c r="L17" s="348">
        <v>2.0661157024793386</v>
      </c>
    </row>
    <row r="18" spans="1:12" s="110" customFormat="1" ht="15" customHeight="1" x14ac:dyDescent="0.2">
      <c r="A18" s="349"/>
      <c r="B18" s="350" t="s">
        <v>111</v>
      </c>
      <c r="C18" s="346"/>
      <c r="D18" s="346"/>
      <c r="E18" s="347"/>
      <c r="F18" s="535">
        <v>48</v>
      </c>
      <c r="G18" s="535">
        <v>45</v>
      </c>
      <c r="H18" s="535">
        <v>39</v>
      </c>
      <c r="I18" s="535">
        <v>49</v>
      </c>
      <c r="J18" s="536">
        <v>62</v>
      </c>
      <c r="K18" s="537">
        <v>-14</v>
      </c>
      <c r="L18" s="348">
        <v>-22.580645161290324</v>
      </c>
    </row>
    <row r="19" spans="1:12" s="110" customFormat="1" ht="15" customHeight="1" x14ac:dyDescent="0.2">
      <c r="A19" s="118" t="s">
        <v>113</v>
      </c>
      <c r="B19" s="119" t="s">
        <v>181</v>
      </c>
      <c r="C19" s="346"/>
      <c r="D19" s="346"/>
      <c r="E19" s="347"/>
      <c r="F19" s="535">
        <v>3987</v>
      </c>
      <c r="G19" s="535">
        <v>3539</v>
      </c>
      <c r="H19" s="535">
        <v>6116</v>
      </c>
      <c r="I19" s="535">
        <v>3561</v>
      </c>
      <c r="J19" s="536">
        <v>4301</v>
      </c>
      <c r="K19" s="537">
        <v>-314</v>
      </c>
      <c r="L19" s="348">
        <v>-7.300627760985817</v>
      </c>
    </row>
    <row r="20" spans="1:12" s="110" customFormat="1" ht="15" customHeight="1" x14ac:dyDescent="0.2">
      <c r="A20" s="118"/>
      <c r="B20" s="119" t="s">
        <v>182</v>
      </c>
      <c r="C20" s="346"/>
      <c r="D20" s="346"/>
      <c r="E20" s="347"/>
      <c r="F20" s="535">
        <v>1990</v>
      </c>
      <c r="G20" s="535">
        <v>1912</v>
      </c>
      <c r="H20" s="535">
        <v>2103</v>
      </c>
      <c r="I20" s="535">
        <v>1736</v>
      </c>
      <c r="J20" s="536">
        <v>1871</v>
      </c>
      <c r="K20" s="537">
        <v>119</v>
      </c>
      <c r="L20" s="348">
        <v>6.360235168359166</v>
      </c>
    </row>
    <row r="21" spans="1:12" s="110" customFormat="1" ht="15" customHeight="1" x14ac:dyDescent="0.2">
      <c r="A21" s="118" t="s">
        <v>113</v>
      </c>
      <c r="B21" s="119" t="s">
        <v>116</v>
      </c>
      <c r="C21" s="346"/>
      <c r="D21" s="346"/>
      <c r="E21" s="347"/>
      <c r="F21" s="535">
        <v>3797</v>
      </c>
      <c r="G21" s="535">
        <v>3324</v>
      </c>
      <c r="H21" s="535">
        <v>5610</v>
      </c>
      <c r="I21" s="535">
        <v>3238</v>
      </c>
      <c r="J21" s="536">
        <v>4050</v>
      </c>
      <c r="K21" s="537">
        <v>-253</v>
      </c>
      <c r="L21" s="348">
        <v>-6.2469135802469138</v>
      </c>
    </row>
    <row r="22" spans="1:12" s="110" customFormat="1" ht="15" customHeight="1" x14ac:dyDescent="0.2">
      <c r="A22" s="118"/>
      <c r="B22" s="119" t="s">
        <v>117</v>
      </c>
      <c r="C22" s="346"/>
      <c r="D22" s="346"/>
      <c r="E22" s="347"/>
      <c r="F22" s="535">
        <v>2173</v>
      </c>
      <c r="G22" s="535">
        <v>2123</v>
      </c>
      <c r="H22" s="535">
        <v>2601</v>
      </c>
      <c r="I22" s="535">
        <v>2052</v>
      </c>
      <c r="J22" s="536">
        <v>2118</v>
      </c>
      <c r="K22" s="537">
        <v>55</v>
      </c>
      <c r="L22" s="348">
        <v>2.5967894239848914</v>
      </c>
    </row>
    <row r="23" spans="1:12" s="110" customFormat="1" ht="15" customHeight="1" x14ac:dyDescent="0.2">
      <c r="A23" s="351" t="s">
        <v>347</v>
      </c>
      <c r="B23" s="352" t="s">
        <v>193</v>
      </c>
      <c r="C23" s="353"/>
      <c r="D23" s="353"/>
      <c r="E23" s="354"/>
      <c r="F23" s="538">
        <v>101</v>
      </c>
      <c r="G23" s="538">
        <v>160</v>
      </c>
      <c r="H23" s="538">
        <v>1688</v>
      </c>
      <c r="I23" s="538">
        <v>46</v>
      </c>
      <c r="J23" s="539">
        <v>135</v>
      </c>
      <c r="K23" s="540">
        <v>-34</v>
      </c>
      <c r="L23" s="355">
        <v>-25.185185185185187</v>
      </c>
    </row>
    <row r="24" spans="1:12" s="110" customFormat="1" ht="15" customHeight="1" x14ac:dyDescent="0.2">
      <c r="A24" s="639" t="s">
        <v>348</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29.5</v>
      </c>
      <c r="G25" s="541">
        <v>39.700000000000003</v>
      </c>
      <c r="H25" s="541">
        <v>37.299999999999997</v>
      </c>
      <c r="I25" s="541">
        <v>35.799999999999997</v>
      </c>
      <c r="J25" s="541">
        <v>31</v>
      </c>
      <c r="K25" s="542" t="s">
        <v>349</v>
      </c>
      <c r="L25" s="363">
        <v>-1.5</v>
      </c>
    </row>
    <row r="26" spans="1:12" s="110" customFormat="1" ht="15" customHeight="1" x14ac:dyDescent="0.2">
      <c r="A26" s="364" t="s">
        <v>105</v>
      </c>
      <c r="B26" s="365" t="s">
        <v>345</v>
      </c>
      <c r="C26" s="361"/>
      <c r="D26" s="361"/>
      <c r="E26" s="362"/>
      <c r="F26" s="541">
        <v>27.4</v>
      </c>
      <c r="G26" s="541">
        <v>37.4</v>
      </c>
      <c r="H26" s="541">
        <v>33.200000000000003</v>
      </c>
      <c r="I26" s="541">
        <v>32.9</v>
      </c>
      <c r="J26" s="543">
        <v>28.7</v>
      </c>
      <c r="K26" s="542" t="s">
        <v>349</v>
      </c>
      <c r="L26" s="363">
        <v>-1.3000000000000007</v>
      </c>
    </row>
    <row r="27" spans="1:12" s="110" customFormat="1" ht="15" customHeight="1" x14ac:dyDescent="0.2">
      <c r="A27" s="364"/>
      <c r="B27" s="365" t="s">
        <v>346</v>
      </c>
      <c r="C27" s="361"/>
      <c r="D27" s="361"/>
      <c r="E27" s="362"/>
      <c r="F27" s="541">
        <v>32.5</v>
      </c>
      <c r="G27" s="541">
        <v>42.7</v>
      </c>
      <c r="H27" s="541">
        <v>43.3</v>
      </c>
      <c r="I27" s="541">
        <v>40.700000000000003</v>
      </c>
      <c r="J27" s="541">
        <v>34.6</v>
      </c>
      <c r="K27" s="542" t="s">
        <v>349</v>
      </c>
      <c r="L27" s="363">
        <v>-2.1000000000000014</v>
      </c>
    </row>
    <row r="28" spans="1:12" s="110" customFormat="1" ht="15" customHeight="1" x14ac:dyDescent="0.2">
      <c r="A28" s="364" t="s">
        <v>113</v>
      </c>
      <c r="B28" s="365" t="s">
        <v>108</v>
      </c>
      <c r="C28" s="361"/>
      <c r="D28" s="361"/>
      <c r="E28" s="362"/>
      <c r="F28" s="541">
        <v>39.5</v>
      </c>
      <c r="G28" s="541">
        <v>52.6</v>
      </c>
      <c r="H28" s="541">
        <v>47.3</v>
      </c>
      <c r="I28" s="541">
        <v>48.9</v>
      </c>
      <c r="J28" s="541">
        <v>44.5</v>
      </c>
      <c r="K28" s="542" t="s">
        <v>349</v>
      </c>
      <c r="L28" s="363">
        <v>-5</v>
      </c>
    </row>
    <row r="29" spans="1:12" s="110" customFormat="1" ht="11.25" x14ac:dyDescent="0.2">
      <c r="A29" s="364"/>
      <c r="B29" s="365" t="s">
        <v>109</v>
      </c>
      <c r="C29" s="361"/>
      <c r="D29" s="361"/>
      <c r="E29" s="362"/>
      <c r="F29" s="541">
        <v>27.2</v>
      </c>
      <c r="G29" s="541">
        <v>36.700000000000003</v>
      </c>
      <c r="H29" s="541">
        <v>33.1</v>
      </c>
      <c r="I29" s="541">
        <v>32.799999999999997</v>
      </c>
      <c r="J29" s="543">
        <v>28.2</v>
      </c>
      <c r="K29" s="542" t="s">
        <v>349</v>
      </c>
      <c r="L29" s="363">
        <v>-1</v>
      </c>
    </row>
    <row r="30" spans="1:12" s="110" customFormat="1" ht="15" customHeight="1" x14ac:dyDescent="0.2">
      <c r="A30" s="364"/>
      <c r="B30" s="365" t="s">
        <v>110</v>
      </c>
      <c r="C30" s="361"/>
      <c r="D30" s="361"/>
      <c r="E30" s="362"/>
      <c r="F30" s="541">
        <v>22.7</v>
      </c>
      <c r="G30" s="541">
        <v>33.299999999999997</v>
      </c>
      <c r="H30" s="541">
        <v>35</v>
      </c>
      <c r="I30" s="541">
        <v>28.6</v>
      </c>
      <c r="J30" s="541">
        <v>19.7</v>
      </c>
      <c r="K30" s="542" t="s">
        <v>349</v>
      </c>
      <c r="L30" s="363">
        <v>3</v>
      </c>
    </row>
    <row r="31" spans="1:12" s="110" customFormat="1" ht="15" customHeight="1" x14ac:dyDescent="0.2">
      <c r="A31" s="364"/>
      <c r="B31" s="365" t="s">
        <v>111</v>
      </c>
      <c r="C31" s="361"/>
      <c r="D31" s="361"/>
      <c r="E31" s="362"/>
      <c r="F31" s="541">
        <v>27.1</v>
      </c>
      <c r="G31" s="541">
        <v>31.1</v>
      </c>
      <c r="H31" s="541">
        <v>33.299999999999997</v>
      </c>
      <c r="I31" s="541">
        <v>22.4</v>
      </c>
      <c r="J31" s="541">
        <v>29</v>
      </c>
      <c r="K31" s="542" t="s">
        <v>349</v>
      </c>
      <c r="L31" s="363">
        <v>-1.8999999999999986</v>
      </c>
    </row>
    <row r="32" spans="1:12" s="110" customFormat="1" ht="15" customHeight="1" x14ac:dyDescent="0.2">
      <c r="A32" s="366" t="s">
        <v>113</v>
      </c>
      <c r="B32" s="367" t="s">
        <v>181</v>
      </c>
      <c r="C32" s="361"/>
      <c r="D32" s="361"/>
      <c r="E32" s="362"/>
      <c r="F32" s="541">
        <v>26.9</v>
      </c>
      <c r="G32" s="541">
        <v>37.299999999999997</v>
      </c>
      <c r="H32" s="541">
        <v>33.6</v>
      </c>
      <c r="I32" s="541">
        <v>33.1</v>
      </c>
      <c r="J32" s="543">
        <v>28</v>
      </c>
      <c r="K32" s="542" t="s">
        <v>349</v>
      </c>
      <c r="L32" s="363">
        <v>-1.1000000000000014</v>
      </c>
    </row>
    <row r="33" spans="1:12" s="110" customFormat="1" ht="15" customHeight="1" x14ac:dyDescent="0.2">
      <c r="A33" s="366"/>
      <c r="B33" s="367" t="s">
        <v>182</v>
      </c>
      <c r="C33" s="361"/>
      <c r="D33" s="361"/>
      <c r="E33" s="362"/>
      <c r="F33" s="541">
        <v>34.5</v>
      </c>
      <c r="G33" s="541">
        <v>43.9</v>
      </c>
      <c r="H33" s="541">
        <v>45.2</v>
      </c>
      <c r="I33" s="541">
        <v>41.4</v>
      </c>
      <c r="J33" s="541">
        <v>37.700000000000003</v>
      </c>
      <c r="K33" s="542" t="s">
        <v>349</v>
      </c>
      <c r="L33" s="363">
        <v>-3.2000000000000028</v>
      </c>
    </row>
    <row r="34" spans="1:12" s="368" customFormat="1" ht="15" customHeight="1" x14ac:dyDescent="0.2">
      <c r="A34" s="366" t="s">
        <v>113</v>
      </c>
      <c r="B34" s="367" t="s">
        <v>116</v>
      </c>
      <c r="C34" s="361"/>
      <c r="D34" s="361"/>
      <c r="E34" s="362"/>
      <c r="F34" s="541">
        <v>27.1</v>
      </c>
      <c r="G34" s="541">
        <v>32.6</v>
      </c>
      <c r="H34" s="541">
        <v>34.6</v>
      </c>
      <c r="I34" s="541">
        <v>31.6</v>
      </c>
      <c r="J34" s="541">
        <v>28.6</v>
      </c>
      <c r="K34" s="542" t="s">
        <v>349</v>
      </c>
      <c r="L34" s="363">
        <v>-1.5</v>
      </c>
    </row>
    <row r="35" spans="1:12" s="368" customFormat="1" ht="11.25" x14ac:dyDescent="0.2">
      <c r="A35" s="369"/>
      <c r="B35" s="370" t="s">
        <v>117</v>
      </c>
      <c r="C35" s="371"/>
      <c r="D35" s="371"/>
      <c r="E35" s="372"/>
      <c r="F35" s="544">
        <v>33.799999999999997</v>
      </c>
      <c r="G35" s="544">
        <v>50.5</v>
      </c>
      <c r="H35" s="544">
        <v>41.8</v>
      </c>
      <c r="I35" s="544">
        <v>42.4</v>
      </c>
      <c r="J35" s="545">
        <v>35.4</v>
      </c>
      <c r="K35" s="546" t="s">
        <v>349</v>
      </c>
      <c r="L35" s="373">
        <v>-1.6000000000000014</v>
      </c>
    </row>
    <row r="36" spans="1:12" s="368" customFormat="1" ht="15.95" customHeight="1" x14ac:dyDescent="0.2">
      <c r="A36" s="374" t="s">
        <v>350</v>
      </c>
      <c r="B36" s="375"/>
      <c r="C36" s="376"/>
      <c r="D36" s="375"/>
      <c r="E36" s="377"/>
      <c r="F36" s="547">
        <v>5858</v>
      </c>
      <c r="G36" s="547">
        <v>5268</v>
      </c>
      <c r="H36" s="547">
        <v>6388</v>
      </c>
      <c r="I36" s="547">
        <v>5233</v>
      </c>
      <c r="J36" s="547">
        <v>6014</v>
      </c>
      <c r="K36" s="548">
        <v>-156</v>
      </c>
      <c r="L36" s="379">
        <v>-2.5939474559361488</v>
      </c>
    </row>
    <row r="37" spans="1:12" s="368" customFormat="1" ht="15.95" customHeight="1" x14ac:dyDescent="0.2">
      <c r="A37" s="380"/>
      <c r="B37" s="381" t="s">
        <v>113</v>
      </c>
      <c r="C37" s="381" t="s">
        <v>351</v>
      </c>
      <c r="D37" s="381"/>
      <c r="E37" s="382"/>
      <c r="F37" s="547">
        <v>1728</v>
      </c>
      <c r="G37" s="547">
        <v>2091</v>
      </c>
      <c r="H37" s="547">
        <v>2382</v>
      </c>
      <c r="I37" s="547">
        <v>1875</v>
      </c>
      <c r="J37" s="547">
        <v>1863</v>
      </c>
      <c r="K37" s="548">
        <v>-135</v>
      </c>
      <c r="L37" s="379">
        <v>-7.2463768115942031</v>
      </c>
    </row>
    <row r="38" spans="1:12" s="368" customFormat="1" ht="15.95" customHeight="1" x14ac:dyDescent="0.2">
      <c r="A38" s="380"/>
      <c r="B38" s="383" t="s">
        <v>105</v>
      </c>
      <c r="C38" s="383" t="s">
        <v>106</v>
      </c>
      <c r="D38" s="384"/>
      <c r="E38" s="382"/>
      <c r="F38" s="547">
        <v>3424</v>
      </c>
      <c r="G38" s="547">
        <v>2987</v>
      </c>
      <c r="H38" s="547">
        <v>3779</v>
      </c>
      <c r="I38" s="547">
        <v>3248</v>
      </c>
      <c r="J38" s="549">
        <v>3712</v>
      </c>
      <c r="K38" s="548">
        <v>-288</v>
      </c>
      <c r="L38" s="379">
        <v>-7.7586206896551726</v>
      </c>
    </row>
    <row r="39" spans="1:12" s="368" customFormat="1" ht="15.95" customHeight="1" x14ac:dyDescent="0.2">
      <c r="A39" s="380"/>
      <c r="B39" s="384"/>
      <c r="C39" s="381" t="s">
        <v>352</v>
      </c>
      <c r="D39" s="384"/>
      <c r="E39" s="382"/>
      <c r="F39" s="547">
        <v>938</v>
      </c>
      <c r="G39" s="547">
        <v>1117</v>
      </c>
      <c r="H39" s="547">
        <v>1253</v>
      </c>
      <c r="I39" s="547">
        <v>1068</v>
      </c>
      <c r="J39" s="547">
        <v>1066</v>
      </c>
      <c r="K39" s="548">
        <v>-128</v>
      </c>
      <c r="L39" s="379">
        <v>-12.007504690431519</v>
      </c>
    </row>
    <row r="40" spans="1:12" s="368" customFormat="1" ht="15.95" customHeight="1" x14ac:dyDescent="0.2">
      <c r="A40" s="380"/>
      <c r="B40" s="383"/>
      <c r="C40" s="383" t="s">
        <v>107</v>
      </c>
      <c r="D40" s="384"/>
      <c r="E40" s="382"/>
      <c r="F40" s="547">
        <v>2434</v>
      </c>
      <c r="G40" s="547">
        <v>2281</v>
      </c>
      <c r="H40" s="547">
        <v>2609</v>
      </c>
      <c r="I40" s="547">
        <v>1985</v>
      </c>
      <c r="J40" s="547">
        <v>2302</v>
      </c>
      <c r="K40" s="548">
        <v>132</v>
      </c>
      <c r="L40" s="379">
        <v>5.7341442224152912</v>
      </c>
    </row>
    <row r="41" spans="1:12" s="368" customFormat="1" ht="24" customHeight="1" x14ac:dyDescent="0.2">
      <c r="A41" s="380"/>
      <c r="B41" s="384"/>
      <c r="C41" s="381" t="s">
        <v>352</v>
      </c>
      <c r="D41" s="384"/>
      <c r="E41" s="382"/>
      <c r="F41" s="547">
        <v>790</v>
      </c>
      <c r="G41" s="547">
        <v>974</v>
      </c>
      <c r="H41" s="547">
        <v>1129</v>
      </c>
      <c r="I41" s="547">
        <v>807</v>
      </c>
      <c r="J41" s="549">
        <v>797</v>
      </c>
      <c r="K41" s="548">
        <v>-7</v>
      </c>
      <c r="L41" s="379">
        <v>-0.87829360100376408</v>
      </c>
    </row>
    <row r="42" spans="1:12" s="110" customFormat="1" ht="15" customHeight="1" x14ac:dyDescent="0.2">
      <c r="A42" s="380"/>
      <c r="B42" s="383" t="s">
        <v>113</v>
      </c>
      <c r="C42" s="383" t="s">
        <v>353</v>
      </c>
      <c r="D42" s="384"/>
      <c r="E42" s="382"/>
      <c r="F42" s="547">
        <v>1282</v>
      </c>
      <c r="G42" s="547">
        <v>1090</v>
      </c>
      <c r="H42" s="547">
        <v>1837</v>
      </c>
      <c r="I42" s="547">
        <v>1118</v>
      </c>
      <c r="J42" s="547">
        <v>1268</v>
      </c>
      <c r="K42" s="548">
        <v>14</v>
      </c>
      <c r="L42" s="379">
        <v>1.1041009463722398</v>
      </c>
    </row>
    <row r="43" spans="1:12" s="110" customFormat="1" ht="15" customHeight="1" x14ac:dyDescent="0.2">
      <c r="A43" s="380"/>
      <c r="B43" s="384"/>
      <c r="C43" s="381" t="s">
        <v>352</v>
      </c>
      <c r="D43" s="384"/>
      <c r="E43" s="382"/>
      <c r="F43" s="547">
        <v>507</v>
      </c>
      <c r="G43" s="547">
        <v>573</v>
      </c>
      <c r="H43" s="547">
        <v>869</v>
      </c>
      <c r="I43" s="547">
        <v>547</v>
      </c>
      <c r="J43" s="547">
        <v>564</v>
      </c>
      <c r="K43" s="548">
        <v>-57</v>
      </c>
      <c r="L43" s="379">
        <v>-10.106382978723405</v>
      </c>
    </row>
    <row r="44" spans="1:12" s="110" customFormat="1" ht="15" customHeight="1" x14ac:dyDescent="0.2">
      <c r="A44" s="380"/>
      <c r="B44" s="383"/>
      <c r="C44" s="365" t="s">
        <v>109</v>
      </c>
      <c r="D44" s="384"/>
      <c r="E44" s="382"/>
      <c r="F44" s="547">
        <v>4034</v>
      </c>
      <c r="G44" s="547">
        <v>3722</v>
      </c>
      <c r="H44" s="547">
        <v>4072</v>
      </c>
      <c r="I44" s="547">
        <v>3664</v>
      </c>
      <c r="J44" s="549">
        <v>4201</v>
      </c>
      <c r="K44" s="548">
        <v>-167</v>
      </c>
      <c r="L44" s="379">
        <v>-3.9752439895263034</v>
      </c>
    </row>
    <row r="45" spans="1:12" s="110" customFormat="1" ht="15" customHeight="1" x14ac:dyDescent="0.2">
      <c r="A45" s="380"/>
      <c r="B45" s="384"/>
      <c r="C45" s="381" t="s">
        <v>352</v>
      </c>
      <c r="D45" s="384"/>
      <c r="E45" s="382"/>
      <c r="F45" s="547">
        <v>1096</v>
      </c>
      <c r="G45" s="547">
        <v>1367</v>
      </c>
      <c r="H45" s="547">
        <v>1346</v>
      </c>
      <c r="I45" s="547">
        <v>1202</v>
      </c>
      <c r="J45" s="547">
        <v>1186</v>
      </c>
      <c r="K45" s="548">
        <v>-90</v>
      </c>
      <c r="L45" s="379">
        <v>-7.5885328836424959</v>
      </c>
    </row>
    <row r="46" spans="1:12" s="110" customFormat="1" ht="15" customHeight="1" x14ac:dyDescent="0.2">
      <c r="A46" s="380"/>
      <c r="B46" s="383"/>
      <c r="C46" s="365" t="s">
        <v>110</v>
      </c>
      <c r="D46" s="384"/>
      <c r="E46" s="382"/>
      <c r="F46" s="547">
        <v>494</v>
      </c>
      <c r="G46" s="547">
        <v>411</v>
      </c>
      <c r="H46" s="547">
        <v>440</v>
      </c>
      <c r="I46" s="547">
        <v>402</v>
      </c>
      <c r="J46" s="547">
        <v>483</v>
      </c>
      <c r="K46" s="548">
        <v>11</v>
      </c>
      <c r="L46" s="379">
        <v>2.2774327122153211</v>
      </c>
    </row>
    <row r="47" spans="1:12" s="110" customFormat="1" ht="15" customHeight="1" x14ac:dyDescent="0.2">
      <c r="A47" s="380"/>
      <c r="B47" s="384"/>
      <c r="C47" s="381" t="s">
        <v>352</v>
      </c>
      <c r="D47" s="384"/>
      <c r="E47" s="382"/>
      <c r="F47" s="547">
        <v>112</v>
      </c>
      <c r="G47" s="547">
        <v>137</v>
      </c>
      <c r="H47" s="547">
        <v>154</v>
      </c>
      <c r="I47" s="547">
        <v>115</v>
      </c>
      <c r="J47" s="549">
        <v>95</v>
      </c>
      <c r="K47" s="548">
        <v>17</v>
      </c>
      <c r="L47" s="379">
        <v>17.894736842105264</v>
      </c>
    </row>
    <row r="48" spans="1:12" s="110" customFormat="1" ht="15" customHeight="1" x14ac:dyDescent="0.2">
      <c r="A48" s="380"/>
      <c r="B48" s="384"/>
      <c r="C48" s="365" t="s">
        <v>111</v>
      </c>
      <c r="D48" s="385"/>
      <c r="E48" s="386"/>
      <c r="F48" s="547">
        <v>48</v>
      </c>
      <c r="G48" s="547">
        <v>45</v>
      </c>
      <c r="H48" s="547">
        <v>39</v>
      </c>
      <c r="I48" s="547">
        <v>49</v>
      </c>
      <c r="J48" s="547">
        <v>62</v>
      </c>
      <c r="K48" s="548">
        <v>-14</v>
      </c>
      <c r="L48" s="379">
        <v>-22.580645161290324</v>
      </c>
    </row>
    <row r="49" spans="1:12" s="110" customFormat="1" ht="15" customHeight="1" x14ac:dyDescent="0.2">
      <c r="A49" s="380"/>
      <c r="B49" s="384"/>
      <c r="C49" s="381" t="s">
        <v>352</v>
      </c>
      <c r="D49" s="384"/>
      <c r="E49" s="382"/>
      <c r="F49" s="547">
        <v>13</v>
      </c>
      <c r="G49" s="547">
        <v>14</v>
      </c>
      <c r="H49" s="547">
        <v>13</v>
      </c>
      <c r="I49" s="547">
        <v>11</v>
      </c>
      <c r="J49" s="547">
        <v>18</v>
      </c>
      <c r="K49" s="548">
        <v>-5</v>
      </c>
      <c r="L49" s="379">
        <v>-27.777777777777779</v>
      </c>
    </row>
    <row r="50" spans="1:12" s="110" customFormat="1" ht="15" customHeight="1" x14ac:dyDescent="0.2">
      <c r="A50" s="380"/>
      <c r="B50" s="383" t="s">
        <v>113</v>
      </c>
      <c r="C50" s="381" t="s">
        <v>181</v>
      </c>
      <c r="D50" s="384"/>
      <c r="E50" s="382"/>
      <c r="F50" s="547">
        <v>3877</v>
      </c>
      <c r="G50" s="547">
        <v>3365</v>
      </c>
      <c r="H50" s="547">
        <v>4338</v>
      </c>
      <c r="I50" s="547">
        <v>3503</v>
      </c>
      <c r="J50" s="549">
        <v>4150</v>
      </c>
      <c r="K50" s="548">
        <v>-273</v>
      </c>
      <c r="L50" s="379">
        <v>-6.5783132530120483</v>
      </c>
    </row>
    <row r="51" spans="1:12" s="110" customFormat="1" ht="15" customHeight="1" x14ac:dyDescent="0.2">
      <c r="A51" s="380"/>
      <c r="B51" s="384"/>
      <c r="C51" s="381" t="s">
        <v>352</v>
      </c>
      <c r="D51" s="384"/>
      <c r="E51" s="382"/>
      <c r="F51" s="547">
        <v>1044</v>
      </c>
      <c r="G51" s="547">
        <v>1256</v>
      </c>
      <c r="H51" s="547">
        <v>1456</v>
      </c>
      <c r="I51" s="547">
        <v>1159</v>
      </c>
      <c r="J51" s="547">
        <v>1160</v>
      </c>
      <c r="K51" s="548">
        <v>-116</v>
      </c>
      <c r="L51" s="379">
        <v>-10</v>
      </c>
    </row>
    <row r="52" spans="1:12" s="110" customFormat="1" ht="15" customHeight="1" x14ac:dyDescent="0.2">
      <c r="A52" s="380"/>
      <c r="B52" s="383"/>
      <c r="C52" s="381" t="s">
        <v>182</v>
      </c>
      <c r="D52" s="384"/>
      <c r="E52" s="382"/>
      <c r="F52" s="547">
        <v>1981</v>
      </c>
      <c r="G52" s="547">
        <v>1903</v>
      </c>
      <c r="H52" s="547">
        <v>2050</v>
      </c>
      <c r="I52" s="547">
        <v>1730</v>
      </c>
      <c r="J52" s="547">
        <v>1864</v>
      </c>
      <c r="K52" s="548">
        <v>117</v>
      </c>
      <c r="L52" s="379">
        <v>6.2768240343347639</v>
      </c>
    </row>
    <row r="53" spans="1:12" s="269" customFormat="1" ht="11.25" customHeight="1" x14ac:dyDescent="0.2">
      <c r="A53" s="380"/>
      <c r="B53" s="384"/>
      <c r="C53" s="381" t="s">
        <v>352</v>
      </c>
      <c r="D53" s="384"/>
      <c r="E53" s="382"/>
      <c r="F53" s="547">
        <v>684</v>
      </c>
      <c r="G53" s="547">
        <v>835</v>
      </c>
      <c r="H53" s="547">
        <v>926</v>
      </c>
      <c r="I53" s="547">
        <v>716</v>
      </c>
      <c r="J53" s="549">
        <v>703</v>
      </c>
      <c r="K53" s="548">
        <v>-19</v>
      </c>
      <c r="L53" s="379">
        <v>-2.7027027027027026</v>
      </c>
    </row>
    <row r="54" spans="1:12" s="151" customFormat="1" ht="12.75" customHeight="1" x14ac:dyDescent="0.2">
      <c r="A54" s="380"/>
      <c r="B54" s="383" t="s">
        <v>113</v>
      </c>
      <c r="C54" s="383" t="s">
        <v>116</v>
      </c>
      <c r="D54" s="384"/>
      <c r="E54" s="382"/>
      <c r="F54" s="547">
        <v>3703</v>
      </c>
      <c r="G54" s="547">
        <v>3170</v>
      </c>
      <c r="H54" s="547">
        <v>4024</v>
      </c>
      <c r="I54" s="547">
        <v>3184</v>
      </c>
      <c r="J54" s="547">
        <v>3911</v>
      </c>
      <c r="K54" s="548">
        <v>-208</v>
      </c>
      <c r="L54" s="379">
        <v>-5.3183329071848631</v>
      </c>
    </row>
    <row r="55" spans="1:12" ht="11.25" x14ac:dyDescent="0.2">
      <c r="A55" s="380"/>
      <c r="B55" s="384"/>
      <c r="C55" s="381" t="s">
        <v>352</v>
      </c>
      <c r="D55" s="384"/>
      <c r="E55" s="382"/>
      <c r="F55" s="547">
        <v>1002</v>
      </c>
      <c r="G55" s="547">
        <v>1032</v>
      </c>
      <c r="H55" s="547">
        <v>1392</v>
      </c>
      <c r="I55" s="547">
        <v>1007</v>
      </c>
      <c r="J55" s="547">
        <v>1118</v>
      </c>
      <c r="K55" s="548">
        <v>-116</v>
      </c>
      <c r="L55" s="379">
        <v>-10.375670840787119</v>
      </c>
    </row>
    <row r="56" spans="1:12" ht="14.25" customHeight="1" x14ac:dyDescent="0.2">
      <c r="A56" s="380"/>
      <c r="B56" s="384"/>
      <c r="C56" s="383" t="s">
        <v>117</v>
      </c>
      <c r="D56" s="384"/>
      <c r="E56" s="382"/>
      <c r="F56" s="547">
        <v>2148</v>
      </c>
      <c r="G56" s="547">
        <v>2094</v>
      </c>
      <c r="H56" s="547">
        <v>2357</v>
      </c>
      <c r="I56" s="547">
        <v>2042</v>
      </c>
      <c r="J56" s="547">
        <v>2099</v>
      </c>
      <c r="K56" s="548">
        <v>49</v>
      </c>
      <c r="L56" s="379">
        <v>2.3344449737970461</v>
      </c>
    </row>
    <row r="57" spans="1:12" ht="18.75" customHeight="1" x14ac:dyDescent="0.2">
      <c r="A57" s="387"/>
      <c r="B57" s="388"/>
      <c r="C57" s="389" t="s">
        <v>352</v>
      </c>
      <c r="D57" s="388"/>
      <c r="E57" s="390"/>
      <c r="F57" s="550">
        <v>726</v>
      </c>
      <c r="G57" s="551">
        <v>1058</v>
      </c>
      <c r="H57" s="551">
        <v>986</v>
      </c>
      <c r="I57" s="551">
        <v>865</v>
      </c>
      <c r="J57" s="551">
        <v>744</v>
      </c>
      <c r="K57" s="552">
        <f t="shared" ref="K57" si="0">IF(OR(F57=".",J57=".")=TRUE,".",IF(OR(F57="*",J57="*")=TRUE,"*",IF(AND(F57="-",J57="-")=TRUE,"-",IF(AND(ISNUMBER(J57),ISNUMBER(F57))=TRUE,IF(F57-J57=0,0,F57-J57),IF(ISNUMBER(F57)=TRUE,F57,-J57)))))</f>
        <v>-18</v>
      </c>
      <c r="L57" s="391">
        <f t="shared" ref="L57" si="1">IF(K57 =".",".",IF(K57 ="*","*",IF(K57="-","-",IF(K57=0,0,IF(OR(J57="-",J57=".",F57="-",F57=".")=TRUE,"X",IF(J57=0,"0,0",IF(ABS(K57*100/J57)&gt;250,".X",(K57*100/J57))))))))</f>
        <v>-2.4193548387096775</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354</v>
      </c>
      <c r="B59" s="643"/>
      <c r="C59" s="643"/>
      <c r="D59" s="642"/>
      <c r="E59" s="643"/>
      <c r="F59" s="643"/>
      <c r="G59" s="643"/>
      <c r="H59" s="643"/>
      <c r="I59" s="643"/>
      <c r="J59" s="643"/>
      <c r="K59" s="643"/>
      <c r="L59" s="643"/>
    </row>
    <row r="60" spans="1:12" ht="11.25" customHeight="1" x14ac:dyDescent="0.2">
      <c r="A60" s="644" t="s">
        <v>355</v>
      </c>
      <c r="B60" s="645"/>
      <c r="C60" s="645"/>
      <c r="D60" s="645"/>
      <c r="E60" s="645"/>
      <c r="F60" s="645"/>
      <c r="G60" s="645"/>
      <c r="H60" s="645"/>
      <c r="I60" s="645"/>
      <c r="J60" s="645"/>
      <c r="K60" s="645"/>
      <c r="L60" s="645"/>
    </row>
    <row r="61" spans="1:12" ht="12.75" customHeight="1" x14ac:dyDescent="0.2">
      <c r="A61" s="646" t="s">
        <v>356</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555" customFormat="1" ht="35.1" customHeight="1" x14ac:dyDescent="0.25">
      <c r="A6" s="634" t="s">
        <v>519</v>
      </c>
      <c r="B6" s="634"/>
      <c r="C6" s="634"/>
      <c r="D6" s="634"/>
      <c r="E6" s="634"/>
      <c r="F6" s="634"/>
      <c r="G6" s="634"/>
      <c r="H6" s="634"/>
      <c r="I6" s="634"/>
      <c r="J6" s="634"/>
      <c r="K6" s="554"/>
      <c r="L6" s="554"/>
    </row>
    <row r="7" spans="1:15" s="91" customFormat="1" ht="24.95" customHeight="1" x14ac:dyDescent="0.2">
      <c r="A7" s="588" t="s">
        <v>213</v>
      </c>
      <c r="B7" s="589"/>
      <c r="C7" s="582" t="s">
        <v>94</v>
      </c>
      <c r="D7" s="648" t="s">
        <v>358</v>
      </c>
      <c r="E7" s="649"/>
      <c r="F7" s="649"/>
      <c r="G7" s="649"/>
      <c r="H7" s="650"/>
      <c r="I7" s="651" t="s">
        <v>359</v>
      </c>
      <c r="J7" s="652"/>
      <c r="K7" s="96"/>
      <c r="L7" s="96"/>
      <c r="M7" s="96"/>
      <c r="N7" s="96"/>
      <c r="O7" s="96"/>
    </row>
    <row r="8" spans="1:15" ht="21.75" customHeight="1" x14ac:dyDescent="0.2">
      <c r="A8" s="616"/>
      <c r="B8" s="617"/>
      <c r="C8" s="583"/>
      <c r="D8" s="592" t="s">
        <v>335</v>
      </c>
      <c r="E8" s="592" t="s">
        <v>337</v>
      </c>
      <c r="F8" s="592" t="s">
        <v>338</v>
      </c>
      <c r="G8" s="592" t="s">
        <v>339</v>
      </c>
      <c r="H8" s="592" t="s">
        <v>340</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5977</v>
      </c>
      <c r="E11" s="114">
        <v>5451</v>
      </c>
      <c r="F11" s="114">
        <v>8219</v>
      </c>
      <c r="G11" s="114">
        <v>5297</v>
      </c>
      <c r="H11" s="140">
        <v>6172</v>
      </c>
      <c r="I11" s="115">
        <v>-195</v>
      </c>
      <c r="J11" s="116">
        <v>-3.1594296824368113</v>
      </c>
    </row>
    <row r="12" spans="1:15" s="110" customFormat="1" ht="24.95" customHeight="1" x14ac:dyDescent="0.2">
      <c r="A12" s="193" t="s">
        <v>132</v>
      </c>
      <c r="B12" s="194" t="s">
        <v>133</v>
      </c>
      <c r="C12" s="113">
        <v>0.88673247448552783</v>
      </c>
      <c r="D12" s="115">
        <v>53</v>
      </c>
      <c r="E12" s="114">
        <v>45</v>
      </c>
      <c r="F12" s="114">
        <v>90</v>
      </c>
      <c r="G12" s="114">
        <v>75</v>
      </c>
      <c r="H12" s="140">
        <v>80</v>
      </c>
      <c r="I12" s="115">
        <v>-27</v>
      </c>
      <c r="J12" s="116">
        <v>-33.75</v>
      </c>
    </row>
    <row r="13" spans="1:15" s="110" customFormat="1" ht="24.95" customHeight="1" x14ac:dyDescent="0.2">
      <c r="A13" s="193" t="s">
        <v>134</v>
      </c>
      <c r="B13" s="199" t="s">
        <v>214</v>
      </c>
      <c r="C13" s="113">
        <v>0.83654007026936594</v>
      </c>
      <c r="D13" s="115">
        <v>50</v>
      </c>
      <c r="E13" s="114">
        <v>48</v>
      </c>
      <c r="F13" s="114">
        <v>103</v>
      </c>
      <c r="G13" s="114">
        <v>37</v>
      </c>
      <c r="H13" s="140">
        <v>70</v>
      </c>
      <c r="I13" s="115">
        <v>-20</v>
      </c>
      <c r="J13" s="116">
        <v>-28.571428571428573</v>
      </c>
    </row>
    <row r="14" spans="1:15" s="287" customFormat="1" ht="24.95" customHeight="1" x14ac:dyDescent="0.2">
      <c r="A14" s="193" t="s">
        <v>215</v>
      </c>
      <c r="B14" s="199" t="s">
        <v>137</v>
      </c>
      <c r="C14" s="113">
        <v>15.693491718253304</v>
      </c>
      <c r="D14" s="115">
        <v>938</v>
      </c>
      <c r="E14" s="114">
        <v>671</v>
      </c>
      <c r="F14" s="114">
        <v>1335</v>
      </c>
      <c r="G14" s="114">
        <v>791</v>
      </c>
      <c r="H14" s="140">
        <v>1083</v>
      </c>
      <c r="I14" s="115">
        <v>-145</v>
      </c>
      <c r="J14" s="116">
        <v>-13.388734995383194</v>
      </c>
      <c r="K14" s="110"/>
      <c r="L14" s="110"/>
      <c r="M14" s="110"/>
      <c r="N14" s="110"/>
      <c r="O14" s="110"/>
    </row>
    <row r="15" spans="1:15" s="110" customFormat="1" ht="24.95" customHeight="1" x14ac:dyDescent="0.2">
      <c r="A15" s="193" t="s">
        <v>216</v>
      </c>
      <c r="B15" s="199" t="s">
        <v>217</v>
      </c>
      <c r="C15" s="113">
        <v>4.0321231386983438</v>
      </c>
      <c r="D15" s="115">
        <v>241</v>
      </c>
      <c r="E15" s="114">
        <v>178</v>
      </c>
      <c r="F15" s="114">
        <v>334</v>
      </c>
      <c r="G15" s="114">
        <v>195</v>
      </c>
      <c r="H15" s="140">
        <v>265</v>
      </c>
      <c r="I15" s="115">
        <v>-24</v>
      </c>
      <c r="J15" s="116">
        <v>-9.0566037735849054</v>
      </c>
    </row>
    <row r="16" spans="1:15" s="287" customFormat="1" ht="24.95" customHeight="1" x14ac:dyDescent="0.2">
      <c r="A16" s="193" t="s">
        <v>218</v>
      </c>
      <c r="B16" s="199" t="s">
        <v>141</v>
      </c>
      <c r="C16" s="113">
        <v>7.4619374268027441</v>
      </c>
      <c r="D16" s="115">
        <v>446</v>
      </c>
      <c r="E16" s="114">
        <v>329</v>
      </c>
      <c r="F16" s="114">
        <v>689</v>
      </c>
      <c r="G16" s="114">
        <v>384</v>
      </c>
      <c r="H16" s="140">
        <v>526</v>
      </c>
      <c r="I16" s="115">
        <v>-80</v>
      </c>
      <c r="J16" s="116">
        <v>-15.209125475285171</v>
      </c>
      <c r="K16" s="110"/>
      <c r="L16" s="110"/>
      <c r="M16" s="110"/>
      <c r="N16" s="110"/>
      <c r="O16" s="110"/>
    </row>
    <row r="17" spans="1:15" s="110" customFormat="1" ht="24.95" customHeight="1" x14ac:dyDescent="0.2">
      <c r="A17" s="193" t="s">
        <v>142</v>
      </c>
      <c r="B17" s="199" t="s">
        <v>220</v>
      </c>
      <c r="C17" s="113">
        <v>4.1994311527522168</v>
      </c>
      <c r="D17" s="115">
        <v>251</v>
      </c>
      <c r="E17" s="114">
        <v>164</v>
      </c>
      <c r="F17" s="114">
        <v>312</v>
      </c>
      <c r="G17" s="114">
        <v>212</v>
      </c>
      <c r="H17" s="140">
        <v>292</v>
      </c>
      <c r="I17" s="115">
        <v>-41</v>
      </c>
      <c r="J17" s="116">
        <v>-14.04109589041096</v>
      </c>
    </row>
    <row r="18" spans="1:15" s="287" customFormat="1" ht="24.95" customHeight="1" x14ac:dyDescent="0.2">
      <c r="A18" s="201" t="s">
        <v>144</v>
      </c>
      <c r="B18" s="202" t="s">
        <v>145</v>
      </c>
      <c r="C18" s="113">
        <v>10.071942446043165</v>
      </c>
      <c r="D18" s="115">
        <v>602</v>
      </c>
      <c r="E18" s="114">
        <v>363</v>
      </c>
      <c r="F18" s="114">
        <v>714</v>
      </c>
      <c r="G18" s="114">
        <v>537</v>
      </c>
      <c r="H18" s="140">
        <v>720</v>
      </c>
      <c r="I18" s="115">
        <v>-118</v>
      </c>
      <c r="J18" s="116">
        <v>-16.388888888888889</v>
      </c>
      <c r="K18" s="110"/>
      <c r="L18" s="110"/>
      <c r="M18" s="110"/>
      <c r="N18" s="110"/>
      <c r="O18" s="110"/>
    </row>
    <row r="19" spans="1:15" s="110" customFormat="1" ht="24.95" customHeight="1" x14ac:dyDescent="0.2">
      <c r="A19" s="193" t="s">
        <v>146</v>
      </c>
      <c r="B19" s="199" t="s">
        <v>147</v>
      </c>
      <c r="C19" s="113">
        <v>15.308683285929396</v>
      </c>
      <c r="D19" s="115">
        <v>915</v>
      </c>
      <c r="E19" s="114">
        <v>1346</v>
      </c>
      <c r="F19" s="114">
        <v>1558</v>
      </c>
      <c r="G19" s="114">
        <v>1016</v>
      </c>
      <c r="H19" s="140">
        <v>941</v>
      </c>
      <c r="I19" s="115">
        <v>-26</v>
      </c>
      <c r="J19" s="116">
        <v>-2.763018065887354</v>
      </c>
    </row>
    <row r="20" spans="1:15" s="287" customFormat="1" ht="24.95" customHeight="1" x14ac:dyDescent="0.2">
      <c r="A20" s="193" t="s">
        <v>148</v>
      </c>
      <c r="B20" s="199" t="s">
        <v>149</v>
      </c>
      <c r="C20" s="113">
        <v>10.674251296637109</v>
      </c>
      <c r="D20" s="115">
        <v>638</v>
      </c>
      <c r="E20" s="114">
        <v>647</v>
      </c>
      <c r="F20" s="114">
        <v>932</v>
      </c>
      <c r="G20" s="114">
        <v>591</v>
      </c>
      <c r="H20" s="140">
        <v>671</v>
      </c>
      <c r="I20" s="115">
        <v>-33</v>
      </c>
      <c r="J20" s="116">
        <v>-4.918032786885246</v>
      </c>
      <c r="K20" s="110"/>
      <c r="L20" s="110"/>
      <c r="M20" s="110"/>
      <c r="N20" s="110"/>
      <c r="O20" s="110"/>
    </row>
    <row r="21" spans="1:15" s="110" customFormat="1" ht="24.95" customHeight="1" x14ac:dyDescent="0.2">
      <c r="A21" s="201" t="s">
        <v>150</v>
      </c>
      <c r="B21" s="202" t="s">
        <v>151</v>
      </c>
      <c r="C21" s="113">
        <v>6.3242429312364061</v>
      </c>
      <c r="D21" s="115">
        <v>378</v>
      </c>
      <c r="E21" s="114">
        <v>289</v>
      </c>
      <c r="F21" s="114">
        <v>365</v>
      </c>
      <c r="G21" s="114">
        <v>322</v>
      </c>
      <c r="H21" s="140">
        <v>332</v>
      </c>
      <c r="I21" s="115">
        <v>46</v>
      </c>
      <c r="J21" s="116">
        <v>13.855421686746988</v>
      </c>
    </row>
    <row r="22" spans="1:15" s="110" customFormat="1" ht="24.95" customHeight="1" x14ac:dyDescent="0.2">
      <c r="A22" s="201" t="s">
        <v>152</v>
      </c>
      <c r="B22" s="199" t="s">
        <v>153</v>
      </c>
      <c r="C22" s="113">
        <v>1.422118119457922</v>
      </c>
      <c r="D22" s="115">
        <v>85</v>
      </c>
      <c r="E22" s="114">
        <v>88</v>
      </c>
      <c r="F22" s="114">
        <v>134</v>
      </c>
      <c r="G22" s="114">
        <v>95</v>
      </c>
      <c r="H22" s="140">
        <v>88</v>
      </c>
      <c r="I22" s="115">
        <v>-3</v>
      </c>
      <c r="J22" s="116">
        <v>-3.4090909090909092</v>
      </c>
    </row>
    <row r="23" spans="1:15" s="110" customFormat="1" ht="24.95" customHeight="1" x14ac:dyDescent="0.2">
      <c r="A23" s="193" t="s">
        <v>154</v>
      </c>
      <c r="B23" s="199" t="s">
        <v>155</v>
      </c>
      <c r="C23" s="113">
        <v>1.0373096871340137</v>
      </c>
      <c r="D23" s="115">
        <v>62</v>
      </c>
      <c r="E23" s="114">
        <v>81</v>
      </c>
      <c r="F23" s="114">
        <v>72</v>
      </c>
      <c r="G23" s="114">
        <v>33</v>
      </c>
      <c r="H23" s="140">
        <v>51</v>
      </c>
      <c r="I23" s="115">
        <v>11</v>
      </c>
      <c r="J23" s="116">
        <v>21.568627450980394</v>
      </c>
    </row>
    <row r="24" spans="1:15" s="110" customFormat="1" ht="24.95" customHeight="1" x14ac:dyDescent="0.2">
      <c r="A24" s="193" t="s">
        <v>156</v>
      </c>
      <c r="B24" s="199" t="s">
        <v>221</v>
      </c>
      <c r="C24" s="113">
        <v>6.541743349506441</v>
      </c>
      <c r="D24" s="115">
        <v>391</v>
      </c>
      <c r="E24" s="114">
        <v>295</v>
      </c>
      <c r="F24" s="114">
        <v>365</v>
      </c>
      <c r="G24" s="114">
        <v>267</v>
      </c>
      <c r="H24" s="140">
        <v>339</v>
      </c>
      <c r="I24" s="115">
        <v>52</v>
      </c>
      <c r="J24" s="116">
        <v>15.339233038348082</v>
      </c>
    </row>
    <row r="25" spans="1:15" s="110" customFormat="1" ht="24.95" customHeight="1" x14ac:dyDescent="0.2">
      <c r="A25" s="193" t="s">
        <v>222</v>
      </c>
      <c r="B25" s="204" t="s">
        <v>159</v>
      </c>
      <c r="C25" s="113">
        <v>9.1015559645307018</v>
      </c>
      <c r="D25" s="115">
        <v>544</v>
      </c>
      <c r="E25" s="114">
        <v>427</v>
      </c>
      <c r="F25" s="114">
        <v>568</v>
      </c>
      <c r="G25" s="114">
        <v>464</v>
      </c>
      <c r="H25" s="140">
        <v>497</v>
      </c>
      <c r="I25" s="115">
        <v>47</v>
      </c>
      <c r="J25" s="116">
        <v>9.4567404426559349</v>
      </c>
    </row>
    <row r="26" spans="1:15" s="110" customFormat="1" ht="24.95" customHeight="1" x14ac:dyDescent="0.2">
      <c r="A26" s="201">
        <v>782.78300000000002</v>
      </c>
      <c r="B26" s="203" t="s">
        <v>160</v>
      </c>
      <c r="C26" s="113">
        <v>6.6923205621549275</v>
      </c>
      <c r="D26" s="115">
        <v>400</v>
      </c>
      <c r="E26" s="114">
        <v>293</v>
      </c>
      <c r="F26" s="114">
        <v>453</v>
      </c>
      <c r="G26" s="114">
        <v>372</v>
      </c>
      <c r="H26" s="140">
        <v>411</v>
      </c>
      <c r="I26" s="115">
        <v>-11</v>
      </c>
      <c r="J26" s="116">
        <v>-2.6763990267639901</v>
      </c>
    </row>
    <row r="27" spans="1:15" s="110" customFormat="1" ht="24.95" customHeight="1" x14ac:dyDescent="0.2">
      <c r="A27" s="193" t="s">
        <v>161</v>
      </c>
      <c r="B27" s="199" t="s">
        <v>162</v>
      </c>
      <c r="C27" s="113">
        <v>1.7400033461602811</v>
      </c>
      <c r="D27" s="115">
        <v>104</v>
      </c>
      <c r="E27" s="114">
        <v>57</v>
      </c>
      <c r="F27" s="114">
        <v>244</v>
      </c>
      <c r="G27" s="114">
        <v>86</v>
      </c>
      <c r="H27" s="140">
        <v>91</v>
      </c>
      <c r="I27" s="115">
        <v>13</v>
      </c>
      <c r="J27" s="116">
        <v>14.285714285714286</v>
      </c>
    </row>
    <row r="28" spans="1:15" s="110" customFormat="1" ht="24.95" customHeight="1" x14ac:dyDescent="0.2">
      <c r="A28" s="193" t="s">
        <v>163</v>
      </c>
      <c r="B28" s="199" t="s">
        <v>164</v>
      </c>
      <c r="C28" s="113">
        <v>2.5765434164296468</v>
      </c>
      <c r="D28" s="115">
        <v>154</v>
      </c>
      <c r="E28" s="114">
        <v>165</v>
      </c>
      <c r="F28" s="114">
        <v>499</v>
      </c>
      <c r="G28" s="114">
        <v>97</v>
      </c>
      <c r="H28" s="140">
        <v>157</v>
      </c>
      <c r="I28" s="115">
        <v>-3</v>
      </c>
      <c r="J28" s="116">
        <v>-1.910828025477707</v>
      </c>
    </row>
    <row r="29" spans="1:15" s="110" customFormat="1" ht="24.95" customHeight="1" x14ac:dyDescent="0.2">
      <c r="A29" s="193">
        <v>86</v>
      </c>
      <c r="B29" s="199" t="s">
        <v>165</v>
      </c>
      <c r="C29" s="113">
        <v>3.3796218838882384</v>
      </c>
      <c r="D29" s="115">
        <v>202</v>
      </c>
      <c r="E29" s="114">
        <v>234</v>
      </c>
      <c r="F29" s="114">
        <v>262</v>
      </c>
      <c r="G29" s="114">
        <v>175</v>
      </c>
      <c r="H29" s="140">
        <v>291</v>
      </c>
      <c r="I29" s="115">
        <v>-89</v>
      </c>
      <c r="J29" s="116">
        <v>-30.584192439862544</v>
      </c>
    </row>
    <row r="30" spans="1:15" s="110" customFormat="1" ht="24.95" customHeight="1" x14ac:dyDescent="0.2">
      <c r="A30" s="193">
        <v>87.88</v>
      </c>
      <c r="B30" s="204" t="s">
        <v>166</v>
      </c>
      <c r="C30" s="113">
        <v>4.4503931738330262</v>
      </c>
      <c r="D30" s="115">
        <v>266</v>
      </c>
      <c r="E30" s="114">
        <v>249</v>
      </c>
      <c r="F30" s="114">
        <v>336</v>
      </c>
      <c r="G30" s="114">
        <v>196</v>
      </c>
      <c r="H30" s="140">
        <v>196</v>
      </c>
      <c r="I30" s="115">
        <v>70</v>
      </c>
      <c r="J30" s="116">
        <v>35.714285714285715</v>
      </c>
    </row>
    <row r="31" spans="1:15" s="110" customFormat="1" ht="24.95" customHeight="1" x14ac:dyDescent="0.2">
      <c r="A31" s="193" t="s">
        <v>167</v>
      </c>
      <c r="B31" s="199" t="s">
        <v>168</v>
      </c>
      <c r="C31" s="113">
        <v>3.2625062740505268</v>
      </c>
      <c r="D31" s="115">
        <v>195</v>
      </c>
      <c r="E31" s="114">
        <v>153</v>
      </c>
      <c r="F31" s="114">
        <v>189</v>
      </c>
      <c r="G31" s="114">
        <v>143</v>
      </c>
      <c r="H31" s="140">
        <v>153</v>
      </c>
      <c r="I31" s="115">
        <v>42</v>
      </c>
      <c r="J31" s="116">
        <v>27.450980392156861</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0.88673247448552783</v>
      </c>
      <c r="D34" s="115">
        <v>53</v>
      </c>
      <c r="E34" s="114">
        <v>45</v>
      </c>
      <c r="F34" s="114">
        <v>90</v>
      </c>
      <c r="G34" s="114">
        <v>75</v>
      </c>
      <c r="H34" s="140">
        <v>80</v>
      </c>
      <c r="I34" s="115">
        <v>-27</v>
      </c>
      <c r="J34" s="116">
        <v>-33.75</v>
      </c>
    </row>
    <row r="35" spans="1:10" s="110" customFormat="1" ht="24.95" customHeight="1" x14ac:dyDescent="0.2">
      <c r="A35" s="292" t="s">
        <v>171</v>
      </c>
      <c r="B35" s="293" t="s">
        <v>172</v>
      </c>
      <c r="C35" s="113">
        <v>26.601974234565837</v>
      </c>
      <c r="D35" s="115">
        <v>1590</v>
      </c>
      <c r="E35" s="114">
        <v>1082</v>
      </c>
      <c r="F35" s="114">
        <v>2152</v>
      </c>
      <c r="G35" s="114">
        <v>1365</v>
      </c>
      <c r="H35" s="140">
        <v>1873</v>
      </c>
      <c r="I35" s="115">
        <v>-283</v>
      </c>
      <c r="J35" s="116">
        <v>-15.109450080085425</v>
      </c>
    </row>
    <row r="36" spans="1:10" s="110" customFormat="1" ht="24.95" customHeight="1" x14ac:dyDescent="0.2">
      <c r="A36" s="294" t="s">
        <v>173</v>
      </c>
      <c r="B36" s="295" t="s">
        <v>174</v>
      </c>
      <c r="C36" s="125">
        <v>72.511293290948643</v>
      </c>
      <c r="D36" s="143">
        <v>4334</v>
      </c>
      <c r="E36" s="144">
        <v>4324</v>
      </c>
      <c r="F36" s="144">
        <v>5977</v>
      </c>
      <c r="G36" s="144">
        <v>3857</v>
      </c>
      <c r="H36" s="145">
        <v>4218</v>
      </c>
      <c r="I36" s="143">
        <v>116</v>
      </c>
      <c r="J36" s="146">
        <v>2.7501185395922239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360</v>
      </c>
      <c r="B39" s="656"/>
      <c r="C39" s="656"/>
      <c r="D39" s="656"/>
      <c r="E39" s="656"/>
      <c r="F39" s="656"/>
      <c r="G39" s="656"/>
      <c r="H39" s="656"/>
      <c r="I39" s="656"/>
      <c r="J39" s="656"/>
    </row>
    <row r="40" spans="1:10" ht="31.5" customHeight="1" x14ac:dyDescent="0.2">
      <c r="A40" s="657" t="s">
        <v>361</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35.1" customHeight="1" x14ac:dyDescent="0.2">
      <c r="A6" s="634" t="s">
        <v>519</v>
      </c>
      <c r="B6" s="634"/>
      <c r="C6" s="634"/>
      <c r="D6" s="634"/>
      <c r="E6" s="634"/>
      <c r="F6" s="634"/>
      <c r="G6" s="634"/>
      <c r="H6" s="634"/>
      <c r="I6" s="634"/>
      <c r="J6" s="634"/>
      <c r="K6" s="634"/>
    </row>
    <row r="7" spans="1:15" s="91" customFormat="1" ht="24.95" customHeight="1" x14ac:dyDescent="0.2">
      <c r="A7" s="588" t="s">
        <v>332</v>
      </c>
      <c r="B7" s="577"/>
      <c r="C7" s="577"/>
      <c r="D7" s="582" t="s">
        <v>94</v>
      </c>
      <c r="E7" s="658" t="s">
        <v>363</v>
      </c>
      <c r="F7" s="586"/>
      <c r="G7" s="586"/>
      <c r="H7" s="586"/>
      <c r="I7" s="587"/>
      <c r="J7" s="651" t="s">
        <v>359</v>
      </c>
      <c r="K7" s="652"/>
      <c r="L7" s="96"/>
      <c r="M7" s="96"/>
      <c r="N7" s="96"/>
      <c r="O7" s="96"/>
    </row>
    <row r="8" spans="1:15" ht="21.75" customHeight="1" x14ac:dyDescent="0.2">
      <c r="A8" s="578"/>
      <c r="B8" s="579"/>
      <c r="C8" s="579"/>
      <c r="D8" s="583"/>
      <c r="E8" s="592" t="s">
        <v>335</v>
      </c>
      <c r="F8" s="592" t="s">
        <v>337</v>
      </c>
      <c r="G8" s="592" t="s">
        <v>338</v>
      </c>
      <c r="H8" s="592" t="s">
        <v>339</v>
      </c>
      <c r="I8" s="592" t="s">
        <v>340</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5977</v>
      </c>
      <c r="F11" s="264">
        <v>5451</v>
      </c>
      <c r="G11" s="264">
        <v>8219</v>
      </c>
      <c r="H11" s="264">
        <v>5297</v>
      </c>
      <c r="I11" s="265">
        <v>6172</v>
      </c>
      <c r="J11" s="263">
        <v>-195</v>
      </c>
      <c r="K11" s="266">
        <v>-3.1594296824368113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28.459093190563827</v>
      </c>
      <c r="E13" s="115">
        <v>1701</v>
      </c>
      <c r="F13" s="114">
        <v>1889</v>
      </c>
      <c r="G13" s="114">
        <v>2121</v>
      </c>
      <c r="H13" s="114">
        <v>1751</v>
      </c>
      <c r="I13" s="140">
        <v>1696</v>
      </c>
      <c r="J13" s="115">
        <v>5</v>
      </c>
      <c r="K13" s="116">
        <v>0.294811320754717</v>
      </c>
    </row>
    <row r="14" spans="1:15" ht="15.95" customHeight="1" x14ac:dyDescent="0.2">
      <c r="A14" s="306" t="s">
        <v>230</v>
      </c>
      <c r="B14" s="307"/>
      <c r="C14" s="308"/>
      <c r="D14" s="113">
        <v>57.50376443031621</v>
      </c>
      <c r="E14" s="115">
        <v>3437</v>
      </c>
      <c r="F14" s="114">
        <v>2816</v>
      </c>
      <c r="G14" s="114">
        <v>5249</v>
      </c>
      <c r="H14" s="114">
        <v>2810</v>
      </c>
      <c r="I14" s="140">
        <v>3574</v>
      </c>
      <c r="J14" s="115">
        <v>-137</v>
      </c>
      <c r="K14" s="116">
        <v>-3.8332400671516509</v>
      </c>
    </row>
    <row r="15" spans="1:15" ht="15.95" customHeight="1" x14ac:dyDescent="0.2">
      <c r="A15" s="306" t="s">
        <v>231</v>
      </c>
      <c r="B15" s="307"/>
      <c r="C15" s="308"/>
      <c r="D15" s="113">
        <v>8.0642462773966876</v>
      </c>
      <c r="E15" s="115">
        <v>482</v>
      </c>
      <c r="F15" s="114">
        <v>417</v>
      </c>
      <c r="G15" s="114">
        <v>500</v>
      </c>
      <c r="H15" s="114">
        <v>453</v>
      </c>
      <c r="I15" s="140">
        <v>515</v>
      </c>
      <c r="J15" s="115">
        <v>-33</v>
      </c>
      <c r="K15" s="116">
        <v>-6.407766990291262</v>
      </c>
    </row>
    <row r="16" spans="1:15" ht="15.95" customHeight="1" x14ac:dyDescent="0.2">
      <c r="A16" s="306" t="s">
        <v>232</v>
      </c>
      <c r="B16" s="307"/>
      <c r="C16" s="308"/>
      <c r="D16" s="113">
        <v>5.9728961017232729</v>
      </c>
      <c r="E16" s="115">
        <v>357</v>
      </c>
      <c r="F16" s="114">
        <v>329</v>
      </c>
      <c r="G16" s="114">
        <v>349</v>
      </c>
      <c r="H16" s="114">
        <v>283</v>
      </c>
      <c r="I16" s="140">
        <v>387</v>
      </c>
      <c r="J16" s="115">
        <v>-30</v>
      </c>
      <c r="K16" s="116">
        <v>-7.7519379844961236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0.58557804918855616</v>
      </c>
      <c r="E18" s="115">
        <v>35</v>
      </c>
      <c r="F18" s="114">
        <v>48</v>
      </c>
      <c r="G18" s="114">
        <v>82</v>
      </c>
      <c r="H18" s="114">
        <v>57</v>
      </c>
      <c r="I18" s="140">
        <v>58</v>
      </c>
      <c r="J18" s="115">
        <v>-23</v>
      </c>
      <c r="K18" s="116">
        <v>-39.655172413793103</v>
      </c>
    </row>
    <row r="19" spans="1:11" ht="14.1" customHeight="1" x14ac:dyDescent="0.2">
      <c r="A19" s="306" t="s">
        <v>235</v>
      </c>
      <c r="B19" s="307" t="s">
        <v>236</v>
      </c>
      <c r="C19" s="308"/>
      <c r="D19" s="113">
        <v>0.43500083654007027</v>
      </c>
      <c r="E19" s="115">
        <v>26</v>
      </c>
      <c r="F19" s="114">
        <v>34</v>
      </c>
      <c r="G19" s="114">
        <v>68</v>
      </c>
      <c r="H19" s="114">
        <v>42</v>
      </c>
      <c r="I19" s="140">
        <v>29</v>
      </c>
      <c r="J19" s="115">
        <v>-3</v>
      </c>
      <c r="K19" s="116">
        <v>-10.344827586206897</v>
      </c>
    </row>
    <row r="20" spans="1:11" ht="14.1" customHeight="1" x14ac:dyDescent="0.2">
      <c r="A20" s="306">
        <v>12</v>
      </c>
      <c r="B20" s="307" t="s">
        <v>237</v>
      </c>
      <c r="C20" s="308"/>
      <c r="D20" s="113">
        <v>1.9073113602141543</v>
      </c>
      <c r="E20" s="115">
        <v>114</v>
      </c>
      <c r="F20" s="114">
        <v>31</v>
      </c>
      <c r="G20" s="114">
        <v>65</v>
      </c>
      <c r="H20" s="114">
        <v>70</v>
      </c>
      <c r="I20" s="140">
        <v>98</v>
      </c>
      <c r="J20" s="115">
        <v>16</v>
      </c>
      <c r="K20" s="116">
        <v>16.326530612244898</v>
      </c>
    </row>
    <row r="21" spans="1:11" ht="14.1" customHeight="1" x14ac:dyDescent="0.2">
      <c r="A21" s="306">
        <v>21</v>
      </c>
      <c r="B21" s="307" t="s">
        <v>238</v>
      </c>
      <c r="C21" s="308"/>
      <c r="D21" s="113">
        <v>0.53538564497239416</v>
      </c>
      <c r="E21" s="115">
        <v>32</v>
      </c>
      <c r="F21" s="114">
        <v>8</v>
      </c>
      <c r="G21" s="114">
        <v>17</v>
      </c>
      <c r="H21" s="114">
        <v>23</v>
      </c>
      <c r="I21" s="140">
        <v>32</v>
      </c>
      <c r="J21" s="115">
        <v>0</v>
      </c>
      <c r="K21" s="116">
        <v>0</v>
      </c>
    </row>
    <row r="22" spans="1:11" ht="14.1" customHeight="1" x14ac:dyDescent="0.2">
      <c r="A22" s="306">
        <v>22</v>
      </c>
      <c r="B22" s="307" t="s">
        <v>239</v>
      </c>
      <c r="C22" s="308"/>
      <c r="D22" s="113">
        <v>2.2753889911326755</v>
      </c>
      <c r="E22" s="115">
        <v>136</v>
      </c>
      <c r="F22" s="114">
        <v>73</v>
      </c>
      <c r="G22" s="114">
        <v>202</v>
      </c>
      <c r="H22" s="114">
        <v>125</v>
      </c>
      <c r="I22" s="140">
        <v>148</v>
      </c>
      <c r="J22" s="115">
        <v>-12</v>
      </c>
      <c r="K22" s="116">
        <v>-8.1081081081081088</v>
      </c>
    </row>
    <row r="23" spans="1:11" ht="14.1" customHeight="1" x14ac:dyDescent="0.2">
      <c r="A23" s="306">
        <v>23</v>
      </c>
      <c r="B23" s="307" t="s">
        <v>240</v>
      </c>
      <c r="C23" s="308"/>
      <c r="D23" s="113">
        <v>0.50192404216161957</v>
      </c>
      <c r="E23" s="115">
        <v>30</v>
      </c>
      <c r="F23" s="114">
        <v>31</v>
      </c>
      <c r="G23" s="114">
        <v>82</v>
      </c>
      <c r="H23" s="114">
        <v>37</v>
      </c>
      <c r="I23" s="140">
        <v>45</v>
      </c>
      <c r="J23" s="115">
        <v>-15</v>
      </c>
      <c r="K23" s="116">
        <v>-33.333333333333336</v>
      </c>
    </row>
    <row r="24" spans="1:11" ht="14.1" customHeight="1" x14ac:dyDescent="0.2">
      <c r="A24" s="306">
        <v>24</v>
      </c>
      <c r="B24" s="307" t="s">
        <v>241</v>
      </c>
      <c r="C24" s="308"/>
      <c r="D24" s="113">
        <v>2.8776978417266186</v>
      </c>
      <c r="E24" s="115">
        <v>172</v>
      </c>
      <c r="F24" s="114">
        <v>101</v>
      </c>
      <c r="G24" s="114">
        <v>282</v>
      </c>
      <c r="H24" s="114">
        <v>139</v>
      </c>
      <c r="I24" s="140">
        <v>236</v>
      </c>
      <c r="J24" s="115">
        <v>-64</v>
      </c>
      <c r="K24" s="116">
        <v>-27.118644067796609</v>
      </c>
    </row>
    <row r="25" spans="1:11" ht="14.1" customHeight="1" x14ac:dyDescent="0.2">
      <c r="A25" s="306">
        <v>25</v>
      </c>
      <c r="B25" s="307" t="s">
        <v>242</v>
      </c>
      <c r="C25" s="308"/>
      <c r="D25" s="113">
        <v>5.4040488539401039</v>
      </c>
      <c r="E25" s="115">
        <v>323</v>
      </c>
      <c r="F25" s="114">
        <v>224</v>
      </c>
      <c r="G25" s="114">
        <v>467</v>
      </c>
      <c r="H25" s="114">
        <v>277</v>
      </c>
      <c r="I25" s="140">
        <v>333</v>
      </c>
      <c r="J25" s="115">
        <v>-10</v>
      </c>
      <c r="K25" s="116">
        <v>-3.0030030030030028</v>
      </c>
    </row>
    <row r="26" spans="1:11" ht="14.1" customHeight="1" x14ac:dyDescent="0.2">
      <c r="A26" s="306">
        <v>26</v>
      </c>
      <c r="B26" s="307" t="s">
        <v>243</v>
      </c>
      <c r="C26" s="308"/>
      <c r="D26" s="113">
        <v>2.5765434164296468</v>
      </c>
      <c r="E26" s="115">
        <v>154</v>
      </c>
      <c r="F26" s="114">
        <v>112</v>
      </c>
      <c r="G26" s="114">
        <v>275</v>
      </c>
      <c r="H26" s="114">
        <v>122</v>
      </c>
      <c r="I26" s="140">
        <v>232</v>
      </c>
      <c r="J26" s="115">
        <v>-78</v>
      </c>
      <c r="K26" s="116">
        <v>-33.620689655172413</v>
      </c>
    </row>
    <row r="27" spans="1:11" ht="14.1" customHeight="1" x14ac:dyDescent="0.2">
      <c r="A27" s="306">
        <v>27</v>
      </c>
      <c r="B27" s="307" t="s">
        <v>244</v>
      </c>
      <c r="C27" s="308"/>
      <c r="D27" s="113">
        <v>1.6396185377279571</v>
      </c>
      <c r="E27" s="115">
        <v>98</v>
      </c>
      <c r="F27" s="114">
        <v>90</v>
      </c>
      <c r="G27" s="114">
        <v>124</v>
      </c>
      <c r="H27" s="114">
        <v>99</v>
      </c>
      <c r="I27" s="140">
        <v>121</v>
      </c>
      <c r="J27" s="115">
        <v>-23</v>
      </c>
      <c r="K27" s="116">
        <v>-19.008264462809919</v>
      </c>
    </row>
    <row r="28" spans="1:11" ht="14.1" customHeight="1" x14ac:dyDescent="0.2">
      <c r="A28" s="306">
        <v>28</v>
      </c>
      <c r="B28" s="307" t="s">
        <v>245</v>
      </c>
      <c r="C28" s="308"/>
      <c r="D28" s="113">
        <v>0.23423121967542246</v>
      </c>
      <c r="E28" s="115">
        <v>14</v>
      </c>
      <c r="F28" s="114">
        <v>10</v>
      </c>
      <c r="G28" s="114">
        <v>33</v>
      </c>
      <c r="H28" s="114">
        <v>21</v>
      </c>
      <c r="I28" s="140">
        <v>43</v>
      </c>
      <c r="J28" s="115">
        <v>-29</v>
      </c>
      <c r="K28" s="116">
        <v>-67.441860465116278</v>
      </c>
    </row>
    <row r="29" spans="1:11" ht="14.1" customHeight="1" x14ac:dyDescent="0.2">
      <c r="A29" s="306">
        <v>29</v>
      </c>
      <c r="B29" s="307" t="s">
        <v>246</v>
      </c>
      <c r="C29" s="308"/>
      <c r="D29" s="113">
        <v>4.2496235569683787</v>
      </c>
      <c r="E29" s="115">
        <v>254</v>
      </c>
      <c r="F29" s="114">
        <v>211</v>
      </c>
      <c r="G29" s="114">
        <v>259</v>
      </c>
      <c r="H29" s="114">
        <v>216</v>
      </c>
      <c r="I29" s="140">
        <v>237</v>
      </c>
      <c r="J29" s="115">
        <v>17</v>
      </c>
      <c r="K29" s="116">
        <v>7.1729957805907176</v>
      </c>
    </row>
    <row r="30" spans="1:11" ht="14.1" customHeight="1" x14ac:dyDescent="0.2">
      <c r="A30" s="306" t="s">
        <v>247</v>
      </c>
      <c r="B30" s="307" t="s">
        <v>248</v>
      </c>
      <c r="C30" s="308"/>
      <c r="D30" s="113" t="s">
        <v>513</v>
      </c>
      <c r="E30" s="115" t="s">
        <v>513</v>
      </c>
      <c r="F30" s="114">
        <v>96</v>
      </c>
      <c r="G30" s="114">
        <v>132</v>
      </c>
      <c r="H30" s="114">
        <v>104</v>
      </c>
      <c r="I30" s="140">
        <v>105</v>
      </c>
      <c r="J30" s="115" t="s">
        <v>513</v>
      </c>
      <c r="K30" s="116" t="s">
        <v>513</v>
      </c>
    </row>
    <row r="31" spans="1:11" ht="14.1" customHeight="1" x14ac:dyDescent="0.2">
      <c r="A31" s="306" t="s">
        <v>249</v>
      </c>
      <c r="B31" s="307" t="s">
        <v>250</v>
      </c>
      <c r="C31" s="308"/>
      <c r="D31" s="113">
        <v>2.4928894094027103</v>
      </c>
      <c r="E31" s="115">
        <v>149</v>
      </c>
      <c r="F31" s="114">
        <v>112</v>
      </c>
      <c r="G31" s="114">
        <v>118</v>
      </c>
      <c r="H31" s="114">
        <v>108</v>
      </c>
      <c r="I31" s="140">
        <v>126</v>
      </c>
      <c r="J31" s="115">
        <v>23</v>
      </c>
      <c r="K31" s="116">
        <v>18.253968253968253</v>
      </c>
    </row>
    <row r="32" spans="1:11" ht="14.1" customHeight="1" x14ac:dyDescent="0.2">
      <c r="A32" s="306">
        <v>31</v>
      </c>
      <c r="B32" s="307" t="s">
        <v>251</v>
      </c>
      <c r="C32" s="308"/>
      <c r="D32" s="113">
        <v>0.55211644637778146</v>
      </c>
      <c r="E32" s="115">
        <v>33</v>
      </c>
      <c r="F32" s="114">
        <v>27</v>
      </c>
      <c r="G32" s="114">
        <v>22</v>
      </c>
      <c r="H32" s="114">
        <v>28</v>
      </c>
      <c r="I32" s="140">
        <v>43</v>
      </c>
      <c r="J32" s="115">
        <v>-10</v>
      </c>
      <c r="K32" s="116">
        <v>-23.255813953488371</v>
      </c>
    </row>
    <row r="33" spans="1:11" ht="14.1" customHeight="1" x14ac:dyDescent="0.2">
      <c r="A33" s="306">
        <v>32</v>
      </c>
      <c r="B33" s="307" t="s">
        <v>252</v>
      </c>
      <c r="C33" s="308"/>
      <c r="D33" s="113">
        <v>3.3963526852936257</v>
      </c>
      <c r="E33" s="115">
        <v>203</v>
      </c>
      <c r="F33" s="114">
        <v>125</v>
      </c>
      <c r="G33" s="114">
        <v>199</v>
      </c>
      <c r="H33" s="114">
        <v>192</v>
      </c>
      <c r="I33" s="140">
        <v>227</v>
      </c>
      <c r="J33" s="115">
        <v>-24</v>
      </c>
      <c r="K33" s="116">
        <v>-10.572687224669604</v>
      </c>
    </row>
    <row r="34" spans="1:11" ht="14.1" customHeight="1" x14ac:dyDescent="0.2">
      <c r="A34" s="306">
        <v>33</v>
      </c>
      <c r="B34" s="307" t="s">
        <v>253</v>
      </c>
      <c r="C34" s="308"/>
      <c r="D34" s="113">
        <v>2.3423121967542246</v>
      </c>
      <c r="E34" s="115">
        <v>140</v>
      </c>
      <c r="F34" s="114">
        <v>76</v>
      </c>
      <c r="G34" s="114">
        <v>201</v>
      </c>
      <c r="H34" s="114">
        <v>132</v>
      </c>
      <c r="I34" s="140">
        <v>165</v>
      </c>
      <c r="J34" s="115">
        <v>-25</v>
      </c>
      <c r="K34" s="116">
        <v>-15.151515151515152</v>
      </c>
    </row>
    <row r="35" spans="1:11" ht="14.1" customHeight="1" x14ac:dyDescent="0.2">
      <c r="A35" s="306">
        <v>34</v>
      </c>
      <c r="B35" s="307" t="s">
        <v>254</v>
      </c>
      <c r="C35" s="308"/>
      <c r="D35" s="113">
        <v>2.0913501756734147</v>
      </c>
      <c r="E35" s="115">
        <v>125</v>
      </c>
      <c r="F35" s="114">
        <v>122</v>
      </c>
      <c r="G35" s="114">
        <v>186</v>
      </c>
      <c r="H35" s="114">
        <v>130</v>
      </c>
      <c r="I35" s="140">
        <v>124</v>
      </c>
      <c r="J35" s="115">
        <v>1</v>
      </c>
      <c r="K35" s="116">
        <v>0.80645161290322576</v>
      </c>
    </row>
    <row r="36" spans="1:11" ht="14.1" customHeight="1" x14ac:dyDescent="0.2">
      <c r="A36" s="306">
        <v>41</v>
      </c>
      <c r="B36" s="307" t="s">
        <v>255</v>
      </c>
      <c r="C36" s="308"/>
      <c r="D36" s="113">
        <v>0.85327087167475324</v>
      </c>
      <c r="E36" s="115">
        <v>51</v>
      </c>
      <c r="F36" s="114">
        <v>21</v>
      </c>
      <c r="G36" s="114">
        <v>73</v>
      </c>
      <c r="H36" s="114">
        <v>30</v>
      </c>
      <c r="I36" s="140">
        <v>40</v>
      </c>
      <c r="J36" s="115">
        <v>11</v>
      </c>
      <c r="K36" s="116">
        <v>27.5</v>
      </c>
    </row>
    <row r="37" spans="1:11" ht="14.1" customHeight="1" x14ac:dyDescent="0.2">
      <c r="A37" s="306">
        <v>42</v>
      </c>
      <c r="B37" s="307" t="s">
        <v>256</v>
      </c>
      <c r="C37" s="308"/>
      <c r="D37" s="113">
        <v>0.11711560983771123</v>
      </c>
      <c r="E37" s="115">
        <v>7</v>
      </c>
      <c r="F37" s="114">
        <v>9</v>
      </c>
      <c r="G37" s="114">
        <v>15</v>
      </c>
      <c r="H37" s="114" t="s">
        <v>513</v>
      </c>
      <c r="I37" s="140">
        <v>4</v>
      </c>
      <c r="J37" s="115">
        <v>3</v>
      </c>
      <c r="K37" s="116">
        <v>75</v>
      </c>
    </row>
    <row r="38" spans="1:11" ht="14.1" customHeight="1" x14ac:dyDescent="0.2">
      <c r="A38" s="306">
        <v>43</v>
      </c>
      <c r="B38" s="307" t="s">
        <v>257</v>
      </c>
      <c r="C38" s="308"/>
      <c r="D38" s="113">
        <v>1.3384641124309855</v>
      </c>
      <c r="E38" s="115">
        <v>80</v>
      </c>
      <c r="F38" s="114">
        <v>78</v>
      </c>
      <c r="G38" s="114">
        <v>160</v>
      </c>
      <c r="H38" s="114">
        <v>85</v>
      </c>
      <c r="I38" s="140">
        <v>73</v>
      </c>
      <c r="J38" s="115">
        <v>7</v>
      </c>
      <c r="K38" s="116">
        <v>9.5890410958904102</v>
      </c>
    </row>
    <row r="39" spans="1:11" ht="14.1" customHeight="1" x14ac:dyDescent="0.2">
      <c r="A39" s="306">
        <v>51</v>
      </c>
      <c r="B39" s="307" t="s">
        <v>258</v>
      </c>
      <c r="C39" s="308"/>
      <c r="D39" s="113">
        <v>11.862138196419609</v>
      </c>
      <c r="E39" s="115">
        <v>709</v>
      </c>
      <c r="F39" s="114">
        <v>1142</v>
      </c>
      <c r="G39" s="114">
        <v>1289</v>
      </c>
      <c r="H39" s="114">
        <v>830</v>
      </c>
      <c r="I39" s="140">
        <v>729</v>
      </c>
      <c r="J39" s="115">
        <v>-20</v>
      </c>
      <c r="K39" s="116">
        <v>-2.7434842249657065</v>
      </c>
    </row>
    <row r="40" spans="1:11" ht="14.1" customHeight="1" x14ac:dyDescent="0.2">
      <c r="A40" s="306" t="s">
        <v>259</v>
      </c>
      <c r="B40" s="307" t="s">
        <v>260</v>
      </c>
      <c r="C40" s="308"/>
      <c r="D40" s="113">
        <v>10.724443700853271</v>
      </c>
      <c r="E40" s="115">
        <v>641</v>
      </c>
      <c r="F40" s="114">
        <v>1097</v>
      </c>
      <c r="G40" s="114">
        <v>1189</v>
      </c>
      <c r="H40" s="114">
        <v>785</v>
      </c>
      <c r="I40" s="140">
        <v>662</v>
      </c>
      <c r="J40" s="115">
        <v>-21</v>
      </c>
      <c r="K40" s="116">
        <v>-3.1722054380664653</v>
      </c>
    </row>
    <row r="41" spans="1:11" ht="14.1" customHeight="1" x14ac:dyDescent="0.2">
      <c r="A41" s="306"/>
      <c r="B41" s="307" t="s">
        <v>261</v>
      </c>
      <c r="C41" s="308"/>
      <c r="D41" s="113">
        <v>9.4027103898276732</v>
      </c>
      <c r="E41" s="115">
        <v>562</v>
      </c>
      <c r="F41" s="114">
        <v>967</v>
      </c>
      <c r="G41" s="114">
        <v>992</v>
      </c>
      <c r="H41" s="114">
        <v>710</v>
      </c>
      <c r="I41" s="140">
        <v>585</v>
      </c>
      <c r="J41" s="115">
        <v>-23</v>
      </c>
      <c r="K41" s="116">
        <v>-3.9316239316239314</v>
      </c>
    </row>
    <row r="42" spans="1:11" ht="14.1" customHeight="1" x14ac:dyDescent="0.2">
      <c r="A42" s="306">
        <v>52</v>
      </c>
      <c r="B42" s="307" t="s">
        <v>262</v>
      </c>
      <c r="C42" s="308"/>
      <c r="D42" s="113">
        <v>6.541743349506441</v>
      </c>
      <c r="E42" s="115">
        <v>391</v>
      </c>
      <c r="F42" s="114">
        <v>368</v>
      </c>
      <c r="G42" s="114">
        <v>429</v>
      </c>
      <c r="H42" s="114">
        <v>411</v>
      </c>
      <c r="I42" s="140">
        <v>465</v>
      </c>
      <c r="J42" s="115">
        <v>-74</v>
      </c>
      <c r="K42" s="116">
        <v>-15.913978494623656</v>
      </c>
    </row>
    <row r="43" spans="1:11" ht="14.1" customHeight="1" x14ac:dyDescent="0.2">
      <c r="A43" s="306" t="s">
        <v>263</v>
      </c>
      <c r="B43" s="307" t="s">
        <v>264</v>
      </c>
      <c r="C43" s="308"/>
      <c r="D43" s="113">
        <v>6.090011711560984</v>
      </c>
      <c r="E43" s="115">
        <v>364</v>
      </c>
      <c r="F43" s="114">
        <v>349</v>
      </c>
      <c r="G43" s="114">
        <v>414</v>
      </c>
      <c r="H43" s="114">
        <v>396</v>
      </c>
      <c r="I43" s="140">
        <v>438</v>
      </c>
      <c r="J43" s="115">
        <v>-74</v>
      </c>
      <c r="K43" s="116">
        <v>-16.894977168949772</v>
      </c>
    </row>
    <row r="44" spans="1:11" ht="14.1" customHeight="1" x14ac:dyDescent="0.2">
      <c r="A44" s="306">
        <v>53</v>
      </c>
      <c r="B44" s="307" t="s">
        <v>265</v>
      </c>
      <c r="C44" s="308"/>
      <c r="D44" s="113">
        <v>0.66923205621549275</v>
      </c>
      <c r="E44" s="115">
        <v>40</v>
      </c>
      <c r="F44" s="114">
        <v>47</v>
      </c>
      <c r="G44" s="114">
        <v>88</v>
      </c>
      <c r="H44" s="114">
        <v>45</v>
      </c>
      <c r="I44" s="140">
        <v>60</v>
      </c>
      <c r="J44" s="115">
        <v>-20</v>
      </c>
      <c r="K44" s="116">
        <v>-33.333333333333336</v>
      </c>
    </row>
    <row r="45" spans="1:11" ht="14.1" customHeight="1" x14ac:dyDescent="0.2">
      <c r="A45" s="306" t="s">
        <v>266</v>
      </c>
      <c r="B45" s="307" t="s">
        <v>267</v>
      </c>
      <c r="C45" s="308"/>
      <c r="D45" s="113">
        <v>0.65250125481010546</v>
      </c>
      <c r="E45" s="115">
        <v>39</v>
      </c>
      <c r="F45" s="114">
        <v>47</v>
      </c>
      <c r="G45" s="114">
        <v>86</v>
      </c>
      <c r="H45" s="114">
        <v>45</v>
      </c>
      <c r="I45" s="140">
        <v>60</v>
      </c>
      <c r="J45" s="115">
        <v>-21</v>
      </c>
      <c r="K45" s="116">
        <v>-35</v>
      </c>
    </row>
    <row r="46" spans="1:11" ht="14.1" customHeight="1" x14ac:dyDescent="0.2">
      <c r="A46" s="306">
        <v>54</v>
      </c>
      <c r="B46" s="307" t="s">
        <v>268</v>
      </c>
      <c r="C46" s="308"/>
      <c r="D46" s="113">
        <v>7.4284758239919695</v>
      </c>
      <c r="E46" s="115">
        <v>444</v>
      </c>
      <c r="F46" s="114">
        <v>367</v>
      </c>
      <c r="G46" s="114">
        <v>413</v>
      </c>
      <c r="H46" s="114">
        <v>325</v>
      </c>
      <c r="I46" s="140">
        <v>322</v>
      </c>
      <c r="J46" s="115">
        <v>122</v>
      </c>
      <c r="K46" s="116">
        <v>37.888198757763973</v>
      </c>
    </row>
    <row r="47" spans="1:11" ht="14.1" customHeight="1" x14ac:dyDescent="0.2">
      <c r="A47" s="306">
        <v>61</v>
      </c>
      <c r="B47" s="307" t="s">
        <v>269</v>
      </c>
      <c r="C47" s="308"/>
      <c r="D47" s="113">
        <v>3.0617366571858793</v>
      </c>
      <c r="E47" s="115">
        <v>183</v>
      </c>
      <c r="F47" s="114">
        <v>148</v>
      </c>
      <c r="G47" s="114">
        <v>181</v>
      </c>
      <c r="H47" s="114">
        <v>184</v>
      </c>
      <c r="I47" s="140">
        <v>203</v>
      </c>
      <c r="J47" s="115">
        <v>-20</v>
      </c>
      <c r="K47" s="116">
        <v>-9.8522167487684733</v>
      </c>
    </row>
    <row r="48" spans="1:11" ht="14.1" customHeight="1" x14ac:dyDescent="0.2">
      <c r="A48" s="306">
        <v>62</v>
      </c>
      <c r="B48" s="307" t="s">
        <v>270</v>
      </c>
      <c r="C48" s="308"/>
      <c r="D48" s="113">
        <v>8.4992471139367574</v>
      </c>
      <c r="E48" s="115">
        <v>508</v>
      </c>
      <c r="F48" s="114">
        <v>476</v>
      </c>
      <c r="G48" s="114">
        <v>662</v>
      </c>
      <c r="H48" s="114">
        <v>462</v>
      </c>
      <c r="I48" s="140">
        <v>453</v>
      </c>
      <c r="J48" s="115">
        <v>55</v>
      </c>
      <c r="K48" s="116">
        <v>12.141280353200884</v>
      </c>
    </row>
    <row r="49" spans="1:11" ht="14.1" customHeight="1" x14ac:dyDescent="0.2">
      <c r="A49" s="306">
        <v>63</v>
      </c>
      <c r="B49" s="307" t="s">
        <v>271</v>
      </c>
      <c r="C49" s="308"/>
      <c r="D49" s="113">
        <v>3.7978919190229212</v>
      </c>
      <c r="E49" s="115">
        <v>227</v>
      </c>
      <c r="F49" s="114">
        <v>195</v>
      </c>
      <c r="G49" s="114">
        <v>272</v>
      </c>
      <c r="H49" s="114">
        <v>205</v>
      </c>
      <c r="I49" s="140">
        <v>231</v>
      </c>
      <c r="J49" s="115">
        <v>-4</v>
      </c>
      <c r="K49" s="116">
        <v>-1.7316017316017316</v>
      </c>
    </row>
    <row r="50" spans="1:11" ht="14.1" customHeight="1" x14ac:dyDescent="0.2">
      <c r="A50" s="306" t="s">
        <v>272</v>
      </c>
      <c r="B50" s="307" t="s">
        <v>273</v>
      </c>
      <c r="C50" s="308"/>
      <c r="D50" s="113">
        <v>0.58557804918855616</v>
      </c>
      <c r="E50" s="115">
        <v>35</v>
      </c>
      <c r="F50" s="114">
        <v>29</v>
      </c>
      <c r="G50" s="114">
        <v>58</v>
      </c>
      <c r="H50" s="114">
        <v>24</v>
      </c>
      <c r="I50" s="140">
        <v>26</v>
      </c>
      <c r="J50" s="115">
        <v>9</v>
      </c>
      <c r="K50" s="116">
        <v>34.615384615384613</v>
      </c>
    </row>
    <row r="51" spans="1:11" ht="14.1" customHeight="1" x14ac:dyDescent="0.2">
      <c r="A51" s="306" t="s">
        <v>274</v>
      </c>
      <c r="B51" s="307" t="s">
        <v>275</v>
      </c>
      <c r="C51" s="308"/>
      <c r="D51" s="113">
        <v>2.9780826501589428</v>
      </c>
      <c r="E51" s="115">
        <v>178</v>
      </c>
      <c r="F51" s="114">
        <v>156</v>
      </c>
      <c r="G51" s="114">
        <v>193</v>
      </c>
      <c r="H51" s="114">
        <v>176</v>
      </c>
      <c r="I51" s="140">
        <v>191</v>
      </c>
      <c r="J51" s="115">
        <v>-13</v>
      </c>
      <c r="K51" s="116">
        <v>-6.8062827225130889</v>
      </c>
    </row>
    <row r="52" spans="1:11" ht="14.1" customHeight="1" x14ac:dyDescent="0.2">
      <c r="A52" s="306">
        <v>71</v>
      </c>
      <c r="B52" s="307" t="s">
        <v>276</v>
      </c>
      <c r="C52" s="308"/>
      <c r="D52" s="113">
        <v>8.0475154759913003</v>
      </c>
      <c r="E52" s="115">
        <v>481</v>
      </c>
      <c r="F52" s="114">
        <v>385</v>
      </c>
      <c r="G52" s="114">
        <v>533</v>
      </c>
      <c r="H52" s="114">
        <v>368</v>
      </c>
      <c r="I52" s="140">
        <v>540</v>
      </c>
      <c r="J52" s="115">
        <v>-59</v>
      </c>
      <c r="K52" s="116">
        <v>-10.925925925925926</v>
      </c>
    </row>
    <row r="53" spans="1:11" ht="14.1" customHeight="1" x14ac:dyDescent="0.2">
      <c r="A53" s="306" t="s">
        <v>277</v>
      </c>
      <c r="B53" s="307" t="s">
        <v>278</v>
      </c>
      <c r="C53" s="308"/>
      <c r="D53" s="113">
        <v>2.8107746361050694</v>
      </c>
      <c r="E53" s="115">
        <v>168</v>
      </c>
      <c r="F53" s="114">
        <v>121</v>
      </c>
      <c r="G53" s="114">
        <v>213</v>
      </c>
      <c r="H53" s="114">
        <v>108</v>
      </c>
      <c r="I53" s="140">
        <v>199</v>
      </c>
      <c r="J53" s="115">
        <v>-31</v>
      </c>
      <c r="K53" s="116">
        <v>-15.577889447236181</v>
      </c>
    </row>
    <row r="54" spans="1:11" ht="14.1" customHeight="1" x14ac:dyDescent="0.2">
      <c r="A54" s="306" t="s">
        <v>279</v>
      </c>
      <c r="B54" s="307" t="s">
        <v>280</v>
      </c>
      <c r="C54" s="308"/>
      <c r="D54" s="113">
        <v>4.5340471808599636</v>
      </c>
      <c r="E54" s="115">
        <v>271</v>
      </c>
      <c r="F54" s="114">
        <v>225</v>
      </c>
      <c r="G54" s="114">
        <v>299</v>
      </c>
      <c r="H54" s="114">
        <v>233</v>
      </c>
      <c r="I54" s="140">
        <v>294</v>
      </c>
      <c r="J54" s="115">
        <v>-23</v>
      </c>
      <c r="K54" s="116">
        <v>-7.8231292517006805</v>
      </c>
    </row>
    <row r="55" spans="1:11" ht="14.1" customHeight="1" x14ac:dyDescent="0.2">
      <c r="A55" s="306">
        <v>72</v>
      </c>
      <c r="B55" s="307" t="s">
        <v>281</v>
      </c>
      <c r="C55" s="308"/>
      <c r="D55" s="113">
        <v>2.0244269700518656</v>
      </c>
      <c r="E55" s="115">
        <v>121</v>
      </c>
      <c r="F55" s="114">
        <v>112</v>
      </c>
      <c r="G55" s="114">
        <v>114</v>
      </c>
      <c r="H55" s="114">
        <v>59</v>
      </c>
      <c r="I55" s="140">
        <v>105</v>
      </c>
      <c r="J55" s="115">
        <v>16</v>
      </c>
      <c r="K55" s="116">
        <v>15.238095238095237</v>
      </c>
    </row>
    <row r="56" spans="1:11" ht="14.1" customHeight="1" x14ac:dyDescent="0.2">
      <c r="A56" s="306" t="s">
        <v>282</v>
      </c>
      <c r="B56" s="307" t="s">
        <v>283</v>
      </c>
      <c r="C56" s="308"/>
      <c r="D56" s="113">
        <v>0.70269365902626735</v>
      </c>
      <c r="E56" s="115">
        <v>42</v>
      </c>
      <c r="F56" s="114">
        <v>66</v>
      </c>
      <c r="G56" s="114">
        <v>54</v>
      </c>
      <c r="H56" s="114">
        <v>15</v>
      </c>
      <c r="I56" s="140">
        <v>26</v>
      </c>
      <c r="J56" s="115">
        <v>16</v>
      </c>
      <c r="K56" s="116">
        <v>61.53846153846154</v>
      </c>
    </row>
    <row r="57" spans="1:11" ht="14.1" customHeight="1" x14ac:dyDescent="0.2">
      <c r="A57" s="306" t="s">
        <v>284</v>
      </c>
      <c r="B57" s="307" t="s">
        <v>285</v>
      </c>
      <c r="C57" s="308"/>
      <c r="D57" s="113">
        <v>0.95365568010707713</v>
      </c>
      <c r="E57" s="115">
        <v>57</v>
      </c>
      <c r="F57" s="114">
        <v>32</v>
      </c>
      <c r="G57" s="114">
        <v>33</v>
      </c>
      <c r="H57" s="114">
        <v>31</v>
      </c>
      <c r="I57" s="140">
        <v>44</v>
      </c>
      <c r="J57" s="115">
        <v>13</v>
      </c>
      <c r="K57" s="116">
        <v>29.545454545454547</v>
      </c>
    </row>
    <row r="58" spans="1:11" ht="14.1" customHeight="1" x14ac:dyDescent="0.2">
      <c r="A58" s="306">
        <v>73</v>
      </c>
      <c r="B58" s="307" t="s">
        <v>286</v>
      </c>
      <c r="C58" s="308"/>
      <c r="D58" s="113">
        <v>1.1209636941609502</v>
      </c>
      <c r="E58" s="115">
        <v>67</v>
      </c>
      <c r="F58" s="114">
        <v>31</v>
      </c>
      <c r="G58" s="114">
        <v>79</v>
      </c>
      <c r="H58" s="114">
        <v>39</v>
      </c>
      <c r="I58" s="140">
        <v>50</v>
      </c>
      <c r="J58" s="115">
        <v>17</v>
      </c>
      <c r="K58" s="116">
        <v>34</v>
      </c>
    </row>
    <row r="59" spans="1:11" ht="14.1" customHeight="1" x14ac:dyDescent="0.2">
      <c r="A59" s="306" t="s">
        <v>287</v>
      </c>
      <c r="B59" s="307" t="s">
        <v>288</v>
      </c>
      <c r="C59" s="308"/>
      <c r="D59" s="113">
        <v>0.73615526183704194</v>
      </c>
      <c r="E59" s="115">
        <v>44</v>
      </c>
      <c r="F59" s="114">
        <v>29</v>
      </c>
      <c r="G59" s="114">
        <v>60</v>
      </c>
      <c r="H59" s="114">
        <v>33</v>
      </c>
      <c r="I59" s="140">
        <v>42</v>
      </c>
      <c r="J59" s="115">
        <v>2</v>
      </c>
      <c r="K59" s="116">
        <v>4.7619047619047619</v>
      </c>
    </row>
    <row r="60" spans="1:11" ht="14.1" customHeight="1" x14ac:dyDescent="0.2">
      <c r="A60" s="306">
        <v>81</v>
      </c>
      <c r="B60" s="307" t="s">
        <v>289</v>
      </c>
      <c r="C60" s="308"/>
      <c r="D60" s="113">
        <v>4.5842395850761255</v>
      </c>
      <c r="E60" s="115">
        <v>274</v>
      </c>
      <c r="F60" s="114">
        <v>299</v>
      </c>
      <c r="G60" s="114">
        <v>357</v>
      </c>
      <c r="H60" s="114">
        <v>238</v>
      </c>
      <c r="I60" s="140">
        <v>333</v>
      </c>
      <c r="J60" s="115">
        <v>-59</v>
      </c>
      <c r="K60" s="116">
        <v>-17.717717717717719</v>
      </c>
    </row>
    <row r="61" spans="1:11" ht="14.1" customHeight="1" x14ac:dyDescent="0.2">
      <c r="A61" s="306" t="s">
        <v>290</v>
      </c>
      <c r="B61" s="307" t="s">
        <v>291</v>
      </c>
      <c r="C61" s="308"/>
      <c r="D61" s="113">
        <v>1.7734649489710557</v>
      </c>
      <c r="E61" s="115">
        <v>106</v>
      </c>
      <c r="F61" s="114">
        <v>86</v>
      </c>
      <c r="G61" s="114">
        <v>201</v>
      </c>
      <c r="H61" s="114">
        <v>96</v>
      </c>
      <c r="I61" s="140">
        <v>193</v>
      </c>
      <c r="J61" s="115">
        <v>-87</v>
      </c>
      <c r="K61" s="116">
        <v>-45.077720207253883</v>
      </c>
    </row>
    <row r="62" spans="1:11" ht="14.1" customHeight="1" x14ac:dyDescent="0.2">
      <c r="A62" s="306" t="s">
        <v>292</v>
      </c>
      <c r="B62" s="307" t="s">
        <v>293</v>
      </c>
      <c r="C62" s="308"/>
      <c r="D62" s="113">
        <v>1.4053873180525347</v>
      </c>
      <c r="E62" s="115">
        <v>84</v>
      </c>
      <c r="F62" s="114">
        <v>119</v>
      </c>
      <c r="G62" s="114">
        <v>71</v>
      </c>
      <c r="H62" s="114">
        <v>57</v>
      </c>
      <c r="I62" s="140">
        <v>45</v>
      </c>
      <c r="J62" s="115">
        <v>39</v>
      </c>
      <c r="K62" s="116">
        <v>86.666666666666671</v>
      </c>
    </row>
    <row r="63" spans="1:11" ht="14.1" customHeight="1" x14ac:dyDescent="0.2">
      <c r="A63" s="306"/>
      <c r="B63" s="307" t="s">
        <v>294</v>
      </c>
      <c r="C63" s="308"/>
      <c r="D63" s="113">
        <v>1.2715409068094361</v>
      </c>
      <c r="E63" s="115">
        <v>76</v>
      </c>
      <c r="F63" s="114">
        <v>117</v>
      </c>
      <c r="G63" s="114">
        <v>69</v>
      </c>
      <c r="H63" s="114">
        <v>56</v>
      </c>
      <c r="I63" s="140">
        <v>44</v>
      </c>
      <c r="J63" s="115">
        <v>32</v>
      </c>
      <c r="K63" s="116">
        <v>72.727272727272734</v>
      </c>
    </row>
    <row r="64" spans="1:11" ht="14.1" customHeight="1" x14ac:dyDescent="0.2">
      <c r="A64" s="306" t="s">
        <v>295</v>
      </c>
      <c r="B64" s="307" t="s">
        <v>296</v>
      </c>
      <c r="C64" s="308"/>
      <c r="D64" s="113">
        <v>0.46846243935084492</v>
      </c>
      <c r="E64" s="115">
        <v>28</v>
      </c>
      <c r="F64" s="114">
        <v>25</v>
      </c>
      <c r="G64" s="114">
        <v>18</v>
      </c>
      <c r="H64" s="114">
        <v>28</v>
      </c>
      <c r="I64" s="140">
        <v>43</v>
      </c>
      <c r="J64" s="115">
        <v>-15</v>
      </c>
      <c r="K64" s="116">
        <v>-34.883720930232556</v>
      </c>
    </row>
    <row r="65" spans="1:11" ht="14.1" customHeight="1" x14ac:dyDescent="0.2">
      <c r="A65" s="306" t="s">
        <v>297</v>
      </c>
      <c r="B65" s="307" t="s">
        <v>298</v>
      </c>
      <c r="C65" s="308"/>
      <c r="D65" s="113">
        <v>0.40153923372929562</v>
      </c>
      <c r="E65" s="115">
        <v>24</v>
      </c>
      <c r="F65" s="114">
        <v>40</v>
      </c>
      <c r="G65" s="114">
        <v>27</v>
      </c>
      <c r="H65" s="114">
        <v>29</v>
      </c>
      <c r="I65" s="140">
        <v>25</v>
      </c>
      <c r="J65" s="115">
        <v>-1</v>
      </c>
      <c r="K65" s="116">
        <v>-4</v>
      </c>
    </row>
    <row r="66" spans="1:11" ht="14.1" customHeight="1" x14ac:dyDescent="0.2">
      <c r="A66" s="306">
        <v>82</v>
      </c>
      <c r="B66" s="307" t="s">
        <v>299</v>
      </c>
      <c r="C66" s="308"/>
      <c r="D66" s="113">
        <v>3.8146227204283085</v>
      </c>
      <c r="E66" s="115">
        <v>228</v>
      </c>
      <c r="F66" s="114">
        <v>156</v>
      </c>
      <c r="G66" s="114">
        <v>250</v>
      </c>
      <c r="H66" s="114">
        <v>120</v>
      </c>
      <c r="I66" s="140">
        <v>143</v>
      </c>
      <c r="J66" s="115">
        <v>85</v>
      </c>
      <c r="K66" s="116">
        <v>59.44055944055944</v>
      </c>
    </row>
    <row r="67" spans="1:11" ht="14.1" customHeight="1" x14ac:dyDescent="0.2">
      <c r="A67" s="306" t="s">
        <v>300</v>
      </c>
      <c r="B67" s="307" t="s">
        <v>301</v>
      </c>
      <c r="C67" s="308"/>
      <c r="D67" s="113">
        <v>2.2753889911326755</v>
      </c>
      <c r="E67" s="115">
        <v>136</v>
      </c>
      <c r="F67" s="114">
        <v>109</v>
      </c>
      <c r="G67" s="114">
        <v>183</v>
      </c>
      <c r="H67" s="114">
        <v>86</v>
      </c>
      <c r="I67" s="140">
        <v>88</v>
      </c>
      <c r="J67" s="115">
        <v>48</v>
      </c>
      <c r="K67" s="116">
        <v>54.545454545454547</v>
      </c>
    </row>
    <row r="68" spans="1:11" ht="14.1" customHeight="1" x14ac:dyDescent="0.2">
      <c r="A68" s="306" t="s">
        <v>302</v>
      </c>
      <c r="B68" s="307" t="s">
        <v>303</v>
      </c>
      <c r="C68" s="308"/>
      <c r="D68" s="113">
        <v>1.154425296971725</v>
      </c>
      <c r="E68" s="115">
        <v>69</v>
      </c>
      <c r="F68" s="114">
        <v>43</v>
      </c>
      <c r="G68" s="114">
        <v>43</v>
      </c>
      <c r="H68" s="114">
        <v>23</v>
      </c>
      <c r="I68" s="140">
        <v>36</v>
      </c>
      <c r="J68" s="115">
        <v>33</v>
      </c>
      <c r="K68" s="116">
        <v>91.666666666666671</v>
      </c>
    </row>
    <row r="69" spans="1:11" ht="14.1" customHeight="1" x14ac:dyDescent="0.2">
      <c r="A69" s="306">
        <v>83</v>
      </c>
      <c r="B69" s="307" t="s">
        <v>304</v>
      </c>
      <c r="C69" s="308"/>
      <c r="D69" s="113">
        <v>3.0617366571858793</v>
      </c>
      <c r="E69" s="115">
        <v>183</v>
      </c>
      <c r="F69" s="114">
        <v>228</v>
      </c>
      <c r="G69" s="114">
        <v>645</v>
      </c>
      <c r="H69" s="114">
        <v>146</v>
      </c>
      <c r="I69" s="140">
        <v>188</v>
      </c>
      <c r="J69" s="115">
        <v>-5</v>
      </c>
      <c r="K69" s="116">
        <v>-2.6595744680851063</v>
      </c>
    </row>
    <row r="70" spans="1:11" ht="14.1" customHeight="1" x14ac:dyDescent="0.2">
      <c r="A70" s="306" t="s">
        <v>305</v>
      </c>
      <c r="B70" s="307" t="s">
        <v>306</v>
      </c>
      <c r="C70" s="308"/>
      <c r="D70" s="113">
        <v>2.2419273883219004</v>
      </c>
      <c r="E70" s="115">
        <v>134</v>
      </c>
      <c r="F70" s="114">
        <v>182</v>
      </c>
      <c r="G70" s="114">
        <v>588</v>
      </c>
      <c r="H70" s="114">
        <v>111</v>
      </c>
      <c r="I70" s="140">
        <v>137</v>
      </c>
      <c r="J70" s="115">
        <v>-3</v>
      </c>
      <c r="K70" s="116">
        <v>-2.1897810218978102</v>
      </c>
    </row>
    <row r="71" spans="1:11" ht="14.1" customHeight="1" x14ac:dyDescent="0.2">
      <c r="A71" s="306"/>
      <c r="B71" s="307" t="s">
        <v>307</v>
      </c>
      <c r="C71" s="308"/>
      <c r="D71" s="113">
        <v>1.6061569349171825</v>
      </c>
      <c r="E71" s="115">
        <v>96</v>
      </c>
      <c r="F71" s="114">
        <v>127</v>
      </c>
      <c r="G71" s="114">
        <v>497</v>
      </c>
      <c r="H71" s="114">
        <v>86</v>
      </c>
      <c r="I71" s="140">
        <v>110</v>
      </c>
      <c r="J71" s="115">
        <v>-14</v>
      </c>
      <c r="K71" s="116">
        <v>-12.727272727272727</v>
      </c>
    </row>
    <row r="72" spans="1:11" ht="14.1" customHeight="1" x14ac:dyDescent="0.2">
      <c r="A72" s="306">
        <v>84</v>
      </c>
      <c r="B72" s="307" t="s">
        <v>308</v>
      </c>
      <c r="C72" s="308"/>
      <c r="D72" s="113">
        <v>0.75288606324242935</v>
      </c>
      <c r="E72" s="115">
        <v>45</v>
      </c>
      <c r="F72" s="114">
        <v>34</v>
      </c>
      <c r="G72" s="114">
        <v>82</v>
      </c>
      <c r="H72" s="114">
        <v>22</v>
      </c>
      <c r="I72" s="140">
        <v>46</v>
      </c>
      <c r="J72" s="115">
        <v>-1</v>
      </c>
      <c r="K72" s="116">
        <v>-2.1739130434782608</v>
      </c>
    </row>
    <row r="73" spans="1:11" ht="14.1" customHeight="1" x14ac:dyDescent="0.2">
      <c r="A73" s="306" t="s">
        <v>309</v>
      </c>
      <c r="B73" s="307" t="s">
        <v>310</v>
      </c>
      <c r="C73" s="308"/>
      <c r="D73" s="113">
        <v>0.40153923372929562</v>
      </c>
      <c r="E73" s="115">
        <v>24</v>
      </c>
      <c r="F73" s="114">
        <v>17</v>
      </c>
      <c r="G73" s="114">
        <v>47</v>
      </c>
      <c r="H73" s="114">
        <v>4</v>
      </c>
      <c r="I73" s="140">
        <v>17</v>
      </c>
      <c r="J73" s="115">
        <v>7</v>
      </c>
      <c r="K73" s="116">
        <v>41.176470588235297</v>
      </c>
    </row>
    <row r="74" spans="1:11" ht="14.1" customHeight="1" x14ac:dyDescent="0.2">
      <c r="A74" s="306" t="s">
        <v>311</v>
      </c>
      <c r="B74" s="307" t="s">
        <v>312</v>
      </c>
      <c r="C74" s="308"/>
      <c r="D74" s="113">
        <v>5.0192404216161952E-2</v>
      </c>
      <c r="E74" s="115">
        <v>3</v>
      </c>
      <c r="F74" s="114" t="s">
        <v>513</v>
      </c>
      <c r="G74" s="114">
        <v>6</v>
      </c>
      <c r="H74" s="114" t="s">
        <v>513</v>
      </c>
      <c r="I74" s="140">
        <v>6</v>
      </c>
      <c r="J74" s="115">
        <v>-3</v>
      </c>
      <c r="K74" s="116">
        <v>-50</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6.692320562154927E-2</v>
      </c>
      <c r="E76" s="115">
        <v>4</v>
      </c>
      <c r="F76" s="114" t="s">
        <v>513</v>
      </c>
      <c r="G76" s="114" t="s">
        <v>513</v>
      </c>
      <c r="H76" s="114">
        <v>3</v>
      </c>
      <c r="I76" s="140" t="s">
        <v>513</v>
      </c>
      <c r="J76" s="115" t="s">
        <v>513</v>
      </c>
      <c r="K76" s="116" t="s">
        <v>513</v>
      </c>
    </row>
    <row r="77" spans="1:11" ht="14.1" customHeight="1" x14ac:dyDescent="0.2">
      <c r="A77" s="306">
        <v>92</v>
      </c>
      <c r="B77" s="307" t="s">
        <v>316</v>
      </c>
      <c r="C77" s="308"/>
      <c r="D77" s="113">
        <v>0.90346327589091513</v>
      </c>
      <c r="E77" s="115">
        <v>54</v>
      </c>
      <c r="F77" s="114">
        <v>44</v>
      </c>
      <c r="G77" s="114">
        <v>47</v>
      </c>
      <c r="H77" s="114">
        <v>39</v>
      </c>
      <c r="I77" s="140">
        <v>34</v>
      </c>
      <c r="J77" s="115">
        <v>20</v>
      </c>
      <c r="K77" s="116">
        <v>58.823529411764703</v>
      </c>
    </row>
    <row r="78" spans="1:11" ht="14.1" customHeight="1" x14ac:dyDescent="0.2">
      <c r="A78" s="306">
        <v>93</v>
      </c>
      <c r="B78" s="307" t="s">
        <v>317</v>
      </c>
      <c r="C78" s="308"/>
      <c r="D78" s="113">
        <v>0.21750041827003513</v>
      </c>
      <c r="E78" s="115">
        <v>13</v>
      </c>
      <c r="F78" s="114">
        <v>9</v>
      </c>
      <c r="G78" s="114">
        <v>10</v>
      </c>
      <c r="H78" s="114" t="s">
        <v>513</v>
      </c>
      <c r="I78" s="140">
        <v>4</v>
      </c>
      <c r="J78" s="115">
        <v>9</v>
      </c>
      <c r="K78" s="116">
        <v>225</v>
      </c>
    </row>
    <row r="79" spans="1:11" ht="14.1" customHeight="1" x14ac:dyDescent="0.2">
      <c r="A79" s="306">
        <v>94</v>
      </c>
      <c r="B79" s="307" t="s">
        <v>318</v>
      </c>
      <c r="C79" s="308"/>
      <c r="D79" s="113">
        <v>6.692320562154927E-2</v>
      </c>
      <c r="E79" s="115">
        <v>4</v>
      </c>
      <c r="F79" s="114">
        <v>8</v>
      </c>
      <c r="G79" s="114">
        <v>19</v>
      </c>
      <c r="H79" s="114">
        <v>14</v>
      </c>
      <c r="I79" s="140">
        <v>4</v>
      </c>
      <c r="J79" s="115">
        <v>0</v>
      </c>
      <c r="K79" s="116">
        <v>0</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364</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365</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35.1" customHeight="1" x14ac:dyDescent="0.2">
      <c r="A6" s="634" t="s">
        <v>519</v>
      </c>
      <c r="B6" s="634"/>
      <c r="C6" s="634"/>
      <c r="D6" s="634"/>
      <c r="E6" s="634"/>
      <c r="F6" s="634"/>
      <c r="G6" s="634"/>
      <c r="H6" s="634"/>
      <c r="I6" s="634"/>
      <c r="J6" s="634"/>
    </row>
    <row r="7" spans="1:15" s="91" customFormat="1" ht="24.95" customHeight="1" x14ac:dyDescent="0.2">
      <c r="A7" s="588" t="s">
        <v>213</v>
      </c>
      <c r="B7" s="589"/>
      <c r="C7" s="582" t="s">
        <v>94</v>
      </c>
      <c r="D7" s="658" t="s">
        <v>367</v>
      </c>
      <c r="E7" s="661"/>
      <c r="F7" s="661"/>
      <c r="G7" s="661"/>
      <c r="H7" s="662"/>
      <c r="I7" s="588" t="s">
        <v>359</v>
      </c>
      <c r="J7" s="589"/>
      <c r="K7" s="96"/>
      <c r="L7" s="96"/>
      <c r="M7" s="96"/>
      <c r="N7" s="96"/>
      <c r="O7" s="96"/>
    </row>
    <row r="8" spans="1:15" ht="21.75" customHeight="1" x14ac:dyDescent="0.2">
      <c r="A8" s="616"/>
      <c r="B8" s="617"/>
      <c r="C8" s="583"/>
      <c r="D8" s="592" t="s">
        <v>335</v>
      </c>
      <c r="E8" s="592" t="s">
        <v>337</v>
      </c>
      <c r="F8" s="592" t="s">
        <v>338</v>
      </c>
      <c r="G8" s="592" t="s">
        <v>339</v>
      </c>
      <c r="H8" s="592" t="s">
        <v>340</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6524</v>
      </c>
      <c r="E11" s="114">
        <v>5477</v>
      </c>
      <c r="F11" s="114">
        <v>7078</v>
      </c>
      <c r="G11" s="114">
        <v>5225</v>
      </c>
      <c r="H11" s="140">
        <v>6621</v>
      </c>
      <c r="I11" s="115">
        <v>-97</v>
      </c>
      <c r="J11" s="116">
        <v>-1.4650354931279264</v>
      </c>
    </row>
    <row r="12" spans="1:15" s="110" customFormat="1" ht="24.95" customHeight="1" x14ac:dyDescent="0.2">
      <c r="A12" s="193" t="s">
        <v>132</v>
      </c>
      <c r="B12" s="194" t="s">
        <v>133</v>
      </c>
      <c r="C12" s="113">
        <v>0.84304107909258119</v>
      </c>
      <c r="D12" s="115">
        <v>55</v>
      </c>
      <c r="E12" s="114">
        <v>72</v>
      </c>
      <c r="F12" s="114">
        <v>101</v>
      </c>
      <c r="G12" s="114">
        <v>50</v>
      </c>
      <c r="H12" s="140">
        <v>54</v>
      </c>
      <c r="I12" s="115">
        <v>1</v>
      </c>
      <c r="J12" s="116">
        <v>1.8518518518518519</v>
      </c>
    </row>
    <row r="13" spans="1:15" s="110" customFormat="1" ht="24.95" customHeight="1" x14ac:dyDescent="0.2">
      <c r="A13" s="193" t="s">
        <v>134</v>
      </c>
      <c r="B13" s="199" t="s">
        <v>214</v>
      </c>
      <c r="C13" s="113">
        <v>0.96566523605150212</v>
      </c>
      <c r="D13" s="115">
        <v>63</v>
      </c>
      <c r="E13" s="114">
        <v>37</v>
      </c>
      <c r="F13" s="114">
        <v>62</v>
      </c>
      <c r="G13" s="114">
        <v>32</v>
      </c>
      <c r="H13" s="140">
        <v>57</v>
      </c>
      <c r="I13" s="115">
        <v>6</v>
      </c>
      <c r="J13" s="116">
        <v>10.526315789473685</v>
      </c>
    </row>
    <row r="14" spans="1:15" s="287" customFormat="1" ht="24.95" customHeight="1" x14ac:dyDescent="0.2">
      <c r="A14" s="193" t="s">
        <v>215</v>
      </c>
      <c r="B14" s="199" t="s">
        <v>137</v>
      </c>
      <c r="C14" s="113">
        <v>14.776210913549969</v>
      </c>
      <c r="D14" s="115">
        <v>964</v>
      </c>
      <c r="E14" s="114">
        <v>779</v>
      </c>
      <c r="F14" s="114">
        <v>1025</v>
      </c>
      <c r="G14" s="114">
        <v>965</v>
      </c>
      <c r="H14" s="140">
        <v>1215</v>
      </c>
      <c r="I14" s="115">
        <v>-251</v>
      </c>
      <c r="J14" s="116">
        <v>-20.65843621399177</v>
      </c>
      <c r="K14" s="110"/>
      <c r="L14" s="110"/>
      <c r="M14" s="110"/>
      <c r="N14" s="110"/>
      <c r="O14" s="110"/>
    </row>
    <row r="15" spans="1:15" s="110" customFormat="1" ht="24.95" customHeight="1" x14ac:dyDescent="0.2">
      <c r="A15" s="193" t="s">
        <v>216</v>
      </c>
      <c r="B15" s="199" t="s">
        <v>217</v>
      </c>
      <c r="C15" s="113">
        <v>3.7247087676272224</v>
      </c>
      <c r="D15" s="115">
        <v>243</v>
      </c>
      <c r="E15" s="114">
        <v>176</v>
      </c>
      <c r="F15" s="114">
        <v>264</v>
      </c>
      <c r="G15" s="114">
        <v>340</v>
      </c>
      <c r="H15" s="140">
        <v>343</v>
      </c>
      <c r="I15" s="115">
        <v>-100</v>
      </c>
      <c r="J15" s="116">
        <v>-29.154518950437318</v>
      </c>
    </row>
    <row r="16" spans="1:15" s="287" customFormat="1" ht="24.95" customHeight="1" x14ac:dyDescent="0.2">
      <c r="A16" s="193" t="s">
        <v>218</v>
      </c>
      <c r="B16" s="199" t="s">
        <v>141</v>
      </c>
      <c r="C16" s="113">
        <v>7.4494175352544447</v>
      </c>
      <c r="D16" s="115">
        <v>486</v>
      </c>
      <c r="E16" s="114">
        <v>398</v>
      </c>
      <c r="F16" s="114">
        <v>499</v>
      </c>
      <c r="G16" s="114">
        <v>426</v>
      </c>
      <c r="H16" s="140">
        <v>601</v>
      </c>
      <c r="I16" s="115">
        <v>-115</v>
      </c>
      <c r="J16" s="116">
        <v>-19.134775374376041</v>
      </c>
      <c r="K16" s="110"/>
      <c r="L16" s="110"/>
      <c r="M16" s="110"/>
      <c r="N16" s="110"/>
      <c r="O16" s="110"/>
    </row>
    <row r="17" spans="1:15" s="110" customFormat="1" ht="24.95" customHeight="1" x14ac:dyDescent="0.2">
      <c r="A17" s="193" t="s">
        <v>142</v>
      </c>
      <c r="B17" s="199" t="s">
        <v>220</v>
      </c>
      <c r="C17" s="113">
        <v>3.6020846106683018</v>
      </c>
      <c r="D17" s="115">
        <v>235</v>
      </c>
      <c r="E17" s="114">
        <v>205</v>
      </c>
      <c r="F17" s="114">
        <v>262</v>
      </c>
      <c r="G17" s="114">
        <v>199</v>
      </c>
      <c r="H17" s="140">
        <v>271</v>
      </c>
      <c r="I17" s="115">
        <v>-36</v>
      </c>
      <c r="J17" s="116">
        <v>-13.284132841328413</v>
      </c>
    </row>
    <row r="18" spans="1:15" s="287" customFormat="1" ht="24.95" customHeight="1" x14ac:dyDescent="0.2">
      <c r="A18" s="201" t="s">
        <v>144</v>
      </c>
      <c r="B18" s="202" t="s">
        <v>145</v>
      </c>
      <c r="C18" s="113">
        <v>8.3231146535867566</v>
      </c>
      <c r="D18" s="115">
        <v>543</v>
      </c>
      <c r="E18" s="114">
        <v>487</v>
      </c>
      <c r="F18" s="114">
        <v>576</v>
      </c>
      <c r="G18" s="114">
        <v>429</v>
      </c>
      <c r="H18" s="140">
        <v>583</v>
      </c>
      <c r="I18" s="115">
        <v>-40</v>
      </c>
      <c r="J18" s="116">
        <v>-6.8610634648370494</v>
      </c>
      <c r="K18" s="110"/>
      <c r="L18" s="110"/>
      <c r="M18" s="110"/>
      <c r="N18" s="110"/>
      <c r="O18" s="110"/>
    </row>
    <row r="19" spans="1:15" s="110" customFormat="1" ht="24.95" customHeight="1" x14ac:dyDescent="0.2">
      <c r="A19" s="193" t="s">
        <v>146</v>
      </c>
      <c r="B19" s="199" t="s">
        <v>147</v>
      </c>
      <c r="C19" s="113">
        <v>22.639484978540771</v>
      </c>
      <c r="D19" s="115">
        <v>1477</v>
      </c>
      <c r="E19" s="114">
        <v>1082</v>
      </c>
      <c r="F19" s="114">
        <v>1296</v>
      </c>
      <c r="G19" s="114">
        <v>881</v>
      </c>
      <c r="H19" s="140">
        <v>1472</v>
      </c>
      <c r="I19" s="115">
        <v>5</v>
      </c>
      <c r="J19" s="116">
        <v>0.33967391304347827</v>
      </c>
    </row>
    <row r="20" spans="1:15" s="287" customFormat="1" ht="24.95" customHeight="1" x14ac:dyDescent="0.2">
      <c r="A20" s="193" t="s">
        <v>148</v>
      </c>
      <c r="B20" s="199" t="s">
        <v>149</v>
      </c>
      <c r="C20" s="113">
        <v>12.538320049049663</v>
      </c>
      <c r="D20" s="115">
        <v>818</v>
      </c>
      <c r="E20" s="114">
        <v>613</v>
      </c>
      <c r="F20" s="114">
        <v>916</v>
      </c>
      <c r="G20" s="114">
        <v>685</v>
      </c>
      <c r="H20" s="140">
        <v>776</v>
      </c>
      <c r="I20" s="115">
        <v>42</v>
      </c>
      <c r="J20" s="116">
        <v>5.4123711340206189</v>
      </c>
      <c r="K20" s="110"/>
      <c r="L20" s="110"/>
      <c r="M20" s="110"/>
      <c r="N20" s="110"/>
      <c r="O20" s="110"/>
    </row>
    <row r="21" spans="1:15" s="110" customFormat="1" ht="24.95" customHeight="1" x14ac:dyDescent="0.2">
      <c r="A21" s="201" t="s">
        <v>150</v>
      </c>
      <c r="B21" s="202" t="s">
        <v>151</v>
      </c>
      <c r="C21" s="113">
        <v>5.5640711220110362</v>
      </c>
      <c r="D21" s="115">
        <v>363</v>
      </c>
      <c r="E21" s="114">
        <v>336</v>
      </c>
      <c r="F21" s="114">
        <v>343</v>
      </c>
      <c r="G21" s="114">
        <v>331</v>
      </c>
      <c r="H21" s="140">
        <v>286</v>
      </c>
      <c r="I21" s="115">
        <v>77</v>
      </c>
      <c r="J21" s="116">
        <v>26.923076923076923</v>
      </c>
    </row>
    <row r="22" spans="1:15" s="110" customFormat="1" ht="24.95" customHeight="1" x14ac:dyDescent="0.2">
      <c r="A22" s="201" t="s">
        <v>152</v>
      </c>
      <c r="B22" s="199" t="s">
        <v>153</v>
      </c>
      <c r="C22" s="113">
        <v>1.5941140404659717</v>
      </c>
      <c r="D22" s="115">
        <v>104</v>
      </c>
      <c r="E22" s="114">
        <v>91</v>
      </c>
      <c r="F22" s="114">
        <v>113</v>
      </c>
      <c r="G22" s="114">
        <v>60</v>
      </c>
      <c r="H22" s="140">
        <v>82</v>
      </c>
      <c r="I22" s="115">
        <v>22</v>
      </c>
      <c r="J22" s="116">
        <v>26.829268292682926</v>
      </c>
    </row>
    <row r="23" spans="1:15" s="110" customFormat="1" ht="24.95" customHeight="1" x14ac:dyDescent="0.2">
      <c r="A23" s="193" t="s">
        <v>154</v>
      </c>
      <c r="B23" s="199" t="s">
        <v>155</v>
      </c>
      <c r="C23" s="113">
        <v>0.96566523605150212</v>
      </c>
      <c r="D23" s="115">
        <v>63</v>
      </c>
      <c r="E23" s="114">
        <v>80</v>
      </c>
      <c r="F23" s="114">
        <v>76</v>
      </c>
      <c r="G23" s="114">
        <v>46</v>
      </c>
      <c r="H23" s="140">
        <v>83</v>
      </c>
      <c r="I23" s="115">
        <v>-20</v>
      </c>
      <c r="J23" s="116">
        <v>-24.096385542168676</v>
      </c>
    </row>
    <row r="24" spans="1:15" s="110" customFormat="1" ht="24.95" customHeight="1" x14ac:dyDescent="0.2">
      <c r="A24" s="193" t="s">
        <v>156</v>
      </c>
      <c r="B24" s="199" t="s">
        <v>221</v>
      </c>
      <c r="C24" s="113">
        <v>4.9202942979767013</v>
      </c>
      <c r="D24" s="115">
        <v>321</v>
      </c>
      <c r="E24" s="114">
        <v>281</v>
      </c>
      <c r="F24" s="114">
        <v>376</v>
      </c>
      <c r="G24" s="114">
        <v>271</v>
      </c>
      <c r="H24" s="140">
        <v>314</v>
      </c>
      <c r="I24" s="115">
        <v>7</v>
      </c>
      <c r="J24" s="116">
        <v>2.2292993630573248</v>
      </c>
    </row>
    <row r="25" spans="1:15" s="110" customFormat="1" ht="24.95" customHeight="1" x14ac:dyDescent="0.2">
      <c r="A25" s="193" t="s">
        <v>222</v>
      </c>
      <c r="B25" s="204" t="s">
        <v>159</v>
      </c>
      <c r="C25" s="113">
        <v>7.1735131820968734</v>
      </c>
      <c r="D25" s="115">
        <v>468</v>
      </c>
      <c r="E25" s="114">
        <v>511</v>
      </c>
      <c r="F25" s="114">
        <v>481</v>
      </c>
      <c r="G25" s="114">
        <v>454</v>
      </c>
      <c r="H25" s="140">
        <v>461</v>
      </c>
      <c r="I25" s="115">
        <v>7</v>
      </c>
      <c r="J25" s="116">
        <v>1.5184381778741864</v>
      </c>
    </row>
    <row r="26" spans="1:15" s="110" customFormat="1" ht="24.95" customHeight="1" x14ac:dyDescent="0.2">
      <c r="A26" s="201">
        <v>782.78300000000002</v>
      </c>
      <c r="B26" s="203" t="s">
        <v>160</v>
      </c>
      <c r="C26" s="113">
        <v>5.8859595340282036</v>
      </c>
      <c r="D26" s="115">
        <v>384</v>
      </c>
      <c r="E26" s="114">
        <v>421</v>
      </c>
      <c r="F26" s="114">
        <v>443</v>
      </c>
      <c r="G26" s="114">
        <v>387</v>
      </c>
      <c r="H26" s="140">
        <v>424</v>
      </c>
      <c r="I26" s="115">
        <v>-40</v>
      </c>
      <c r="J26" s="116">
        <v>-9.433962264150944</v>
      </c>
    </row>
    <row r="27" spans="1:15" s="110" customFormat="1" ht="24.95" customHeight="1" x14ac:dyDescent="0.2">
      <c r="A27" s="193" t="s">
        <v>161</v>
      </c>
      <c r="B27" s="199" t="s">
        <v>162</v>
      </c>
      <c r="C27" s="113">
        <v>1.7167381974248928</v>
      </c>
      <c r="D27" s="115">
        <v>112</v>
      </c>
      <c r="E27" s="114">
        <v>91</v>
      </c>
      <c r="F27" s="114">
        <v>134</v>
      </c>
      <c r="G27" s="114">
        <v>73</v>
      </c>
      <c r="H27" s="140">
        <v>96</v>
      </c>
      <c r="I27" s="115">
        <v>16</v>
      </c>
      <c r="J27" s="116">
        <v>16.666666666666668</v>
      </c>
    </row>
    <row r="28" spans="1:15" s="110" customFormat="1" ht="24.95" customHeight="1" x14ac:dyDescent="0.2">
      <c r="A28" s="193" t="s">
        <v>163</v>
      </c>
      <c r="B28" s="199" t="s">
        <v>164</v>
      </c>
      <c r="C28" s="113">
        <v>2.0692826486817903</v>
      </c>
      <c r="D28" s="115">
        <v>135</v>
      </c>
      <c r="E28" s="114">
        <v>84</v>
      </c>
      <c r="F28" s="114">
        <v>410</v>
      </c>
      <c r="G28" s="114">
        <v>80</v>
      </c>
      <c r="H28" s="140">
        <v>136</v>
      </c>
      <c r="I28" s="115">
        <v>-1</v>
      </c>
      <c r="J28" s="116">
        <v>-0.73529411764705888</v>
      </c>
    </row>
    <row r="29" spans="1:15" s="110" customFormat="1" ht="24.95" customHeight="1" x14ac:dyDescent="0.2">
      <c r="A29" s="193">
        <v>86</v>
      </c>
      <c r="B29" s="199" t="s">
        <v>165</v>
      </c>
      <c r="C29" s="113">
        <v>3.3261802575107295</v>
      </c>
      <c r="D29" s="115">
        <v>217</v>
      </c>
      <c r="E29" s="114">
        <v>179</v>
      </c>
      <c r="F29" s="114">
        <v>238</v>
      </c>
      <c r="G29" s="114">
        <v>193</v>
      </c>
      <c r="H29" s="140">
        <v>272</v>
      </c>
      <c r="I29" s="115">
        <v>-55</v>
      </c>
      <c r="J29" s="116">
        <v>-20.220588235294116</v>
      </c>
    </row>
    <row r="30" spans="1:15" s="110" customFormat="1" ht="24.95" customHeight="1" x14ac:dyDescent="0.2">
      <c r="A30" s="193">
        <v>87.88</v>
      </c>
      <c r="B30" s="204" t="s">
        <v>166</v>
      </c>
      <c r="C30" s="113">
        <v>3.4028203556100554</v>
      </c>
      <c r="D30" s="115">
        <v>222</v>
      </c>
      <c r="E30" s="114">
        <v>182</v>
      </c>
      <c r="F30" s="114">
        <v>295</v>
      </c>
      <c r="G30" s="114">
        <v>144</v>
      </c>
      <c r="H30" s="140">
        <v>172</v>
      </c>
      <c r="I30" s="115">
        <v>50</v>
      </c>
      <c r="J30" s="116">
        <v>29.069767441860463</v>
      </c>
    </row>
    <row r="31" spans="1:15" s="110" customFormat="1" ht="24.95" customHeight="1" x14ac:dyDescent="0.2">
      <c r="A31" s="193" t="s">
        <v>167</v>
      </c>
      <c r="B31" s="199" t="s">
        <v>168</v>
      </c>
      <c r="C31" s="113">
        <v>3.2955242182709994</v>
      </c>
      <c r="D31" s="115">
        <v>215</v>
      </c>
      <c r="E31" s="114">
        <v>151</v>
      </c>
      <c r="F31" s="114">
        <v>193</v>
      </c>
      <c r="G31" s="114">
        <v>144</v>
      </c>
      <c r="H31" s="140">
        <v>138</v>
      </c>
      <c r="I31" s="115">
        <v>77</v>
      </c>
      <c r="J31" s="116">
        <v>55.79710144927536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0.84304107909258119</v>
      </c>
      <c r="D34" s="115">
        <v>55</v>
      </c>
      <c r="E34" s="114">
        <v>72</v>
      </c>
      <c r="F34" s="114">
        <v>101</v>
      </c>
      <c r="G34" s="114">
        <v>50</v>
      </c>
      <c r="H34" s="140">
        <v>54</v>
      </c>
      <c r="I34" s="115">
        <v>1</v>
      </c>
      <c r="J34" s="116">
        <v>1.8518518518518519</v>
      </c>
    </row>
    <row r="35" spans="1:10" s="110" customFormat="1" ht="24.95" customHeight="1" x14ac:dyDescent="0.2">
      <c r="A35" s="292" t="s">
        <v>171</v>
      </c>
      <c r="B35" s="293" t="s">
        <v>172</v>
      </c>
      <c r="C35" s="113">
        <v>24.064990803188227</v>
      </c>
      <c r="D35" s="115">
        <v>1570</v>
      </c>
      <c r="E35" s="114">
        <v>1303</v>
      </c>
      <c r="F35" s="114">
        <v>1663</v>
      </c>
      <c r="G35" s="114">
        <v>1426</v>
      </c>
      <c r="H35" s="140">
        <v>1855</v>
      </c>
      <c r="I35" s="115">
        <v>-285</v>
      </c>
      <c r="J35" s="116">
        <v>-15.363881401617251</v>
      </c>
    </row>
    <row r="36" spans="1:10" s="110" customFormat="1" ht="24.95" customHeight="1" x14ac:dyDescent="0.2">
      <c r="A36" s="294" t="s">
        <v>173</v>
      </c>
      <c r="B36" s="295" t="s">
        <v>174</v>
      </c>
      <c r="C36" s="125">
        <v>75.09196811771919</v>
      </c>
      <c r="D36" s="143">
        <v>4899</v>
      </c>
      <c r="E36" s="144">
        <v>4102</v>
      </c>
      <c r="F36" s="144">
        <v>5314</v>
      </c>
      <c r="G36" s="144">
        <v>3749</v>
      </c>
      <c r="H36" s="145">
        <v>4712</v>
      </c>
      <c r="I36" s="143">
        <v>187</v>
      </c>
      <c r="J36" s="146">
        <v>3.9685908319185059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368</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35.1" customHeight="1" x14ac:dyDescent="0.2">
      <c r="A6" s="634" t="s">
        <v>519</v>
      </c>
      <c r="B6" s="634"/>
      <c r="C6" s="634"/>
      <c r="D6" s="634"/>
      <c r="E6" s="634"/>
      <c r="F6" s="634"/>
      <c r="G6" s="634"/>
      <c r="H6" s="634"/>
      <c r="I6" s="634"/>
      <c r="J6" s="634"/>
      <c r="K6" s="634"/>
    </row>
    <row r="7" spans="1:17" s="91" customFormat="1" ht="24.95" customHeight="1" x14ac:dyDescent="0.2">
      <c r="A7" s="588" t="s">
        <v>332</v>
      </c>
      <c r="B7" s="577"/>
      <c r="C7" s="577"/>
      <c r="D7" s="582" t="s">
        <v>94</v>
      </c>
      <c r="E7" s="648" t="s">
        <v>370</v>
      </c>
      <c r="F7" s="649"/>
      <c r="G7" s="649"/>
      <c r="H7" s="649"/>
      <c r="I7" s="650"/>
      <c r="J7" s="588" t="s">
        <v>359</v>
      </c>
      <c r="K7" s="589"/>
      <c r="L7" s="96"/>
      <c r="M7" s="96"/>
      <c r="N7" s="96"/>
      <c r="O7" s="96"/>
      <c r="Q7" s="407"/>
    </row>
    <row r="8" spans="1:17" ht="21.75" customHeight="1" x14ac:dyDescent="0.2">
      <c r="A8" s="578"/>
      <c r="B8" s="579"/>
      <c r="C8" s="579"/>
      <c r="D8" s="583"/>
      <c r="E8" s="592" t="s">
        <v>335</v>
      </c>
      <c r="F8" s="592" t="s">
        <v>337</v>
      </c>
      <c r="G8" s="592" t="s">
        <v>338</v>
      </c>
      <c r="H8" s="592" t="s">
        <v>339</v>
      </c>
      <c r="I8" s="592" t="s">
        <v>340</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6524</v>
      </c>
      <c r="F11" s="264">
        <v>5477</v>
      </c>
      <c r="G11" s="264">
        <v>7078</v>
      </c>
      <c r="H11" s="264">
        <v>5225</v>
      </c>
      <c r="I11" s="265">
        <v>6621</v>
      </c>
      <c r="J11" s="263">
        <v>-97</v>
      </c>
      <c r="K11" s="266">
        <v>-1.4650354931279264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32.924586143470265</v>
      </c>
      <c r="E13" s="115">
        <v>2148</v>
      </c>
      <c r="F13" s="114">
        <v>1811</v>
      </c>
      <c r="G13" s="114">
        <v>2013</v>
      </c>
      <c r="H13" s="114">
        <v>1652</v>
      </c>
      <c r="I13" s="140">
        <v>2023</v>
      </c>
      <c r="J13" s="115">
        <v>125</v>
      </c>
      <c r="K13" s="116">
        <v>6.1789421651013345</v>
      </c>
    </row>
    <row r="14" spans="1:17" ht="15.95" customHeight="1" x14ac:dyDescent="0.2">
      <c r="A14" s="306" t="s">
        <v>230</v>
      </c>
      <c r="B14" s="307"/>
      <c r="C14" s="308"/>
      <c r="D14" s="113">
        <v>56.054567749846719</v>
      </c>
      <c r="E14" s="115">
        <v>3657</v>
      </c>
      <c r="F14" s="114">
        <v>3003</v>
      </c>
      <c r="G14" s="114">
        <v>4174</v>
      </c>
      <c r="H14" s="114">
        <v>2911</v>
      </c>
      <c r="I14" s="140">
        <v>3764</v>
      </c>
      <c r="J14" s="115">
        <v>-107</v>
      </c>
      <c r="K14" s="116">
        <v>-2.842720510095643</v>
      </c>
    </row>
    <row r="15" spans="1:17" ht="15.95" customHeight="1" x14ac:dyDescent="0.2">
      <c r="A15" s="306" t="s">
        <v>231</v>
      </c>
      <c r="B15" s="307"/>
      <c r="C15" s="308"/>
      <c r="D15" s="113">
        <v>6.7290006131207845</v>
      </c>
      <c r="E15" s="115">
        <v>439</v>
      </c>
      <c r="F15" s="114">
        <v>401</v>
      </c>
      <c r="G15" s="114">
        <v>479</v>
      </c>
      <c r="H15" s="114">
        <v>420</v>
      </c>
      <c r="I15" s="140">
        <v>510</v>
      </c>
      <c r="J15" s="115">
        <v>-71</v>
      </c>
      <c r="K15" s="116">
        <v>-13.921568627450981</v>
      </c>
    </row>
    <row r="16" spans="1:17" ht="15.95" customHeight="1" x14ac:dyDescent="0.2">
      <c r="A16" s="306" t="s">
        <v>232</v>
      </c>
      <c r="B16" s="307"/>
      <c r="C16" s="308"/>
      <c r="D16" s="113">
        <v>4.2918454935622314</v>
      </c>
      <c r="E16" s="115">
        <v>280</v>
      </c>
      <c r="F16" s="114">
        <v>262</v>
      </c>
      <c r="G16" s="114">
        <v>412</v>
      </c>
      <c r="H16" s="114">
        <v>242</v>
      </c>
      <c r="I16" s="140">
        <v>324</v>
      </c>
      <c r="J16" s="115">
        <v>-44</v>
      </c>
      <c r="K16" s="116">
        <v>-13.580246913580247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0.55180870631514412</v>
      </c>
      <c r="E18" s="115">
        <v>36</v>
      </c>
      <c r="F18" s="114">
        <v>61</v>
      </c>
      <c r="G18" s="114">
        <v>76</v>
      </c>
      <c r="H18" s="114">
        <v>42</v>
      </c>
      <c r="I18" s="140">
        <v>41</v>
      </c>
      <c r="J18" s="115">
        <v>-5</v>
      </c>
      <c r="K18" s="116">
        <v>-12.195121951219512</v>
      </c>
    </row>
    <row r="19" spans="1:11" ht="14.1" customHeight="1" x14ac:dyDescent="0.2">
      <c r="A19" s="306" t="s">
        <v>235</v>
      </c>
      <c r="B19" s="307" t="s">
        <v>236</v>
      </c>
      <c r="C19" s="308"/>
      <c r="D19" s="113">
        <v>0.27590435315757206</v>
      </c>
      <c r="E19" s="115">
        <v>18</v>
      </c>
      <c r="F19" s="114">
        <v>51</v>
      </c>
      <c r="G19" s="114">
        <v>68</v>
      </c>
      <c r="H19" s="114">
        <v>26</v>
      </c>
      <c r="I19" s="140">
        <v>15</v>
      </c>
      <c r="J19" s="115">
        <v>3</v>
      </c>
      <c r="K19" s="116">
        <v>20</v>
      </c>
    </row>
    <row r="20" spans="1:11" ht="14.1" customHeight="1" x14ac:dyDescent="0.2">
      <c r="A20" s="306">
        <v>12</v>
      </c>
      <c r="B20" s="307" t="s">
        <v>237</v>
      </c>
      <c r="C20" s="308"/>
      <c r="D20" s="113">
        <v>1.0269773145309626</v>
      </c>
      <c r="E20" s="115">
        <v>67</v>
      </c>
      <c r="F20" s="114">
        <v>100</v>
      </c>
      <c r="G20" s="114">
        <v>64</v>
      </c>
      <c r="H20" s="114">
        <v>38</v>
      </c>
      <c r="I20" s="140">
        <v>55</v>
      </c>
      <c r="J20" s="115">
        <v>12</v>
      </c>
      <c r="K20" s="116">
        <v>21.818181818181817</v>
      </c>
    </row>
    <row r="21" spans="1:11" ht="14.1" customHeight="1" x14ac:dyDescent="0.2">
      <c r="A21" s="306">
        <v>21</v>
      </c>
      <c r="B21" s="307" t="s">
        <v>238</v>
      </c>
      <c r="C21" s="308"/>
      <c r="D21" s="113">
        <v>0.38320049049662785</v>
      </c>
      <c r="E21" s="115">
        <v>25</v>
      </c>
      <c r="F21" s="114">
        <v>35</v>
      </c>
      <c r="G21" s="114">
        <v>23</v>
      </c>
      <c r="H21" s="114">
        <v>13</v>
      </c>
      <c r="I21" s="140">
        <v>22</v>
      </c>
      <c r="J21" s="115">
        <v>3</v>
      </c>
      <c r="K21" s="116">
        <v>13.636363636363637</v>
      </c>
    </row>
    <row r="22" spans="1:11" ht="14.1" customHeight="1" x14ac:dyDescent="0.2">
      <c r="A22" s="306">
        <v>22</v>
      </c>
      <c r="B22" s="307" t="s">
        <v>239</v>
      </c>
      <c r="C22" s="308"/>
      <c r="D22" s="113">
        <v>2.1152667075413856</v>
      </c>
      <c r="E22" s="115">
        <v>138</v>
      </c>
      <c r="F22" s="114">
        <v>143</v>
      </c>
      <c r="G22" s="114">
        <v>168</v>
      </c>
      <c r="H22" s="114">
        <v>120</v>
      </c>
      <c r="I22" s="140">
        <v>158</v>
      </c>
      <c r="J22" s="115">
        <v>-20</v>
      </c>
      <c r="K22" s="116">
        <v>-12.658227848101266</v>
      </c>
    </row>
    <row r="23" spans="1:11" ht="14.1" customHeight="1" x14ac:dyDescent="0.2">
      <c r="A23" s="306">
        <v>23</v>
      </c>
      <c r="B23" s="307" t="s">
        <v>240</v>
      </c>
      <c r="C23" s="308"/>
      <c r="D23" s="113">
        <v>0.56713672593500919</v>
      </c>
      <c r="E23" s="115">
        <v>37</v>
      </c>
      <c r="F23" s="114">
        <v>52</v>
      </c>
      <c r="G23" s="114">
        <v>71</v>
      </c>
      <c r="H23" s="114">
        <v>45</v>
      </c>
      <c r="I23" s="140">
        <v>54</v>
      </c>
      <c r="J23" s="115">
        <v>-17</v>
      </c>
      <c r="K23" s="116">
        <v>-31.481481481481481</v>
      </c>
    </row>
    <row r="24" spans="1:11" ht="14.1" customHeight="1" x14ac:dyDescent="0.2">
      <c r="A24" s="306">
        <v>24</v>
      </c>
      <c r="B24" s="307" t="s">
        <v>241</v>
      </c>
      <c r="C24" s="308"/>
      <c r="D24" s="113">
        <v>2.9583077866339669</v>
      </c>
      <c r="E24" s="115">
        <v>193</v>
      </c>
      <c r="F24" s="114">
        <v>160</v>
      </c>
      <c r="G24" s="114">
        <v>221</v>
      </c>
      <c r="H24" s="114">
        <v>173</v>
      </c>
      <c r="I24" s="140">
        <v>249</v>
      </c>
      <c r="J24" s="115">
        <v>-56</v>
      </c>
      <c r="K24" s="116">
        <v>-22.489959839357429</v>
      </c>
    </row>
    <row r="25" spans="1:11" ht="14.1" customHeight="1" x14ac:dyDescent="0.2">
      <c r="A25" s="306">
        <v>25</v>
      </c>
      <c r="B25" s="307" t="s">
        <v>242</v>
      </c>
      <c r="C25" s="308"/>
      <c r="D25" s="113">
        <v>4.8436541998773759</v>
      </c>
      <c r="E25" s="115">
        <v>316</v>
      </c>
      <c r="F25" s="114">
        <v>202</v>
      </c>
      <c r="G25" s="114">
        <v>345</v>
      </c>
      <c r="H25" s="114">
        <v>239</v>
      </c>
      <c r="I25" s="140">
        <v>355</v>
      </c>
      <c r="J25" s="115">
        <v>-39</v>
      </c>
      <c r="K25" s="116">
        <v>-10.985915492957746</v>
      </c>
    </row>
    <row r="26" spans="1:11" ht="14.1" customHeight="1" x14ac:dyDescent="0.2">
      <c r="A26" s="306">
        <v>26</v>
      </c>
      <c r="B26" s="307" t="s">
        <v>243</v>
      </c>
      <c r="C26" s="308"/>
      <c r="D26" s="113">
        <v>2.544451256897609</v>
      </c>
      <c r="E26" s="115">
        <v>166</v>
      </c>
      <c r="F26" s="114">
        <v>135</v>
      </c>
      <c r="G26" s="114">
        <v>181</v>
      </c>
      <c r="H26" s="114">
        <v>132</v>
      </c>
      <c r="I26" s="140">
        <v>219</v>
      </c>
      <c r="J26" s="115">
        <v>-53</v>
      </c>
      <c r="K26" s="116">
        <v>-24.200913242009133</v>
      </c>
    </row>
    <row r="27" spans="1:11" ht="14.1" customHeight="1" x14ac:dyDescent="0.2">
      <c r="A27" s="306">
        <v>27</v>
      </c>
      <c r="B27" s="307" t="s">
        <v>244</v>
      </c>
      <c r="C27" s="308"/>
      <c r="D27" s="113">
        <v>1.4255058246474555</v>
      </c>
      <c r="E27" s="115">
        <v>93</v>
      </c>
      <c r="F27" s="114">
        <v>95</v>
      </c>
      <c r="G27" s="114">
        <v>111</v>
      </c>
      <c r="H27" s="114">
        <v>101</v>
      </c>
      <c r="I27" s="140">
        <v>135</v>
      </c>
      <c r="J27" s="115">
        <v>-42</v>
      </c>
      <c r="K27" s="116">
        <v>-31.111111111111111</v>
      </c>
    </row>
    <row r="28" spans="1:11" ht="14.1" customHeight="1" x14ac:dyDescent="0.2">
      <c r="A28" s="306">
        <v>28</v>
      </c>
      <c r="B28" s="307" t="s">
        <v>245</v>
      </c>
      <c r="C28" s="308"/>
      <c r="D28" s="113">
        <v>0.26057633353770693</v>
      </c>
      <c r="E28" s="115">
        <v>17</v>
      </c>
      <c r="F28" s="114">
        <v>14</v>
      </c>
      <c r="G28" s="114">
        <v>32</v>
      </c>
      <c r="H28" s="114">
        <v>22</v>
      </c>
      <c r="I28" s="140">
        <v>28</v>
      </c>
      <c r="J28" s="115">
        <v>-11</v>
      </c>
      <c r="K28" s="116">
        <v>-39.285714285714285</v>
      </c>
    </row>
    <row r="29" spans="1:11" ht="14.1" customHeight="1" x14ac:dyDescent="0.2">
      <c r="A29" s="306">
        <v>29</v>
      </c>
      <c r="B29" s="307" t="s">
        <v>246</v>
      </c>
      <c r="C29" s="308"/>
      <c r="D29" s="113">
        <v>4.0772532188841204</v>
      </c>
      <c r="E29" s="115">
        <v>266</v>
      </c>
      <c r="F29" s="114">
        <v>211</v>
      </c>
      <c r="G29" s="114">
        <v>250</v>
      </c>
      <c r="H29" s="114">
        <v>299</v>
      </c>
      <c r="I29" s="140">
        <v>289</v>
      </c>
      <c r="J29" s="115">
        <v>-23</v>
      </c>
      <c r="K29" s="116">
        <v>-7.9584775086505193</v>
      </c>
    </row>
    <row r="30" spans="1:11" ht="14.1" customHeight="1" x14ac:dyDescent="0.2">
      <c r="A30" s="306" t="s">
        <v>247</v>
      </c>
      <c r="B30" s="307" t="s">
        <v>248</v>
      </c>
      <c r="C30" s="308"/>
      <c r="D30" s="113">
        <v>1.5174739423666461</v>
      </c>
      <c r="E30" s="115">
        <v>99</v>
      </c>
      <c r="F30" s="114">
        <v>87</v>
      </c>
      <c r="G30" s="114">
        <v>138</v>
      </c>
      <c r="H30" s="114">
        <v>171</v>
      </c>
      <c r="I30" s="140">
        <v>184</v>
      </c>
      <c r="J30" s="115">
        <v>-85</v>
      </c>
      <c r="K30" s="116">
        <v>-46.195652173913047</v>
      </c>
    </row>
    <row r="31" spans="1:11" ht="14.1" customHeight="1" x14ac:dyDescent="0.2">
      <c r="A31" s="306" t="s">
        <v>249</v>
      </c>
      <c r="B31" s="307" t="s">
        <v>250</v>
      </c>
      <c r="C31" s="308"/>
      <c r="D31" s="113">
        <v>2.5137952176578784</v>
      </c>
      <c r="E31" s="115">
        <v>164</v>
      </c>
      <c r="F31" s="114">
        <v>120</v>
      </c>
      <c r="G31" s="114">
        <v>107</v>
      </c>
      <c r="H31" s="114">
        <v>128</v>
      </c>
      <c r="I31" s="140" t="s">
        <v>513</v>
      </c>
      <c r="J31" s="115" t="s">
        <v>513</v>
      </c>
      <c r="K31" s="116" t="s">
        <v>513</v>
      </c>
    </row>
    <row r="32" spans="1:11" ht="14.1" customHeight="1" x14ac:dyDescent="0.2">
      <c r="A32" s="306">
        <v>31</v>
      </c>
      <c r="B32" s="307" t="s">
        <v>251</v>
      </c>
      <c r="C32" s="308"/>
      <c r="D32" s="113">
        <v>0.33721643163703252</v>
      </c>
      <c r="E32" s="115">
        <v>22</v>
      </c>
      <c r="F32" s="114">
        <v>23</v>
      </c>
      <c r="G32" s="114">
        <v>27</v>
      </c>
      <c r="H32" s="114">
        <v>17</v>
      </c>
      <c r="I32" s="140">
        <v>31</v>
      </c>
      <c r="J32" s="115">
        <v>-9</v>
      </c>
      <c r="K32" s="116">
        <v>-29.032258064516128</v>
      </c>
    </row>
    <row r="33" spans="1:11" ht="14.1" customHeight="1" x14ac:dyDescent="0.2">
      <c r="A33" s="306">
        <v>32</v>
      </c>
      <c r="B33" s="307" t="s">
        <v>252</v>
      </c>
      <c r="C33" s="308"/>
      <c r="D33" s="113">
        <v>3.1575720416922133</v>
      </c>
      <c r="E33" s="115">
        <v>206</v>
      </c>
      <c r="F33" s="114">
        <v>205</v>
      </c>
      <c r="G33" s="114">
        <v>206</v>
      </c>
      <c r="H33" s="114">
        <v>147</v>
      </c>
      <c r="I33" s="140">
        <v>195</v>
      </c>
      <c r="J33" s="115">
        <v>11</v>
      </c>
      <c r="K33" s="116">
        <v>5.6410256410256414</v>
      </c>
    </row>
    <row r="34" spans="1:11" ht="14.1" customHeight="1" x14ac:dyDescent="0.2">
      <c r="A34" s="306">
        <v>33</v>
      </c>
      <c r="B34" s="307" t="s">
        <v>253</v>
      </c>
      <c r="C34" s="308"/>
      <c r="D34" s="113">
        <v>1.7320662170447578</v>
      </c>
      <c r="E34" s="115">
        <v>113</v>
      </c>
      <c r="F34" s="114">
        <v>154</v>
      </c>
      <c r="G34" s="114">
        <v>137</v>
      </c>
      <c r="H34" s="114">
        <v>81</v>
      </c>
      <c r="I34" s="140">
        <v>139</v>
      </c>
      <c r="J34" s="115">
        <v>-26</v>
      </c>
      <c r="K34" s="116">
        <v>-18.705035971223023</v>
      </c>
    </row>
    <row r="35" spans="1:11" ht="14.1" customHeight="1" x14ac:dyDescent="0.2">
      <c r="A35" s="306">
        <v>34</v>
      </c>
      <c r="B35" s="307" t="s">
        <v>254</v>
      </c>
      <c r="C35" s="308"/>
      <c r="D35" s="113">
        <v>1.9313304721030042</v>
      </c>
      <c r="E35" s="115">
        <v>126</v>
      </c>
      <c r="F35" s="114">
        <v>111</v>
      </c>
      <c r="G35" s="114">
        <v>141</v>
      </c>
      <c r="H35" s="114">
        <v>122</v>
      </c>
      <c r="I35" s="140">
        <v>126</v>
      </c>
      <c r="J35" s="115">
        <v>0</v>
      </c>
      <c r="K35" s="116">
        <v>0</v>
      </c>
    </row>
    <row r="36" spans="1:11" ht="14.1" customHeight="1" x14ac:dyDescent="0.2">
      <c r="A36" s="306">
        <v>41</v>
      </c>
      <c r="B36" s="307" t="s">
        <v>255</v>
      </c>
      <c r="C36" s="308"/>
      <c r="D36" s="113">
        <v>0.93500919681177197</v>
      </c>
      <c r="E36" s="115">
        <v>61</v>
      </c>
      <c r="F36" s="114">
        <v>29</v>
      </c>
      <c r="G36" s="114">
        <v>66</v>
      </c>
      <c r="H36" s="114">
        <v>40</v>
      </c>
      <c r="I36" s="140">
        <v>58</v>
      </c>
      <c r="J36" s="115">
        <v>3</v>
      </c>
      <c r="K36" s="116">
        <v>5.1724137931034484</v>
      </c>
    </row>
    <row r="37" spans="1:11" ht="14.1" customHeight="1" x14ac:dyDescent="0.2">
      <c r="A37" s="306">
        <v>42</v>
      </c>
      <c r="B37" s="307" t="s">
        <v>256</v>
      </c>
      <c r="C37" s="308"/>
      <c r="D37" s="113">
        <v>0.1072961373390558</v>
      </c>
      <c r="E37" s="115">
        <v>7</v>
      </c>
      <c r="F37" s="114">
        <v>6</v>
      </c>
      <c r="G37" s="114">
        <v>9</v>
      </c>
      <c r="H37" s="114">
        <v>8</v>
      </c>
      <c r="I37" s="140">
        <v>4</v>
      </c>
      <c r="J37" s="115">
        <v>3</v>
      </c>
      <c r="K37" s="116">
        <v>75</v>
      </c>
    </row>
    <row r="38" spans="1:11" ht="14.1" customHeight="1" x14ac:dyDescent="0.2">
      <c r="A38" s="306">
        <v>43</v>
      </c>
      <c r="B38" s="307" t="s">
        <v>257</v>
      </c>
      <c r="C38" s="308"/>
      <c r="D38" s="113">
        <v>1.1496014714898835</v>
      </c>
      <c r="E38" s="115">
        <v>75</v>
      </c>
      <c r="F38" s="114">
        <v>54</v>
      </c>
      <c r="G38" s="114">
        <v>108</v>
      </c>
      <c r="H38" s="114">
        <v>49</v>
      </c>
      <c r="I38" s="140">
        <v>73</v>
      </c>
      <c r="J38" s="115">
        <v>2</v>
      </c>
      <c r="K38" s="116">
        <v>2.7397260273972601</v>
      </c>
    </row>
    <row r="39" spans="1:11" ht="14.1" customHeight="1" x14ac:dyDescent="0.2">
      <c r="A39" s="306">
        <v>51</v>
      </c>
      <c r="B39" s="307" t="s">
        <v>258</v>
      </c>
      <c r="C39" s="308"/>
      <c r="D39" s="113">
        <v>20.386266094420602</v>
      </c>
      <c r="E39" s="115">
        <v>1330</v>
      </c>
      <c r="F39" s="114">
        <v>864</v>
      </c>
      <c r="G39" s="114">
        <v>1166</v>
      </c>
      <c r="H39" s="114">
        <v>799</v>
      </c>
      <c r="I39" s="140">
        <v>1219</v>
      </c>
      <c r="J39" s="115">
        <v>111</v>
      </c>
      <c r="K39" s="116">
        <v>9.105824446267432</v>
      </c>
    </row>
    <row r="40" spans="1:11" ht="14.1" customHeight="1" x14ac:dyDescent="0.2">
      <c r="A40" s="306" t="s">
        <v>259</v>
      </c>
      <c r="B40" s="307" t="s">
        <v>260</v>
      </c>
      <c r="C40" s="308"/>
      <c r="D40" s="113">
        <v>19.251992642550583</v>
      </c>
      <c r="E40" s="115">
        <v>1256</v>
      </c>
      <c r="F40" s="114">
        <v>820</v>
      </c>
      <c r="G40" s="114">
        <v>1093</v>
      </c>
      <c r="H40" s="114">
        <v>741</v>
      </c>
      <c r="I40" s="140">
        <v>1141</v>
      </c>
      <c r="J40" s="115">
        <v>115</v>
      </c>
      <c r="K40" s="116">
        <v>10.078878177037685</v>
      </c>
    </row>
    <row r="41" spans="1:11" ht="14.1" customHeight="1" x14ac:dyDescent="0.2">
      <c r="A41" s="306"/>
      <c r="B41" s="307" t="s">
        <v>261</v>
      </c>
      <c r="C41" s="308"/>
      <c r="D41" s="113">
        <v>17.38197424892704</v>
      </c>
      <c r="E41" s="115">
        <v>1134</v>
      </c>
      <c r="F41" s="114">
        <v>716</v>
      </c>
      <c r="G41" s="114">
        <v>905</v>
      </c>
      <c r="H41" s="114">
        <v>667</v>
      </c>
      <c r="I41" s="140">
        <v>1034</v>
      </c>
      <c r="J41" s="115">
        <v>100</v>
      </c>
      <c r="K41" s="116">
        <v>9.6711798839458414</v>
      </c>
    </row>
    <row r="42" spans="1:11" ht="14.1" customHeight="1" x14ac:dyDescent="0.2">
      <c r="A42" s="306">
        <v>52</v>
      </c>
      <c r="B42" s="307" t="s">
        <v>262</v>
      </c>
      <c r="C42" s="308"/>
      <c r="D42" s="113">
        <v>6.3304721030042916</v>
      </c>
      <c r="E42" s="115">
        <v>413</v>
      </c>
      <c r="F42" s="114">
        <v>381</v>
      </c>
      <c r="G42" s="114">
        <v>425</v>
      </c>
      <c r="H42" s="114">
        <v>434</v>
      </c>
      <c r="I42" s="140">
        <v>483</v>
      </c>
      <c r="J42" s="115">
        <v>-70</v>
      </c>
      <c r="K42" s="116">
        <v>-14.492753623188406</v>
      </c>
    </row>
    <row r="43" spans="1:11" ht="14.1" customHeight="1" x14ac:dyDescent="0.2">
      <c r="A43" s="306" t="s">
        <v>263</v>
      </c>
      <c r="B43" s="307" t="s">
        <v>264</v>
      </c>
      <c r="C43" s="308"/>
      <c r="D43" s="113">
        <v>6.1158798283261806</v>
      </c>
      <c r="E43" s="115">
        <v>399</v>
      </c>
      <c r="F43" s="114">
        <v>368</v>
      </c>
      <c r="G43" s="114">
        <v>408</v>
      </c>
      <c r="H43" s="114">
        <v>403</v>
      </c>
      <c r="I43" s="140">
        <v>461</v>
      </c>
      <c r="J43" s="115">
        <v>-62</v>
      </c>
      <c r="K43" s="116">
        <v>-13.449023861171366</v>
      </c>
    </row>
    <row r="44" spans="1:11" ht="14.1" customHeight="1" x14ac:dyDescent="0.2">
      <c r="A44" s="306">
        <v>53</v>
      </c>
      <c r="B44" s="307" t="s">
        <v>265</v>
      </c>
      <c r="C44" s="308"/>
      <c r="D44" s="113">
        <v>1.1342734518700184</v>
      </c>
      <c r="E44" s="115">
        <v>74</v>
      </c>
      <c r="F44" s="114">
        <v>39</v>
      </c>
      <c r="G44" s="114">
        <v>36</v>
      </c>
      <c r="H44" s="114">
        <v>83</v>
      </c>
      <c r="I44" s="140">
        <v>54</v>
      </c>
      <c r="J44" s="115">
        <v>20</v>
      </c>
      <c r="K44" s="116">
        <v>37.037037037037038</v>
      </c>
    </row>
    <row r="45" spans="1:11" ht="14.1" customHeight="1" x14ac:dyDescent="0.2">
      <c r="A45" s="306" t="s">
        <v>266</v>
      </c>
      <c r="B45" s="307" t="s">
        <v>267</v>
      </c>
      <c r="C45" s="308"/>
      <c r="D45" s="113">
        <v>1.1189454322501533</v>
      </c>
      <c r="E45" s="115">
        <v>73</v>
      </c>
      <c r="F45" s="114">
        <v>38</v>
      </c>
      <c r="G45" s="114">
        <v>36</v>
      </c>
      <c r="H45" s="114">
        <v>83</v>
      </c>
      <c r="I45" s="140">
        <v>53</v>
      </c>
      <c r="J45" s="115">
        <v>20</v>
      </c>
      <c r="K45" s="116">
        <v>37.735849056603776</v>
      </c>
    </row>
    <row r="46" spans="1:11" ht="14.1" customHeight="1" x14ac:dyDescent="0.2">
      <c r="A46" s="306">
        <v>54</v>
      </c>
      <c r="B46" s="307" t="s">
        <v>268</v>
      </c>
      <c r="C46" s="308"/>
      <c r="D46" s="113">
        <v>6.2231759656652361</v>
      </c>
      <c r="E46" s="115">
        <v>406</v>
      </c>
      <c r="F46" s="114">
        <v>385</v>
      </c>
      <c r="G46" s="114">
        <v>367</v>
      </c>
      <c r="H46" s="114">
        <v>335</v>
      </c>
      <c r="I46" s="140">
        <v>325</v>
      </c>
      <c r="J46" s="115">
        <v>81</v>
      </c>
      <c r="K46" s="116">
        <v>24.923076923076923</v>
      </c>
    </row>
    <row r="47" spans="1:11" ht="14.1" customHeight="1" x14ac:dyDescent="0.2">
      <c r="A47" s="306">
        <v>61</v>
      </c>
      <c r="B47" s="307" t="s">
        <v>269</v>
      </c>
      <c r="C47" s="308"/>
      <c r="D47" s="113">
        <v>2.4218270999386879</v>
      </c>
      <c r="E47" s="115">
        <v>158</v>
      </c>
      <c r="F47" s="114">
        <v>134</v>
      </c>
      <c r="G47" s="114">
        <v>189</v>
      </c>
      <c r="H47" s="114">
        <v>153</v>
      </c>
      <c r="I47" s="140">
        <v>183</v>
      </c>
      <c r="J47" s="115">
        <v>-25</v>
      </c>
      <c r="K47" s="116">
        <v>-13.66120218579235</v>
      </c>
    </row>
    <row r="48" spans="1:11" ht="14.1" customHeight="1" x14ac:dyDescent="0.2">
      <c r="A48" s="306">
        <v>62</v>
      </c>
      <c r="B48" s="307" t="s">
        <v>270</v>
      </c>
      <c r="C48" s="308"/>
      <c r="D48" s="113">
        <v>8.0625383200490504</v>
      </c>
      <c r="E48" s="115">
        <v>526</v>
      </c>
      <c r="F48" s="114">
        <v>551</v>
      </c>
      <c r="G48" s="114">
        <v>630</v>
      </c>
      <c r="H48" s="114">
        <v>481</v>
      </c>
      <c r="I48" s="140">
        <v>532</v>
      </c>
      <c r="J48" s="115">
        <v>-6</v>
      </c>
      <c r="K48" s="116">
        <v>-1.1278195488721805</v>
      </c>
    </row>
    <row r="49" spans="1:11" ht="14.1" customHeight="1" x14ac:dyDescent="0.2">
      <c r="A49" s="306">
        <v>63</v>
      </c>
      <c r="B49" s="307" t="s">
        <v>271</v>
      </c>
      <c r="C49" s="308"/>
      <c r="D49" s="113">
        <v>3.4947884733292458</v>
      </c>
      <c r="E49" s="115">
        <v>228</v>
      </c>
      <c r="F49" s="114">
        <v>217</v>
      </c>
      <c r="G49" s="114">
        <v>243</v>
      </c>
      <c r="H49" s="114">
        <v>199</v>
      </c>
      <c r="I49" s="140">
        <v>202</v>
      </c>
      <c r="J49" s="115">
        <v>26</v>
      </c>
      <c r="K49" s="116">
        <v>12.871287128712872</v>
      </c>
    </row>
    <row r="50" spans="1:11" ht="14.1" customHeight="1" x14ac:dyDescent="0.2">
      <c r="A50" s="306" t="s">
        <v>272</v>
      </c>
      <c r="B50" s="307" t="s">
        <v>273</v>
      </c>
      <c r="C50" s="308"/>
      <c r="D50" s="113">
        <v>0.55180870631514412</v>
      </c>
      <c r="E50" s="115">
        <v>36</v>
      </c>
      <c r="F50" s="114">
        <v>34</v>
      </c>
      <c r="G50" s="114">
        <v>39</v>
      </c>
      <c r="H50" s="114">
        <v>17</v>
      </c>
      <c r="I50" s="140">
        <v>23</v>
      </c>
      <c r="J50" s="115">
        <v>13</v>
      </c>
      <c r="K50" s="116">
        <v>56.521739130434781</v>
      </c>
    </row>
    <row r="51" spans="1:11" ht="14.1" customHeight="1" x14ac:dyDescent="0.2">
      <c r="A51" s="306" t="s">
        <v>274</v>
      </c>
      <c r="B51" s="307" t="s">
        <v>275</v>
      </c>
      <c r="C51" s="308"/>
      <c r="D51" s="113">
        <v>2.6057633353770693</v>
      </c>
      <c r="E51" s="115">
        <v>170</v>
      </c>
      <c r="F51" s="114">
        <v>173</v>
      </c>
      <c r="G51" s="114">
        <v>189</v>
      </c>
      <c r="H51" s="114">
        <v>175</v>
      </c>
      <c r="I51" s="140">
        <v>161</v>
      </c>
      <c r="J51" s="115">
        <v>9</v>
      </c>
      <c r="K51" s="116">
        <v>5.5900621118012426</v>
      </c>
    </row>
    <row r="52" spans="1:11" ht="14.1" customHeight="1" x14ac:dyDescent="0.2">
      <c r="A52" s="306">
        <v>71</v>
      </c>
      <c r="B52" s="307" t="s">
        <v>276</v>
      </c>
      <c r="C52" s="308"/>
      <c r="D52" s="113">
        <v>7.526057633353771</v>
      </c>
      <c r="E52" s="115">
        <v>491</v>
      </c>
      <c r="F52" s="114">
        <v>383</v>
      </c>
      <c r="G52" s="114">
        <v>438</v>
      </c>
      <c r="H52" s="114">
        <v>393</v>
      </c>
      <c r="I52" s="140">
        <v>486</v>
      </c>
      <c r="J52" s="115">
        <v>5</v>
      </c>
      <c r="K52" s="116">
        <v>1.0288065843621399</v>
      </c>
    </row>
    <row r="53" spans="1:11" ht="14.1" customHeight="1" x14ac:dyDescent="0.2">
      <c r="A53" s="306" t="s">
        <v>277</v>
      </c>
      <c r="B53" s="307" t="s">
        <v>278</v>
      </c>
      <c r="C53" s="308"/>
      <c r="D53" s="113">
        <v>2.6057633353770693</v>
      </c>
      <c r="E53" s="115">
        <v>170</v>
      </c>
      <c r="F53" s="114">
        <v>123</v>
      </c>
      <c r="G53" s="114">
        <v>127</v>
      </c>
      <c r="H53" s="114">
        <v>154</v>
      </c>
      <c r="I53" s="140">
        <v>169</v>
      </c>
      <c r="J53" s="115">
        <v>1</v>
      </c>
      <c r="K53" s="116">
        <v>0.59171597633136097</v>
      </c>
    </row>
    <row r="54" spans="1:11" ht="14.1" customHeight="1" x14ac:dyDescent="0.2">
      <c r="A54" s="306" t="s">
        <v>279</v>
      </c>
      <c r="B54" s="307" t="s">
        <v>280</v>
      </c>
      <c r="C54" s="308"/>
      <c r="D54" s="113">
        <v>4.2918454935622314</v>
      </c>
      <c r="E54" s="115">
        <v>280</v>
      </c>
      <c r="F54" s="114">
        <v>234</v>
      </c>
      <c r="G54" s="114">
        <v>283</v>
      </c>
      <c r="H54" s="114">
        <v>215</v>
      </c>
      <c r="I54" s="140">
        <v>273</v>
      </c>
      <c r="J54" s="115">
        <v>7</v>
      </c>
      <c r="K54" s="116">
        <v>2.5641025641025643</v>
      </c>
    </row>
    <row r="55" spans="1:11" ht="14.1" customHeight="1" x14ac:dyDescent="0.2">
      <c r="A55" s="306">
        <v>72</v>
      </c>
      <c r="B55" s="307" t="s">
        <v>281</v>
      </c>
      <c r="C55" s="308"/>
      <c r="D55" s="113">
        <v>1.4408338442673208</v>
      </c>
      <c r="E55" s="115">
        <v>94</v>
      </c>
      <c r="F55" s="114">
        <v>110</v>
      </c>
      <c r="G55" s="114">
        <v>115</v>
      </c>
      <c r="H55" s="114">
        <v>80</v>
      </c>
      <c r="I55" s="140">
        <v>120</v>
      </c>
      <c r="J55" s="115">
        <v>-26</v>
      </c>
      <c r="K55" s="116">
        <v>-21.666666666666668</v>
      </c>
    </row>
    <row r="56" spans="1:11" ht="14.1" customHeight="1" x14ac:dyDescent="0.2">
      <c r="A56" s="306" t="s">
        <v>282</v>
      </c>
      <c r="B56" s="307" t="s">
        <v>283</v>
      </c>
      <c r="C56" s="308"/>
      <c r="D56" s="113">
        <v>0.65910484365419986</v>
      </c>
      <c r="E56" s="115">
        <v>43</v>
      </c>
      <c r="F56" s="114">
        <v>66</v>
      </c>
      <c r="G56" s="114">
        <v>54</v>
      </c>
      <c r="H56" s="114">
        <v>24</v>
      </c>
      <c r="I56" s="140">
        <v>47</v>
      </c>
      <c r="J56" s="115">
        <v>-4</v>
      </c>
      <c r="K56" s="116">
        <v>-8.5106382978723403</v>
      </c>
    </row>
    <row r="57" spans="1:11" ht="14.1" customHeight="1" x14ac:dyDescent="0.2">
      <c r="A57" s="306" t="s">
        <v>284</v>
      </c>
      <c r="B57" s="307" t="s">
        <v>285</v>
      </c>
      <c r="C57" s="308"/>
      <c r="D57" s="113">
        <v>0.47516860821581852</v>
      </c>
      <c r="E57" s="115">
        <v>31</v>
      </c>
      <c r="F57" s="114">
        <v>29</v>
      </c>
      <c r="G57" s="114">
        <v>36</v>
      </c>
      <c r="H57" s="114">
        <v>38</v>
      </c>
      <c r="I57" s="140">
        <v>44</v>
      </c>
      <c r="J57" s="115">
        <v>-13</v>
      </c>
      <c r="K57" s="116">
        <v>-29.545454545454547</v>
      </c>
    </row>
    <row r="58" spans="1:11" ht="14.1" customHeight="1" x14ac:dyDescent="0.2">
      <c r="A58" s="306">
        <v>73</v>
      </c>
      <c r="B58" s="307" t="s">
        <v>286</v>
      </c>
      <c r="C58" s="308"/>
      <c r="D58" s="113">
        <v>0.9809932556713673</v>
      </c>
      <c r="E58" s="115">
        <v>64</v>
      </c>
      <c r="F58" s="114">
        <v>34</v>
      </c>
      <c r="G58" s="114">
        <v>53</v>
      </c>
      <c r="H58" s="114">
        <v>31</v>
      </c>
      <c r="I58" s="140">
        <v>46</v>
      </c>
      <c r="J58" s="115">
        <v>18</v>
      </c>
      <c r="K58" s="116">
        <v>39.130434782608695</v>
      </c>
    </row>
    <row r="59" spans="1:11" ht="14.1" customHeight="1" x14ac:dyDescent="0.2">
      <c r="A59" s="306" t="s">
        <v>287</v>
      </c>
      <c r="B59" s="307" t="s">
        <v>288</v>
      </c>
      <c r="C59" s="308"/>
      <c r="D59" s="113">
        <v>0.75107296137339052</v>
      </c>
      <c r="E59" s="115">
        <v>49</v>
      </c>
      <c r="F59" s="114">
        <v>26</v>
      </c>
      <c r="G59" s="114">
        <v>37</v>
      </c>
      <c r="H59" s="114">
        <v>25</v>
      </c>
      <c r="I59" s="140">
        <v>40</v>
      </c>
      <c r="J59" s="115">
        <v>9</v>
      </c>
      <c r="K59" s="116">
        <v>22.5</v>
      </c>
    </row>
    <row r="60" spans="1:11" ht="14.1" customHeight="1" x14ac:dyDescent="0.2">
      <c r="A60" s="306">
        <v>81</v>
      </c>
      <c r="B60" s="307" t="s">
        <v>289</v>
      </c>
      <c r="C60" s="308"/>
      <c r="D60" s="113">
        <v>4.0619251992642553</v>
      </c>
      <c r="E60" s="115">
        <v>265</v>
      </c>
      <c r="F60" s="114">
        <v>243</v>
      </c>
      <c r="G60" s="114">
        <v>314</v>
      </c>
      <c r="H60" s="114">
        <v>223</v>
      </c>
      <c r="I60" s="140">
        <v>313</v>
      </c>
      <c r="J60" s="115">
        <v>-48</v>
      </c>
      <c r="K60" s="116">
        <v>-15.335463258785943</v>
      </c>
    </row>
    <row r="61" spans="1:11" ht="14.1" customHeight="1" x14ac:dyDescent="0.2">
      <c r="A61" s="306" t="s">
        <v>290</v>
      </c>
      <c r="B61" s="307" t="s">
        <v>291</v>
      </c>
      <c r="C61" s="308"/>
      <c r="D61" s="113">
        <v>1.9466584917228693</v>
      </c>
      <c r="E61" s="115">
        <v>127</v>
      </c>
      <c r="F61" s="114">
        <v>83</v>
      </c>
      <c r="G61" s="114">
        <v>157</v>
      </c>
      <c r="H61" s="114">
        <v>121</v>
      </c>
      <c r="I61" s="140">
        <v>183</v>
      </c>
      <c r="J61" s="115">
        <v>-56</v>
      </c>
      <c r="K61" s="116">
        <v>-30.601092896174862</v>
      </c>
    </row>
    <row r="62" spans="1:11" ht="14.1" customHeight="1" x14ac:dyDescent="0.2">
      <c r="A62" s="306" t="s">
        <v>292</v>
      </c>
      <c r="B62" s="307" t="s">
        <v>293</v>
      </c>
      <c r="C62" s="308"/>
      <c r="D62" s="113">
        <v>0.93500919681177197</v>
      </c>
      <c r="E62" s="115">
        <v>61</v>
      </c>
      <c r="F62" s="114">
        <v>78</v>
      </c>
      <c r="G62" s="114">
        <v>71</v>
      </c>
      <c r="H62" s="114">
        <v>38</v>
      </c>
      <c r="I62" s="140">
        <v>44</v>
      </c>
      <c r="J62" s="115">
        <v>17</v>
      </c>
      <c r="K62" s="116">
        <v>38.636363636363633</v>
      </c>
    </row>
    <row r="63" spans="1:11" ht="14.1" customHeight="1" x14ac:dyDescent="0.2">
      <c r="A63" s="306"/>
      <c r="B63" s="307" t="s">
        <v>294</v>
      </c>
      <c r="C63" s="308"/>
      <c r="D63" s="113">
        <v>0.88902513795217653</v>
      </c>
      <c r="E63" s="115">
        <v>58</v>
      </c>
      <c r="F63" s="114">
        <v>76</v>
      </c>
      <c r="G63" s="114">
        <v>66</v>
      </c>
      <c r="H63" s="114">
        <v>36</v>
      </c>
      <c r="I63" s="140">
        <v>43</v>
      </c>
      <c r="J63" s="115">
        <v>15</v>
      </c>
      <c r="K63" s="116">
        <v>34.883720930232556</v>
      </c>
    </row>
    <row r="64" spans="1:11" ht="14.1" customHeight="1" x14ac:dyDescent="0.2">
      <c r="A64" s="306" t="s">
        <v>295</v>
      </c>
      <c r="B64" s="307" t="s">
        <v>296</v>
      </c>
      <c r="C64" s="308"/>
      <c r="D64" s="113">
        <v>0.42918454935622319</v>
      </c>
      <c r="E64" s="115">
        <v>28</v>
      </c>
      <c r="F64" s="114">
        <v>19</v>
      </c>
      <c r="G64" s="114">
        <v>22</v>
      </c>
      <c r="H64" s="114">
        <v>21</v>
      </c>
      <c r="I64" s="140">
        <v>27</v>
      </c>
      <c r="J64" s="115">
        <v>1</v>
      </c>
      <c r="K64" s="116">
        <v>3.7037037037037037</v>
      </c>
    </row>
    <row r="65" spans="1:11" ht="14.1" customHeight="1" x14ac:dyDescent="0.2">
      <c r="A65" s="306" t="s">
        <v>297</v>
      </c>
      <c r="B65" s="307" t="s">
        <v>298</v>
      </c>
      <c r="C65" s="308"/>
      <c r="D65" s="113">
        <v>0.27590435315757206</v>
      </c>
      <c r="E65" s="115">
        <v>18</v>
      </c>
      <c r="F65" s="114">
        <v>35</v>
      </c>
      <c r="G65" s="114">
        <v>31</v>
      </c>
      <c r="H65" s="114">
        <v>24</v>
      </c>
      <c r="I65" s="140">
        <v>30</v>
      </c>
      <c r="J65" s="115">
        <v>-12</v>
      </c>
      <c r="K65" s="116">
        <v>-40</v>
      </c>
    </row>
    <row r="66" spans="1:11" ht="14.1" customHeight="1" x14ac:dyDescent="0.2">
      <c r="A66" s="306">
        <v>82</v>
      </c>
      <c r="B66" s="307" t="s">
        <v>299</v>
      </c>
      <c r="C66" s="308"/>
      <c r="D66" s="113">
        <v>3.218884120171674</v>
      </c>
      <c r="E66" s="115">
        <v>210</v>
      </c>
      <c r="F66" s="114">
        <v>138</v>
      </c>
      <c r="G66" s="114">
        <v>196</v>
      </c>
      <c r="H66" s="114">
        <v>117</v>
      </c>
      <c r="I66" s="140">
        <v>139</v>
      </c>
      <c r="J66" s="115">
        <v>71</v>
      </c>
      <c r="K66" s="116">
        <v>51.079136690647481</v>
      </c>
    </row>
    <row r="67" spans="1:11" ht="14.1" customHeight="1" x14ac:dyDescent="0.2">
      <c r="A67" s="306" t="s">
        <v>300</v>
      </c>
      <c r="B67" s="307" t="s">
        <v>301</v>
      </c>
      <c r="C67" s="308"/>
      <c r="D67" s="113">
        <v>1.7780502759043531</v>
      </c>
      <c r="E67" s="115">
        <v>116</v>
      </c>
      <c r="F67" s="114">
        <v>88</v>
      </c>
      <c r="G67" s="114">
        <v>141</v>
      </c>
      <c r="H67" s="114">
        <v>78</v>
      </c>
      <c r="I67" s="140">
        <v>79</v>
      </c>
      <c r="J67" s="115">
        <v>37</v>
      </c>
      <c r="K67" s="116">
        <v>46.835443037974684</v>
      </c>
    </row>
    <row r="68" spans="1:11" ht="14.1" customHeight="1" x14ac:dyDescent="0.2">
      <c r="A68" s="306" t="s">
        <v>302</v>
      </c>
      <c r="B68" s="307" t="s">
        <v>303</v>
      </c>
      <c r="C68" s="308"/>
      <c r="D68" s="113">
        <v>1.0729613733905579</v>
      </c>
      <c r="E68" s="115">
        <v>70</v>
      </c>
      <c r="F68" s="114">
        <v>41</v>
      </c>
      <c r="G68" s="114">
        <v>43</v>
      </c>
      <c r="H68" s="114">
        <v>28</v>
      </c>
      <c r="I68" s="140">
        <v>38</v>
      </c>
      <c r="J68" s="115">
        <v>32</v>
      </c>
      <c r="K68" s="116">
        <v>84.21052631578948</v>
      </c>
    </row>
    <row r="69" spans="1:11" ht="14.1" customHeight="1" x14ac:dyDescent="0.2">
      <c r="A69" s="306">
        <v>83</v>
      </c>
      <c r="B69" s="307" t="s">
        <v>304</v>
      </c>
      <c r="C69" s="308"/>
      <c r="D69" s="113">
        <v>3.0502759043531578</v>
      </c>
      <c r="E69" s="115">
        <v>199</v>
      </c>
      <c r="F69" s="114">
        <v>136</v>
      </c>
      <c r="G69" s="114">
        <v>481</v>
      </c>
      <c r="H69" s="114">
        <v>140</v>
      </c>
      <c r="I69" s="140">
        <v>171</v>
      </c>
      <c r="J69" s="115">
        <v>28</v>
      </c>
      <c r="K69" s="116">
        <v>16.374269005847953</v>
      </c>
    </row>
    <row r="70" spans="1:11" ht="14.1" customHeight="1" x14ac:dyDescent="0.2">
      <c r="A70" s="306" t="s">
        <v>305</v>
      </c>
      <c r="B70" s="307" t="s">
        <v>306</v>
      </c>
      <c r="C70" s="308"/>
      <c r="D70" s="113">
        <v>2.0999386879215205</v>
      </c>
      <c r="E70" s="115">
        <v>137</v>
      </c>
      <c r="F70" s="114">
        <v>102</v>
      </c>
      <c r="G70" s="114">
        <v>422</v>
      </c>
      <c r="H70" s="114">
        <v>97</v>
      </c>
      <c r="I70" s="140">
        <v>136</v>
      </c>
      <c r="J70" s="115">
        <v>1</v>
      </c>
      <c r="K70" s="116">
        <v>0.73529411764705888</v>
      </c>
    </row>
    <row r="71" spans="1:11" ht="14.1" customHeight="1" x14ac:dyDescent="0.2">
      <c r="A71" s="306"/>
      <c r="B71" s="307" t="s">
        <v>307</v>
      </c>
      <c r="C71" s="308"/>
      <c r="D71" s="113">
        <v>1.5787860208461066</v>
      </c>
      <c r="E71" s="115">
        <v>103</v>
      </c>
      <c r="F71" s="114">
        <v>76</v>
      </c>
      <c r="G71" s="114">
        <v>321</v>
      </c>
      <c r="H71" s="114">
        <v>69</v>
      </c>
      <c r="I71" s="140">
        <v>103</v>
      </c>
      <c r="J71" s="115">
        <v>0</v>
      </c>
      <c r="K71" s="116">
        <v>0</v>
      </c>
    </row>
    <row r="72" spans="1:11" ht="14.1" customHeight="1" x14ac:dyDescent="0.2">
      <c r="A72" s="306">
        <v>84</v>
      </c>
      <c r="B72" s="307" t="s">
        <v>308</v>
      </c>
      <c r="C72" s="308"/>
      <c r="D72" s="113">
        <v>0.49049662783568365</v>
      </c>
      <c r="E72" s="115">
        <v>32</v>
      </c>
      <c r="F72" s="114">
        <v>19</v>
      </c>
      <c r="G72" s="114">
        <v>118</v>
      </c>
      <c r="H72" s="114">
        <v>19</v>
      </c>
      <c r="I72" s="140">
        <v>45</v>
      </c>
      <c r="J72" s="115">
        <v>-13</v>
      </c>
      <c r="K72" s="116">
        <v>-28.888888888888889</v>
      </c>
    </row>
    <row r="73" spans="1:11" ht="14.1" customHeight="1" x14ac:dyDescent="0.2">
      <c r="A73" s="306" t="s">
        <v>309</v>
      </c>
      <c r="B73" s="307" t="s">
        <v>310</v>
      </c>
      <c r="C73" s="308"/>
      <c r="D73" s="113">
        <v>0.19926425505824646</v>
      </c>
      <c r="E73" s="115">
        <v>13</v>
      </c>
      <c r="F73" s="114">
        <v>4</v>
      </c>
      <c r="G73" s="114">
        <v>77</v>
      </c>
      <c r="H73" s="114">
        <v>3</v>
      </c>
      <c r="I73" s="140">
        <v>16</v>
      </c>
      <c r="J73" s="115">
        <v>-3</v>
      </c>
      <c r="K73" s="116">
        <v>-18.75</v>
      </c>
    </row>
    <row r="74" spans="1:11" ht="14.1" customHeight="1" x14ac:dyDescent="0.2">
      <c r="A74" s="306" t="s">
        <v>311</v>
      </c>
      <c r="B74" s="307" t="s">
        <v>312</v>
      </c>
      <c r="C74" s="308"/>
      <c r="D74" s="113">
        <v>6.1312078479460456E-2</v>
      </c>
      <c r="E74" s="115">
        <v>4</v>
      </c>
      <c r="F74" s="114" t="s">
        <v>513</v>
      </c>
      <c r="G74" s="114">
        <v>12</v>
      </c>
      <c r="H74" s="114" t="s">
        <v>513</v>
      </c>
      <c r="I74" s="140">
        <v>5</v>
      </c>
      <c r="J74" s="115">
        <v>-1</v>
      </c>
      <c r="K74" s="116">
        <v>-20</v>
      </c>
    </row>
    <row r="75" spans="1:11" ht="14.1" customHeight="1" x14ac:dyDescent="0.2">
      <c r="A75" s="306" t="s">
        <v>313</v>
      </c>
      <c r="B75" s="307" t="s">
        <v>314</v>
      </c>
      <c r="C75" s="308"/>
      <c r="D75" s="113">
        <v>0</v>
      </c>
      <c r="E75" s="115">
        <v>0</v>
      </c>
      <c r="F75" s="114" t="s">
        <v>513</v>
      </c>
      <c r="G75" s="114">
        <v>3</v>
      </c>
      <c r="H75" s="114" t="s">
        <v>513</v>
      </c>
      <c r="I75" s="140">
        <v>0</v>
      </c>
      <c r="J75" s="115">
        <v>0</v>
      </c>
      <c r="K75" s="116">
        <v>0</v>
      </c>
    </row>
    <row r="76" spans="1:11" ht="14.1" customHeight="1" x14ac:dyDescent="0.2">
      <c r="A76" s="306">
        <v>91</v>
      </c>
      <c r="B76" s="307" t="s">
        <v>315</v>
      </c>
      <c r="C76" s="308"/>
      <c r="D76" s="113">
        <v>0</v>
      </c>
      <c r="E76" s="115">
        <v>0</v>
      </c>
      <c r="F76" s="114">
        <v>3</v>
      </c>
      <c r="G76" s="114">
        <v>10</v>
      </c>
      <c r="H76" s="114" t="s">
        <v>513</v>
      </c>
      <c r="I76" s="140">
        <v>4</v>
      </c>
      <c r="J76" s="115">
        <v>-4</v>
      </c>
      <c r="K76" s="116">
        <v>-100</v>
      </c>
    </row>
    <row r="77" spans="1:11" ht="14.1" customHeight="1" x14ac:dyDescent="0.2">
      <c r="A77" s="306">
        <v>92</v>
      </c>
      <c r="B77" s="307" t="s">
        <v>316</v>
      </c>
      <c r="C77" s="308"/>
      <c r="D77" s="113">
        <v>0.73574494175352545</v>
      </c>
      <c r="E77" s="115">
        <v>48</v>
      </c>
      <c r="F77" s="114">
        <v>35</v>
      </c>
      <c r="G77" s="114">
        <v>42</v>
      </c>
      <c r="H77" s="114">
        <v>35</v>
      </c>
      <c r="I77" s="140">
        <v>47</v>
      </c>
      <c r="J77" s="115">
        <v>1</v>
      </c>
      <c r="K77" s="116">
        <v>2.1276595744680851</v>
      </c>
    </row>
    <row r="78" spans="1:11" ht="14.1" customHeight="1" x14ac:dyDescent="0.2">
      <c r="A78" s="306">
        <v>93</v>
      </c>
      <c r="B78" s="307" t="s">
        <v>317</v>
      </c>
      <c r="C78" s="308"/>
      <c r="D78" s="113">
        <v>0.13795217657878603</v>
      </c>
      <c r="E78" s="115">
        <v>9</v>
      </c>
      <c r="F78" s="114">
        <v>5</v>
      </c>
      <c r="G78" s="114">
        <v>8</v>
      </c>
      <c r="H78" s="114">
        <v>9</v>
      </c>
      <c r="I78" s="140">
        <v>6</v>
      </c>
      <c r="J78" s="115">
        <v>3</v>
      </c>
      <c r="K78" s="116">
        <v>50</v>
      </c>
    </row>
    <row r="79" spans="1:11" ht="14.1" customHeight="1" x14ac:dyDescent="0.2">
      <c r="A79" s="306">
        <v>94</v>
      </c>
      <c r="B79" s="307" t="s">
        <v>318</v>
      </c>
      <c r="C79" s="308"/>
      <c r="D79" s="113">
        <v>0.19926425505824646</v>
      </c>
      <c r="E79" s="115">
        <v>13</v>
      </c>
      <c r="F79" s="114">
        <v>10</v>
      </c>
      <c r="G79" s="114">
        <v>11</v>
      </c>
      <c r="H79" s="114" t="s">
        <v>513</v>
      </c>
      <c r="I79" s="140">
        <v>15</v>
      </c>
      <c r="J79" s="115">
        <v>-2</v>
      </c>
      <c r="K79" s="116">
        <v>-13.333333333333334</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371</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365</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09" t="s">
        <v>373</v>
      </c>
      <c r="B4" s="410"/>
      <c r="C4" s="410"/>
      <c r="D4" s="410"/>
      <c r="E4" s="410"/>
      <c r="F4" s="410"/>
      <c r="G4" s="410"/>
      <c r="H4" s="410"/>
      <c r="I4" s="410"/>
      <c r="J4" s="410"/>
      <c r="K4" s="410"/>
      <c r="L4" s="410"/>
      <c r="M4" s="410"/>
    </row>
    <row r="5" spans="1:13" s="94" customFormat="1" ht="12" customHeight="1" x14ac:dyDescent="0.2">
      <c r="A5" s="666" t="s">
        <v>374</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7" t="s">
        <v>376</v>
      </c>
      <c r="C7" s="667"/>
      <c r="D7" s="667"/>
      <c r="E7" s="667"/>
      <c r="F7" s="667"/>
      <c r="G7" s="667"/>
      <c r="H7" s="668"/>
      <c r="I7" s="667" t="s">
        <v>377</v>
      </c>
      <c r="J7" s="667"/>
      <c r="K7" s="668"/>
      <c r="L7" s="663" t="s">
        <v>378</v>
      </c>
      <c r="M7" s="664"/>
    </row>
    <row r="8" spans="1:13" ht="23.85" customHeight="1" x14ac:dyDescent="0.2">
      <c r="A8" s="583"/>
      <c r="B8" s="413" t="s">
        <v>104</v>
      </c>
      <c r="C8" s="414" t="s">
        <v>106</v>
      </c>
      <c r="D8" s="414" t="s">
        <v>107</v>
      </c>
      <c r="E8" s="414" t="s">
        <v>379</v>
      </c>
      <c r="F8" s="414" t="s">
        <v>380</v>
      </c>
      <c r="G8" s="414" t="s">
        <v>108</v>
      </c>
      <c r="H8" s="415" t="s">
        <v>381</v>
      </c>
      <c r="I8" s="413" t="s">
        <v>104</v>
      </c>
      <c r="J8" s="413" t="s">
        <v>382</v>
      </c>
      <c r="K8" s="416" t="s">
        <v>383</v>
      </c>
      <c r="L8" s="417" t="s">
        <v>384</v>
      </c>
      <c r="M8" s="418" t="s">
        <v>385</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386</v>
      </c>
      <c r="B10" s="115">
        <v>57172</v>
      </c>
      <c r="C10" s="114">
        <v>32365</v>
      </c>
      <c r="D10" s="114">
        <v>24807</v>
      </c>
      <c r="E10" s="114">
        <v>44862</v>
      </c>
      <c r="F10" s="114">
        <v>12139</v>
      </c>
      <c r="G10" s="114">
        <v>8476</v>
      </c>
      <c r="H10" s="114">
        <v>13739</v>
      </c>
      <c r="I10" s="115">
        <v>20669</v>
      </c>
      <c r="J10" s="114">
        <v>13158</v>
      </c>
      <c r="K10" s="114">
        <v>7511</v>
      </c>
      <c r="L10" s="422">
        <v>4741</v>
      </c>
      <c r="M10" s="423">
        <v>4897</v>
      </c>
    </row>
    <row r="11" spans="1:13" ht="11.1" customHeight="1" x14ac:dyDescent="0.2">
      <c r="A11" s="421" t="s">
        <v>387</v>
      </c>
      <c r="B11" s="115">
        <v>57451</v>
      </c>
      <c r="C11" s="114">
        <v>32604</v>
      </c>
      <c r="D11" s="114">
        <v>24847</v>
      </c>
      <c r="E11" s="114">
        <v>45044</v>
      </c>
      <c r="F11" s="114">
        <v>12237</v>
      </c>
      <c r="G11" s="114">
        <v>8359</v>
      </c>
      <c r="H11" s="114">
        <v>13968</v>
      </c>
      <c r="I11" s="115">
        <v>20878</v>
      </c>
      <c r="J11" s="114">
        <v>13208</v>
      </c>
      <c r="K11" s="114">
        <v>7670</v>
      </c>
      <c r="L11" s="422">
        <v>3860</v>
      </c>
      <c r="M11" s="423">
        <v>3370</v>
      </c>
    </row>
    <row r="12" spans="1:13" ht="11.1" customHeight="1" x14ac:dyDescent="0.2">
      <c r="A12" s="421" t="s">
        <v>388</v>
      </c>
      <c r="B12" s="115">
        <v>58655</v>
      </c>
      <c r="C12" s="114">
        <v>33367</v>
      </c>
      <c r="D12" s="114">
        <v>25288</v>
      </c>
      <c r="E12" s="114">
        <v>46089</v>
      </c>
      <c r="F12" s="114">
        <v>12387</v>
      </c>
      <c r="G12" s="114">
        <v>9051</v>
      </c>
      <c r="H12" s="114">
        <v>14243</v>
      </c>
      <c r="I12" s="115">
        <v>21423</v>
      </c>
      <c r="J12" s="114">
        <v>13360</v>
      </c>
      <c r="K12" s="114">
        <v>8063</v>
      </c>
      <c r="L12" s="422">
        <v>5743</v>
      </c>
      <c r="M12" s="423">
        <v>4959</v>
      </c>
    </row>
    <row r="13" spans="1:13" s="110" customFormat="1" ht="11.1" customHeight="1" x14ac:dyDescent="0.2">
      <c r="A13" s="421" t="s">
        <v>389</v>
      </c>
      <c r="B13" s="115">
        <v>58423</v>
      </c>
      <c r="C13" s="114">
        <v>33077</v>
      </c>
      <c r="D13" s="114">
        <v>25346</v>
      </c>
      <c r="E13" s="114">
        <v>45723</v>
      </c>
      <c r="F13" s="114">
        <v>12517</v>
      </c>
      <c r="G13" s="114">
        <v>8709</v>
      </c>
      <c r="H13" s="114">
        <v>14411</v>
      </c>
      <c r="I13" s="115">
        <v>21266</v>
      </c>
      <c r="J13" s="114">
        <v>13253</v>
      </c>
      <c r="K13" s="114">
        <v>8013</v>
      </c>
      <c r="L13" s="422">
        <v>3406</v>
      </c>
      <c r="M13" s="423">
        <v>3639</v>
      </c>
    </row>
    <row r="14" spans="1:13" ht="15" customHeight="1" x14ac:dyDescent="0.2">
      <c r="A14" s="421" t="s">
        <v>390</v>
      </c>
      <c r="B14" s="115">
        <v>57957</v>
      </c>
      <c r="C14" s="114">
        <v>33157</v>
      </c>
      <c r="D14" s="114">
        <v>24800</v>
      </c>
      <c r="E14" s="114">
        <v>44119</v>
      </c>
      <c r="F14" s="114">
        <v>13675</v>
      </c>
      <c r="G14" s="114">
        <v>8463</v>
      </c>
      <c r="H14" s="114">
        <v>14277</v>
      </c>
      <c r="I14" s="115">
        <v>21087</v>
      </c>
      <c r="J14" s="114">
        <v>13062</v>
      </c>
      <c r="K14" s="114">
        <v>8025</v>
      </c>
      <c r="L14" s="422">
        <v>4615</v>
      </c>
      <c r="M14" s="423">
        <v>4542</v>
      </c>
    </row>
    <row r="15" spans="1:13" ht="11.1" customHeight="1" x14ac:dyDescent="0.2">
      <c r="A15" s="421" t="s">
        <v>387</v>
      </c>
      <c r="B15" s="115">
        <v>59254</v>
      </c>
      <c r="C15" s="114">
        <v>33707</v>
      </c>
      <c r="D15" s="114">
        <v>25547</v>
      </c>
      <c r="E15" s="114">
        <v>44566</v>
      </c>
      <c r="F15" s="114">
        <v>14527</v>
      </c>
      <c r="G15" s="114">
        <v>8425</v>
      </c>
      <c r="H15" s="114">
        <v>14853</v>
      </c>
      <c r="I15" s="115">
        <v>21401</v>
      </c>
      <c r="J15" s="114">
        <v>13255</v>
      </c>
      <c r="K15" s="114">
        <v>8146</v>
      </c>
      <c r="L15" s="422">
        <v>4228</v>
      </c>
      <c r="M15" s="423">
        <v>3607</v>
      </c>
    </row>
    <row r="16" spans="1:13" ht="11.1" customHeight="1" x14ac:dyDescent="0.2">
      <c r="A16" s="421" t="s">
        <v>388</v>
      </c>
      <c r="B16" s="115">
        <v>60537</v>
      </c>
      <c r="C16" s="114">
        <v>34456</v>
      </c>
      <c r="D16" s="114">
        <v>26081</v>
      </c>
      <c r="E16" s="114">
        <v>45705</v>
      </c>
      <c r="F16" s="114">
        <v>14791</v>
      </c>
      <c r="G16" s="114">
        <v>9128</v>
      </c>
      <c r="H16" s="114">
        <v>15163</v>
      </c>
      <c r="I16" s="115">
        <v>21837</v>
      </c>
      <c r="J16" s="114">
        <v>13246</v>
      </c>
      <c r="K16" s="114">
        <v>8591</v>
      </c>
      <c r="L16" s="422">
        <v>6481</v>
      </c>
      <c r="M16" s="423">
        <v>5337</v>
      </c>
    </row>
    <row r="17" spans="1:13" s="110" customFormat="1" ht="11.1" customHeight="1" x14ac:dyDescent="0.2">
      <c r="A17" s="421" t="s">
        <v>389</v>
      </c>
      <c r="B17" s="115">
        <v>62719</v>
      </c>
      <c r="C17" s="114">
        <v>35662</v>
      </c>
      <c r="D17" s="114">
        <v>27057</v>
      </c>
      <c r="E17" s="114">
        <v>47752</v>
      </c>
      <c r="F17" s="114">
        <v>14938</v>
      </c>
      <c r="G17" s="114">
        <v>9454</v>
      </c>
      <c r="H17" s="114">
        <v>15725</v>
      </c>
      <c r="I17" s="115">
        <v>21565</v>
      </c>
      <c r="J17" s="114">
        <v>12979</v>
      </c>
      <c r="K17" s="114">
        <v>8586</v>
      </c>
      <c r="L17" s="422">
        <v>6337</v>
      </c>
      <c r="M17" s="423">
        <v>4326</v>
      </c>
    </row>
    <row r="18" spans="1:13" ht="15" customHeight="1" x14ac:dyDescent="0.2">
      <c r="A18" s="421" t="s">
        <v>391</v>
      </c>
      <c r="B18" s="115">
        <v>62494</v>
      </c>
      <c r="C18" s="114">
        <v>35475</v>
      </c>
      <c r="D18" s="114">
        <v>27019</v>
      </c>
      <c r="E18" s="114">
        <v>47134</v>
      </c>
      <c r="F18" s="114">
        <v>15317</v>
      </c>
      <c r="G18" s="114">
        <v>9058</v>
      </c>
      <c r="H18" s="114">
        <v>15953</v>
      </c>
      <c r="I18" s="115">
        <v>21577</v>
      </c>
      <c r="J18" s="114">
        <v>13046</v>
      </c>
      <c r="K18" s="114">
        <v>8531</v>
      </c>
      <c r="L18" s="422">
        <v>5301</v>
      </c>
      <c r="M18" s="423">
        <v>5829</v>
      </c>
    </row>
    <row r="19" spans="1:13" ht="11.1" customHeight="1" x14ac:dyDescent="0.2">
      <c r="A19" s="421" t="s">
        <v>387</v>
      </c>
      <c r="B19" s="115">
        <v>63230</v>
      </c>
      <c r="C19" s="114">
        <v>36067</v>
      </c>
      <c r="D19" s="114">
        <v>27163</v>
      </c>
      <c r="E19" s="114">
        <v>47623</v>
      </c>
      <c r="F19" s="114">
        <v>15572</v>
      </c>
      <c r="G19" s="114">
        <v>8940</v>
      </c>
      <c r="H19" s="114">
        <v>16429</v>
      </c>
      <c r="I19" s="115">
        <v>21852</v>
      </c>
      <c r="J19" s="114">
        <v>13191</v>
      </c>
      <c r="K19" s="114">
        <v>8661</v>
      </c>
      <c r="L19" s="422">
        <v>4317</v>
      </c>
      <c r="M19" s="423">
        <v>3724</v>
      </c>
    </row>
    <row r="20" spans="1:13" ht="11.1" customHeight="1" x14ac:dyDescent="0.2">
      <c r="A20" s="421" t="s">
        <v>388</v>
      </c>
      <c r="B20" s="115">
        <v>64947</v>
      </c>
      <c r="C20" s="114">
        <v>36997</v>
      </c>
      <c r="D20" s="114">
        <v>27950</v>
      </c>
      <c r="E20" s="114">
        <v>49135</v>
      </c>
      <c r="F20" s="114">
        <v>15795</v>
      </c>
      <c r="G20" s="114">
        <v>9813</v>
      </c>
      <c r="H20" s="114">
        <v>16860</v>
      </c>
      <c r="I20" s="115">
        <v>22098</v>
      </c>
      <c r="J20" s="114">
        <v>13168</v>
      </c>
      <c r="K20" s="114">
        <v>8930</v>
      </c>
      <c r="L20" s="422">
        <v>6939</v>
      </c>
      <c r="M20" s="423">
        <v>5364</v>
      </c>
    </row>
    <row r="21" spans="1:13" s="110" customFormat="1" ht="11.1" customHeight="1" x14ac:dyDescent="0.2">
      <c r="A21" s="421" t="s">
        <v>389</v>
      </c>
      <c r="B21" s="115">
        <v>65533</v>
      </c>
      <c r="C21" s="114">
        <v>37194</v>
      </c>
      <c r="D21" s="114">
        <v>28339</v>
      </c>
      <c r="E21" s="114">
        <v>49656</v>
      </c>
      <c r="F21" s="114">
        <v>15872</v>
      </c>
      <c r="G21" s="114">
        <v>9706</v>
      </c>
      <c r="H21" s="114">
        <v>17138</v>
      </c>
      <c r="I21" s="115">
        <v>22037</v>
      </c>
      <c r="J21" s="114">
        <v>13100</v>
      </c>
      <c r="K21" s="114">
        <v>8937</v>
      </c>
      <c r="L21" s="422">
        <v>4673</v>
      </c>
      <c r="M21" s="423">
        <v>4170</v>
      </c>
    </row>
    <row r="22" spans="1:13" ht="15" customHeight="1" x14ac:dyDescent="0.2">
      <c r="A22" s="421" t="s">
        <v>392</v>
      </c>
      <c r="B22" s="115">
        <v>65064</v>
      </c>
      <c r="C22" s="114">
        <v>36884</v>
      </c>
      <c r="D22" s="114">
        <v>28180</v>
      </c>
      <c r="E22" s="114">
        <v>49153</v>
      </c>
      <c r="F22" s="114">
        <v>15901</v>
      </c>
      <c r="G22" s="114">
        <v>9247</v>
      </c>
      <c r="H22" s="114">
        <v>17295</v>
      </c>
      <c r="I22" s="115">
        <v>21875</v>
      </c>
      <c r="J22" s="114">
        <v>13024</v>
      </c>
      <c r="K22" s="114">
        <v>8851</v>
      </c>
      <c r="L22" s="422">
        <v>4952</v>
      </c>
      <c r="M22" s="423">
        <v>5643</v>
      </c>
    </row>
    <row r="23" spans="1:13" ht="11.1" customHeight="1" x14ac:dyDescent="0.2">
      <c r="A23" s="421" t="s">
        <v>387</v>
      </c>
      <c r="B23" s="115">
        <v>65489</v>
      </c>
      <c r="C23" s="114">
        <v>37312</v>
      </c>
      <c r="D23" s="114">
        <v>28177</v>
      </c>
      <c r="E23" s="114">
        <v>49382</v>
      </c>
      <c r="F23" s="114">
        <v>16090</v>
      </c>
      <c r="G23" s="114">
        <v>9032</v>
      </c>
      <c r="H23" s="114">
        <v>17696</v>
      </c>
      <c r="I23" s="115">
        <v>22066</v>
      </c>
      <c r="J23" s="114">
        <v>13154</v>
      </c>
      <c r="K23" s="114">
        <v>8912</v>
      </c>
      <c r="L23" s="422">
        <v>4269</v>
      </c>
      <c r="M23" s="423">
        <v>3970</v>
      </c>
    </row>
    <row r="24" spans="1:13" ht="11.1" customHeight="1" x14ac:dyDescent="0.2">
      <c r="A24" s="421" t="s">
        <v>388</v>
      </c>
      <c r="B24" s="115">
        <v>67075</v>
      </c>
      <c r="C24" s="114">
        <v>38261</v>
      </c>
      <c r="D24" s="114">
        <v>28814</v>
      </c>
      <c r="E24" s="114">
        <v>50581</v>
      </c>
      <c r="F24" s="114">
        <v>16320</v>
      </c>
      <c r="G24" s="114">
        <v>9819</v>
      </c>
      <c r="H24" s="114">
        <v>18062</v>
      </c>
      <c r="I24" s="115">
        <v>22082</v>
      </c>
      <c r="J24" s="114">
        <v>13037</v>
      </c>
      <c r="K24" s="114">
        <v>9045</v>
      </c>
      <c r="L24" s="422">
        <v>7054</v>
      </c>
      <c r="M24" s="423">
        <v>5724</v>
      </c>
    </row>
    <row r="25" spans="1:13" s="110" customFormat="1" ht="11.1" customHeight="1" x14ac:dyDescent="0.2">
      <c r="A25" s="421" t="s">
        <v>389</v>
      </c>
      <c r="B25" s="115">
        <v>66824</v>
      </c>
      <c r="C25" s="114">
        <v>38005</v>
      </c>
      <c r="D25" s="114">
        <v>28819</v>
      </c>
      <c r="E25" s="114">
        <v>50289</v>
      </c>
      <c r="F25" s="114">
        <v>16364</v>
      </c>
      <c r="G25" s="114">
        <v>9550</v>
      </c>
      <c r="H25" s="114">
        <v>18238</v>
      </c>
      <c r="I25" s="115">
        <v>22040</v>
      </c>
      <c r="J25" s="114">
        <v>13063</v>
      </c>
      <c r="K25" s="114">
        <v>8977</v>
      </c>
      <c r="L25" s="422">
        <v>4018</v>
      </c>
      <c r="M25" s="423">
        <v>4371</v>
      </c>
    </row>
    <row r="26" spans="1:13" ht="15" customHeight="1" x14ac:dyDescent="0.2">
      <c r="A26" s="421" t="s">
        <v>393</v>
      </c>
      <c r="B26" s="115">
        <v>65983</v>
      </c>
      <c r="C26" s="114">
        <v>37503</v>
      </c>
      <c r="D26" s="114">
        <v>28480</v>
      </c>
      <c r="E26" s="114">
        <v>49326</v>
      </c>
      <c r="F26" s="114">
        <v>16485</v>
      </c>
      <c r="G26" s="114">
        <v>8994</v>
      </c>
      <c r="H26" s="114">
        <v>18410</v>
      </c>
      <c r="I26" s="115">
        <v>22076</v>
      </c>
      <c r="J26" s="114">
        <v>13063</v>
      </c>
      <c r="K26" s="114">
        <v>9013</v>
      </c>
      <c r="L26" s="422">
        <v>4913</v>
      </c>
      <c r="M26" s="423">
        <v>5871</v>
      </c>
    </row>
    <row r="27" spans="1:13" ht="11.1" customHeight="1" x14ac:dyDescent="0.2">
      <c r="A27" s="421" t="s">
        <v>387</v>
      </c>
      <c r="B27" s="115">
        <v>66390</v>
      </c>
      <c r="C27" s="114">
        <v>37837</v>
      </c>
      <c r="D27" s="114">
        <v>28553</v>
      </c>
      <c r="E27" s="114">
        <v>49464</v>
      </c>
      <c r="F27" s="114">
        <v>16754</v>
      </c>
      <c r="G27" s="114">
        <v>8804</v>
      </c>
      <c r="H27" s="114">
        <v>18745</v>
      </c>
      <c r="I27" s="115">
        <v>22401</v>
      </c>
      <c r="J27" s="114">
        <v>13213</v>
      </c>
      <c r="K27" s="114">
        <v>9188</v>
      </c>
      <c r="L27" s="422">
        <v>4305</v>
      </c>
      <c r="M27" s="423">
        <v>3999</v>
      </c>
    </row>
    <row r="28" spans="1:13" ht="11.1" customHeight="1" x14ac:dyDescent="0.2">
      <c r="A28" s="421" t="s">
        <v>388</v>
      </c>
      <c r="B28" s="115">
        <v>67258</v>
      </c>
      <c r="C28" s="114">
        <v>38295</v>
      </c>
      <c r="D28" s="114">
        <v>28963</v>
      </c>
      <c r="E28" s="114">
        <v>50262</v>
      </c>
      <c r="F28" s="114">
        <v>16982</v>
      </c>
      <c r="G28" s="114">
        <v>9389</v>
      </c>
      <c r="H28" s="114">
        <v>18917</v>
      </c>
      <c r="I28" s="115">
        <v>22717</v>
      </c>
      <c r="J28" s="114">
        <v>13318</v>
      </c>
      <c r="K28" s="114">
        <v>9399</v>
      </c>
      <c r="L28" s="422">
        <v>6530</v>
      </c>
      <c r="M28" s="423">
        <v>5737</v>
      </c>
    </row>
    <row r="29" spans="1:13" s="110" customFormat="1" ht="11.1" customHeight="1" x14ac:dyDescent="0.2">
      <c r="A29" s="421" t="s">
        <v>389</v>
      </c>
      <c r="B29" s="115">
        <v>67396</v>
      </c>
      <c r="C29" s="114">
        <v>38309</v>
      </c>
      <c r="D29" s="114">
        <v>29087</v>
      </c>
      <c r="E29" s="114">
        <v>50344</v>
      </c>
      <c r="F29" s="114">
        <v>17047</v>
      </c>
      <c r="G29" s="114">
        <v>9247</v>
      </c>
      <c r="H29" s="114">
        <v>19183</v>
      </c>
      <c r="I29" s="115">
        <v>22837</v>
      </c>
      <c r="J29" s="114">
        <v>13433</v>
      </c>
      <c r="K29" s="114">
        <v>9404</v>
      </c>
      <c r="L29" s="422">
        <v>4131</v>
      </c>
      <c r="M29" s="423">
        <v>4266</v>
      </c>
    </row>
    <row r="30" spans="1:13" ht="15" customHeight="1" x14ac:dyDescent="0.2">
      <c r="A30" s="421" t="s">
        <v>394</v>
      </c>
      <c r="B30" s="115">
        <v>66875</v>
      </c>
      <c r="C30" s="114">
        <v>37899</v>
      </c>
      <c r="D30" s="114">
        <v>28976</v>
      </c>
      <c r="E30" s="114">
        <v>49498</v>
      </c>
      <c r="F30" s="114">
        <v>17374</v>
      </c>
      <c r="G30" s="114">
        <v>8739</v>
      </c>
      <c r="H30" s="114">
        <v>19380</v>
      </c>
      <c r="I30" s="115">
        <v>22351</v>
      </c>
      <c r="J30" s="114">
        <v>13089</v>
      </c>
      <c r="K30" s="114">
        <v>9262</v>
      </c>
      <c r="L30" s="422">
        <v>5391</v>
      </c>
      <c r="M30" s="423">
        <v>5950</v>
      </c>
    </row>
    <row r="31" spans="1:13" ht="11.1" customHeight="1" x14ac:dyDescent="0.2">
      <c r="A31" s="421" t="s">
        <v>387</v>
      </c>
      <c r="B31" s="115">
        <v>67625</v>
      </c>
      <c r="C31" s="114">
        <v>38458</v>
      </c>
      <c r="D31" s="114">
        <v>29167</v>
      </c>
      <c r="E31" s="114">
        <v>49888</v>
      </c>
      <c r="F31" s="114">
        <v>17735</v>
      </c>
      <c r="G31" s="114">
        <v>8584</v>
      </c>
      <c r="H31" s="114">
        <v>19769</v>
      </c>
      <c r="I31" s="115">
        <v>22516</v>
      </c>
      <c r="J31" s="114">
        <v>13121</v>
      </c>
      <c r="K31" s="114">
        <v>9395</v>
      </c>
      <c r="L31" s="422">
        <v>4589</v>
      </c>
      <c r="M31" s="423">
        <v>3910</v>
      </c>
    </row>
    <row r="32" spans="1:13" ht="11.1" customHeight="1" x14ac:dyDescent="0.2">
      <c r="A32" s="421" t="s">
        <v>388</v>
      </c>
      <c r="B32" s="115">
        <v>69188</v>
      </c>
      <c r="C32" s="114">
        <v>39404</v>
      </c>
      <c r="D32" s="114">
        <v>29784</v>
      </c>
      <c r="E32" s="114">
        <v>51209</v>
      </c>
      <c r="F32" s="114">
        <v>17979</v>
      </c>
      <c r="G32" s="114">
        <v>9401</v>
      </c>
      <c r="H32" s="114">
        <v>20079</v>
      </c>
      <c r="I32" s="115">
        <v>22683</v>
      </c>
      <c r="J32" s="114">
        <v>12932</v>
      </c>
      <c r="K32" s="114">
        <v>9751</v>
      </c>
      <c r="L32" s="422">
        <v>7020</v>
      </c>
      <c r="M32" s="423">
        <v>5591</v>
      </c>
    </row>
    <row r="33" spans="1:13" s="110" customFormat="1" ht="11.1" customHeight="1" x14ac:dyDescent="0.2">
      <c r="A33" s="421" t="s">
        <v>389</v>
      </c>
      <c r="B33" s="115">
        <v>69311</v>
      </c>
      <c r="C33" s="114">
        <v>39353</v>
      </c>
      <c r="D33" s="114">
        <v>29958</v>
      </c>
      <c r="E33" s="114">
        <v>51184</v>
      </c>
      <c r="F33" s="114">
        <v>18127</v>
      </c>
      <c r="G33" s="114">
        <v>9224</v>
      </c>
      <c r="H33" s="114">
        <v>20222</v>
      </c>
      <c r="I33" s="115">
        <v>22692</v>
      </c>
      <c r="J33" s="114">
        <v>12964</v>
      </c>
      <c r="K33" s="114">
        <v>9728</v>
      </c>
      <c r="L33" s="422">
        <v>4603</v>
      </c>
      <c r="M33" s="423">
        <v>4564</v>
      </c>
    </row>
    <row r="34" spans="1:13" ht="15" customHeight="1" x14ac:dyDescent="0.2">
      <c r="A34" s="421" t="s">
        <v>395</v>
      </c>
      <c r="B34" s="115">
        <v>69494</v>
      </c>
      <c r="C34" s="114">
        <v>39502</v>
      </c>
      <c r="D34" s="114">
        <v>29992</v>
      </c>
      <c r="E34" s="114">
        <v>51135</v>
      </c>
      <c r="F34" s="114">
        <v>18359</v>
      </c>
      <c r="G34" s="114">
        <v>8909</v>
      </c>
      <c r="H34" s="114">
        <v>20508</v>
      </c>
      <c r="I34" s="115">
        <v>22486</v>
      </c>
      <c r="J34" s="114">
        <v>12773</v>
      </c>
      <c r="K34" s="114">
        <v>9713</v>
      </c>
      <c r="L34" s="422">
        <v>5909</v>
      </c>
      <c r="M34" s="423">
        <v>5740</v>
      </c>
    </row>
    <row r="35" spans="1:13" ht="11.1" customHeight="1" x14ac:dyDescent="0.2">
      <c r="A35" s="421" t="s">
        <v>387</v>
      </c>
      <c r="B35" s="115">
        <v>70175</v>
      </c>
      <c r="C35" s="114">
        <v>40079</v>
      </c>
      <c r="D35" s="114">
        <v>30096</v>
      </c>
      <c r="E35" s="114">
        <v>51571</v>
      </c>
      <c r="F35" s="114">
        <v>18604</v>
      </c>
      <c r="G35" s="114">
        <v>8787</v>
      </c>
      <c r="H35" s="114">
        <v>20949</v>
      </c>
      <c r="I35" s="115">
        <v>22699</v>
      </c>
      <c r="J35" s="114">
        <v>12888</v>
      </c>
      <c r="K35" s="114">
        <v>9811</v>
      </c>
      <c r="L35" s="422">
        <v>5061</v>
      </c>
      <c r="M35" s="423">
        <v>4483</v>
      </c>
    </row>
    <row r="36" spans="1:13" ht="11.1" customHeight="1" x14ac:dyDescent="0.2">
      <c r="A36" s="421" t="s">
        <v>388</v>
      </c>
      <c r="B36" s="115">
        <v>71755</v>
      </c>
      <c r="C36" s="114">
        <v>41099</v>
      </c>
      <c r="D36" s="114">
        <v>30656</v>
      </c>
      <c r="E36" s="114">
        <v>52723</v>
      </c>
      <c r="F36" s="114">
        <v>19032</v>
      </c>
      <c r="G36" s="114">
        <v>9634</v>
      </c>
      <c r="H36" s="114">
        <v>21296</v>
      </c>
      <c r="I36" s="115">
        <v>23018</v>
      </c>
      <c r="J36" s="114">
        <v>12835</v>
      </c>
      <c r="K36" s="114">
        <v>10183</v>
      </c>
      <c r="L36" s="422">
        <v>7054</v>
      </c>
      <c r="M36" s="423">
        <v>5756</v>
      </c>
    </row>
    <row r="37" spans="1:13" s="110" customFormat="1" ht="11.1" customHeight="1" x14ac:dyDescent="0.2">
      <c r="A37" s="421" t="s">
        <v>389</v>
      </c>
      <c r="B37" s="115">
        <v>72581</v>
      </c>
      <c r="C37" s="114">
        <v>41582</v>
      </c>
      <c r="D37" s="114">
        <v>30999</v>
      </c>
      <c r="E37" s="114">
        <v>53213</v>
      </c>
      <c r="F37" s="114">
        <v>19368</v>
      </c>
      <c r="G37" s="114">
        <v>9653</v>
      </c>
      <c r="H37" s="114">
        <v>21516</v>
      </c>
      <c r="I37" s="115">
        <v>22932</v>
      </c>
      <c r="J37" s="114">
        <v>12768</v>
      </c>
      <c r="K37" s="114">
        <v>10164</v>
      </c>
      <c r="L37" s="422">
        <v>5447</v>
      </c>
      <c r="M37" s="423">
        <v>4878</v>
      </c>
    </row>
    <row r="38" spans="1:13" ht="15" customHeight="1" x14ac:dyDescent="0.2">
      <c r="A38" s="424" t="s">
        <v>396</v>
      </c>
      <c r="B38" s="115">
        <v>72093</v>
      </c>
      <c r="C38" s="114">
        <v>41189</v>
      </c>
      <c r="D38" s="114">
        <v>30904</v>
      </c>
      <c r="E38" s="114">
        <v>52559</v>
      </c>
      <c r="F38" s="114">
        <v>19534</v>
      </c>
      <c r="G38" s="114">
        <v>9109</v>
      </c>
      <c r="H38" s="114">
        <v>21844</v>
      </c>
      <c r="I38" s="115">
        <v>22949</v>
      </c>
      <c r="J38" s="114">
        <v>12672</v>
      </c>
      <c r="K38" s="114">
        <v>10277</v>
      </c>
      <c r="L38" s="422">
        <v>5822</v>
      </c>
      <c r="M38" s="423">
        <v>6444</v>
      </c>
    </row>
    <row r="39" spans="1:13" ht="11.1" customHeight="1" x14ac:dyDescent="0.2">
      <c r="A39" s="421" t="s">
        <v>387</v>
      </c>
      <c r="B39" s="115">
        <v>72638</v>
      </c>
      <c r="C39" s="114">
        <v>41569</v>
      </c>
      <c r="D39" s="114">
        <v>31069</v>
      </c>
      <c r="E39" s="114">
        <v>52725</v>
      </c>
      <c r="F39" s="114">
        <v>19913</v>
      </c>
      <c r="G39" s="114">
        <v>8956</v>
      </c>
      <c r="H39" s="114">
        <v>22339</v>
      </c>
      <c r="I39" s="115">
        <v>23193</v>
      </c>
      <c r="J39" s="114">
        <v>12693</v>
      </c>
      <c r="K39" s="114">
        <v>10500</v>
      </c>
      <c r="L39" s="422">
        <v>5028</v>
      </c>
      <c r="M39" s="423">
        <v>4381</v>
      </c>
    </row>
    <row r="40" spans="1:13" ht="11.1" customHeight="1" x14ac:dyDescent="0.2">
      <c r="A40" s="424" t="s">
        <v>388</v>
      </c>
      <c r="B40" s="115">
        <v>74800</v>
      </c>
      <c r="C40" s="114">
        <v>42965</v>
      </c>
      <c r="D40" s="114">
        <v>31835</v>
      </c>
      <c r="E40" s="114">
        <v>54640</v>
      </c>
      <c r="F40" s="114">
        <v>20160</v>
      </c>
      <c r="G40" s="114">
        <v>9927</v>
      </c>
      <c r="H40" s="114">
        <v>22857</v>
      </c>
      <c r="I40" s="115">
        <v>23600</v>
      </c>
      <c r="J40" s="114">
        <v>12715</v>
      </c>
      <c r="K40" s="114">
        <v>10885</v>
      </c>
      <c r="L40" s="422">
        <v>7738</v>
      </c>
      <c r="M40" s="423">
        <v>6422</v>
      </c>
    </row>
    <row r="41" spans="1:13" s="110" customFormat="1" ht="11.1" customHeight="1" x14ac:dyDescent="0.2">
      <c r="A41" s="421" t="s">
        <v>389</v>
      </c>
      <c r="B41" s="115">
        <v>75435</v>
      </c>
      <c r="C41" s="114">
        <v>43255</v>
      </c>
      <c r="D41" s="114">
        <v>32180</v>
      </c>
      <c r="E41" s="114">
        <v>55126</v>
      </c>
      <c r="F41" s="114">
        <v>20309</v>
      </c>
      <c r="G41" s="114">
        <v>9818</v>
      </c>
      <c r="H41" s="114">
        <v>23122</v>
      </c>
      <c r="I41" s="115">
        <v>23626</v>
      </c>
      <c r="J41" s="114">
        <v>12725</v>
      </c>
      <c r="K41" s="114">
        <v>10901</v>
      </c>
      <c r="L41" s="422">
        <v>5713</v>
      </c>
      <c r="M41" s="423">
        <v>5339</v>
      </c>
    </row>
    <row r="42" spans="1:13" ht="15" customHeight="1" x14ac:dyDescent="0.2">
      <c r="A42" s="421" t="s">
        <v>397</v>
      </c>
      <c r="B42" s="115">
        <v>75449</v>
      </c>
      <c r="C42" s="114">
        <v>43320</v>
      </c>
      <c r="D42" s="114">
        <v>32129</v>
      </c>
      <c r="E42" s="114">
        <v>54893</v>
      </c>
      <c r="F42" s="114">
        <v>20556</v>
      </c>
      <c r="G42" s="114">
        <v>9411</v>
      </c>
      <c r="H42" s="114">
        <v>23416</v>
      </c>
      <c r="I42" s="115">
        <v>23471</v>
      </c>
      <c r="J42" s="114">
        <v>12609</v>
      </c>
      <c r="K42" s="114">
        <v>10862</v>
      </c>
      <c r="L42" s="422">
        <v>6115</v>
      </c>
      <c r="M42" s="423">
        <v>6332</v>
      </c>
    </row>
    <row r="43" spans="1:13" ht="11.1" customHeight="1" x14ac:dyDescent="0.2">
      <c r="A43" s="421" t="s">
        <v>387</v>
      </c>
      <c r="B43" s="115">
        <v>75808</v>
      </c>
      <c r="C43" s="114">
        <v>43632</v>
      </c>
      <c r="D43" s="114">
        <v>32176</v>
      </c>
      <c r="E43" s="114">
        <v>55072</v>
      </c>
      <c r="F43" s="114">
        <v>20736</v>
      </c>
      <c r="G43" s="114">
        <v>9235</v>
      </c>
      <c r="H43" s="114">
        <v>23807</v>
      </c>
      <c r="I43" s="115">
        <v>23868</v>
      </c>
      <c r="J43" s="114">
        <v>12695</v>
      </c>
      <c r="K43" s="114">
        <v>11173</v>
      </c>
      <c r="L43" s="422">
        <v>5631</v>
      </c>
      <c r="M43" s="423">
        <v>5311</v>
      </c>
    </row>
    <row r="44" spans="1:13" ht="11.1" customHeight="1" x14ac:dyDescent="0.2">
      <c r="A44" s="421" t="s">
        <v>388</v>
      </c>
      <c r="B44" s="115">
        <v>77776</v>
      </c>
      <c r="C44" s="114">
        <v>44831</v>
      </c>
      <c r="D44" s="114">
        <v>32945</v>
      </c>
      <c r="E44" s="114">
        <v>56740</v>
      </c>
      <c r="F44" s="114">
        <v>21036</v>
      </c>
      <c r="G44" s="114">
        <v>10205</v>
      </c>
      <c r="H44" s="114">
        <v>24283</v>
      </c>
      <c r="I44" s="115">
        <v>23833</v>
      </c>
      <c r="J44" s="114">
        <v>12430</v>
      </c>
      <c r="K44" s="114">
        <v>11403</v>
      </c>
      <c r="L44" s="422">
        <v>8291</v>
      </c>
      <c r="M44" s="423">
        <v>6969</v>
      </c>
    </row>
    <row r="45" spans="1:13" s="110" customFormat="1" ht="11.1" customHeight="1" x14ac:dyDescent="0.2">
      <c r="A45" s="421" t="s">
        <v>389</v>
      </c>
      <c r="B45" s="115">
        <v>77541</v>
      </c>
      <c r="C45" s="114">
        <v>44603</v>
      </c>
      <c r="D45" s="114">
        <v>32938</v>
      </c>
      <c r="E45" s="114">
        <v>56367</v>
      </c>
      <c r="F45" s="114">
        <v>21174</v>
      </c>
      <c r="G45" s="114">
        <v>9990</v>
      </c>
      <c r="H45" s="114">
        <v>24266</v>
      </c>
      <c r="I45" s="115">
        <v>23886</v>
      </c>
      <c r="J45" s="114">
        <v>12455</v>
      </c>
      <c r="K45" s="114">
        <v>11431</v>
      </c>
      <c r="L45" s="422">
        <v>5822</v>
      </c>
      <c r="M45" s="423">
        <v>6235</v>
      </c>
    </row>
    <row r="46" spans="1:13" ht="15" customHeight="1" x14ac:dyDescent="0.2">
      <c r="A46" s="421" t="s">
        <v>398</v>
      </c>
      <c r="B46" s="115">
        <v>77306</v>
      </c>
      <c r="C46" s="114">
        <v>44414</v>
      </c>
      <c r="D46" s="114">
        <v>32892</v>
      </c>
      <c r="E46" s="114">
        <v>55939</v>
      </c>
      <c r="F46" s="114">
        <v>21367</v>
      </c>
      <c r="G46" s="114">
        <v>9592</v>
      </c>
      <c r="H46" s="114">
        <v>24492</v>
      </c>
      <c r="I46" s="115">
        <v>23739</v>
      </c>
      <c r="J46" s="114">
        <v>12208</v>
      </c>
      <c r="K46" s="114">
        <v>11531</v>
      </c>
      <c r="L46" s="422">
        <v>6172</v>
      </c>
      <c r="M46" s="423">
        <v>6621</v>
      </c>
    </row>
    <row r="47" spans="1:13" ht="11.1" customHeight="1" x14ac:dyDescent="0.2">
      <c r="A47" s="421" t="s">
        <v>387</v>
      </c>
      <c r="B47" s="115">
        <v>77553</v>
      </c>
      <c r="C47" s="114">
        <v>44632</v>
      </c>
      <c r="D47" s="114">
        <v>32921</v>
      </c>
      <c r="E47" s="114">
        <v>55970</v>
      </c>
      <c r="F47" s="114">
        <v>21583</v>
      </c>
      <c r="G47" s="114">
        <v>9469</v>
      </c>
      <c r="H47" s="114">
        <v>24706</v>
      </c>
      <c r="I47" s="115">
        <v>24069</v>
      </c>
      <c r="J47" s="114">
        <v>12369</v>
      </c>
      <c r="K47" s="114">
        <v>11700</v>
      </c>
      <c r="L47" s="422">
        <v>5297</v>
      </c>
      <c r="M47" s="423">
        <v>5225</v>
      </c>
    </row>
    <row r="48" spans="1:13" ht="11.1" customHeight="1" x14ac:dyDescent="0.2">
      <c r="A48" s="421" t="s">
        <v>388</v>
      </c>
      <c r="B48" s="115">
        <v>79070</v>
      </c>
      <c r="C48" s="114">
        <v>45565</v>
      </c>
      <c r="D48" s="114">
        <v>33505</v>
      </c>
      <c r="E48" s="114">
        <v>57387</v>
      </c>
      <c r="F48" s="114">
        <v>21683</v>
      </c>
      <c r="G48" s="114">
        <v>10420</v>
      </c>
      <c r="H48" s="114">
        <v>25008</v>
      </c>
      <c r="I48" s="115">
        <v>24089</v>
      </c>
      <c r="J48" s="114">
        <v>12152</v>
      </c>
      <c r="K48" s="114">
        <v>11937</v>
      </c>
      <c r="L48" s="422">
        <v>8219</v>
      </c>
      <c r="M48" s="423">
        <v>7078</v>
      </c>
    </row>
    <row r="49" spans="1:17" s="110" customFormat="1" ht="11.1" customHeight="1" x14ac:dyDescent="0.2">
      <c r="A49" s="421" t="s">
        <v>389</v>
      </c>
      <c r="B49" s="115">
        <v>79200</v>
      </c>
      <c r="C49" s="114">
        <v>45447</v>
      </c>
      <c r="D49" s="114">
        <v>33753</v>
      </c>
      <c r="E49" s="114">
        <v>57225</v>
      </c>
      <c r="F49" s="114">
        <v>21975</v>
      </c>
      <c r="G49" s="114">
        <v>10176</v>
      </c>
      <c r="H49" s="114">
        <v>25244</v>
      </c>
      <c r="I49" s="115">
        <v>24332</v>
      </c>
      <c r="J49" s="114">
        <v>12340</v>
      </c>
      <c r="K49" s="114">
        <v>11992</v>
      </c>
      <c r="L49" s="422">
        <v>5451</v>
      </c>
      <c r="M49" s="423">
        <v>5477</v>
      </c>
    </row>
    <row r="50" spans="1:17" ht="15" customHeight="1" x14ac:dyDescent="0.2">
      <c r="A50" s="421" t="s">
        <v>399</v>
      </c>
      <c r="B50" s="143">
        <v>78618</v>
      </c>
      <c r="C50" s="144">
        <v>45014</v>
      </c>
      <c r="D50" s="144">
        <v>33604</v>
      </c>
      <c r="E50" s="144">
        <v>56497</v>
      </c>
      <c r="F50" s="144">
        <v>22121</v>
      </c>
      <c r="G50" s="144">
        <v>9640</v>
      </c>
      <c r="H50" s="144">
        <v>25328</v>
      </c>
      <c r="I50" s="143">
        <v>23803</v>
      </c>
      <c r="J50" s="144">
        <v>12090</v>
      </c>
      <c r="K50" s="144">
        <v>11713</v>
      </c>
      <c r="L50" s="425">
        <v>5977</v>
      </c>
      <c r="M50" s="426">
        <v>6524</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400</v>
      </c>
      <c r="B52" s="669"/>
      <c r="C52" s="669"/>
      <c r="D52" s="669"/>
      <c r="E52" s="669"/>
      <c r="F52" s="669"/>
      <c r="G52" s="669"/>
      <c r="H52" s="669"/>
      <c r="I52" s="669"/>
      <c r="J52" s="669"/>
      <c r="K52" s="669"/>
      <c r="L52" s="669"/>
      <c r="M52" s="669"/>
    </row>
    <row r="53" spans="1:17" ht="38.1" customHeight="1" x14ac:dyDescent="0.2">
      <c r="A53" s="670" t="s">
        <v>401</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520</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402</v>
      </c>
    </row>
    <row r="3" spans="1:2" ht="15" x14ac:dyDescent="0.25">
      <c r="B3" s="446" t="s">
        <v>403</v>
      </c>
    </row>
    <row r="5" spans="1:2" ht="29.25" customHeight="1" x14ac:dyDescent="0.2">
      <c r="B5" s="447" t="s">
        <v>404</v>
      </c>
    </row>
    <row r="6" spans="1:2" ht="9.9499999999999993" customHeight="1" x14ac:dyDescent="0.2">
      <c r="B6" s="447"/>
    </row>
    <row r="7" spans="1:2" ht="73.5" customHeight="1" x14ac:dyDescent="0.2">
      <c r="B7" s="447" t="s">
        <v>405</v>
      </c>
    </row>
    <row r="8" spans="1:2" ht="9.9499999999999993" customHeight="1" x14ac:dyDescent="0.2">
      <c r="B8" s="447"/>
    </row>
    <row r="9" spans="1:2" ht="50.25" customHeight="1" x14ac:dyDescent="0.2">
      <c r="B9" s="447" t="s">
        <v>406</v>
      </c>
    </row>
    <row r="10" spans="1:2" ht="9.9499999999999993" customHeight="1" x14ac:dyDescent="0.2">
      <c r="B10" s="447"/>
    </row>
    <row r="11" spans="1:2" ht="79.5" customHeight="1" x14ac:dyDescent="0.2">
      <c r="B11" s="447" t="s">
        <v>407</v>
      </c>
    </row>
    <row r="12" spans="1:2" ht="9.9499999999999993" customHeight="1" x14ac:dyDescent="0.2">
      <c r="B12" s="447"/>
    </row>
    <row r="13" spans="1:2" ht="48.75" customHeight="1" x14ac:dyDescent="0.2">
      <c r="B13" s="447" t="s">
        <v>408</v>
      </c>
    </row>
    <row r="14" spans="1:2" ht="9.9499999999999993" customHeight="1" x14ac:dyDescent="0.2">
      <c r="B14" s="447"/>
    </row>
    <row r="15" spans="1:2" ht="33" customHeight="1" x14ac:dyDescent="0.2">
      <c r="B15" s="447" t="s">
        <v>409</v>
      </c>
    </row>
    <row r="16" spans="1:2" ht="9.9499999999999993" customHeight="1" x14ac:dyDescent="0.2">
      <c r="B16" s="447"/>
    </row>
    <row r="17" spans="2:2" ht="105" customHeight="1" x14ac:dyDescent="0.2">
      <c r="B17" s="447" t="s">
        <v>410</v>
      </c>
    </row>
    <row r="18" spans="2:2" ht="9.9499999999999993" customHeight="1" x14ac:dyDescent="0.2">
      <c r="B18" s="447"/>
    </row>
    <row r="19" spans="2:2" ht="13.5" customHeight="1" x14ac:dyDescent="0.2">
      <c r="B19" s="448" t="s">
        <v>411</v>
      </c>
    </row>
    <row r="20" spans="2:2" ht="40.5" customHeight="1" x14ac:dyDescent="0.2">
      <c r="B20" s="449"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402</v>
      </c>
    </row>
    <row r="3" spans="1:2" ht="24.95" customHeight="1" x14ac:dyDescent="0.2">
      <c r="A3" s="454"/>
      <c r="B3" s="455" t="s">
        <v>413</v>
      </c>
    </row>
    <row r="4" spans="1:2" s="445" customFormat="1" ht="12" x14ac:dyDescent="0.2"/>
    <row r="5" spans="1:2" s="445" customFormat="1" ht="139.5" customHeight="1" x14ac:dyDescent="0.2">
      <c r="B5" s="447" t="s">
        <v>414</v>
      </c>
    </row>
    <row r="6" spans="1:2" s="445" customFormat="1" ht="9.9499999999999993" customHeight="1" x14ac:dyDescent="0.2">
      <c r="B6" s="447"/>
    </row>
    <row r="7" spans="1:2" s="445" customFormat="1" ht="222.75" customHeight="1" x14ac:dyDescent="0.2">
      <c r="B7" s="447" t="s">
        <v>415</v>
      </c>
    </row>
    <row r="8" spans="1:2" s="445" customFormat="1" ht="9.9499999999999993" customHeight="1" x14ac:dyDescent="0.2">
      <c r="B8" s="447"/>
    </row>
    <row r="9" spans="1:2" s="445" customFormat="1" ht="61.5" customHeight="1" x14ac:dyDescent="0.2">
      <c r="B9" s="456" t="s">
        <v>416</v>
      </c>
    </row>
    <row r="10" spans="1:2" s="445" customFormat="1" ht="9.9499999999999993" customHeight="1" x14ac:dyDescent="0.2">
      <c r="B10" s="447"/>
    </row>
    <row r="11" spans="1:2" s="445" customFormat="1" ht="152.25" customHeight="1" x14ac:dyDescent="0.2">
      <c r="B11" s="447" t="s">
        <v>417</v>
      </c>
    </row>
    <row r="12" spans="1:2" s="445" customFormat="1" ht="9.9499999999999993" customHeight="1" x14ac:dyDescent="0.2">
      <c r="B12" s="447"/>
    </row>
    <row r="13" spans="1:2" s="445" customFormat="1" ht="96" customHeight="1" x14ac:dyDescent="0.2">
      <c r="B13" s="447" t="s">
        <v>418</v>
      </c>
    </row>
    <row r="14" spans="1:2" s="445" customFormat="1" ht="9.9499999999999993" customHeight="1" x14ac:dyDescent="0.2">
      <c r="B14" s="447"/>
    </row>
    <row r="15" spans="1:2" s="445" customFormat="1" ht="176.25" customHeight="1" x14ac:dyDescent="0.2">
      <c r="B15" s="456" t="s">
        <v>419</v>
      </c>
    </row>
    <row r="16" spans="1:2" s="445" customFormat="1" ht="9.9499999999999993" customHeight="1" x14ac:dyDescent="0.2">
      <c r="B16" s="447"/>
    </row>
    <row r="17" spans="1:6" s="445" customFormat="1" ht="26.25" customHeight="1" x14ac:dyDescent="0.2">
      <c r="B17" s="448" t="s">
        <v>420</v>
      </c>
    </row>
    <row r="18" spans="1:6" s="445" customFormat="1" ht="37.5" customHeight="1" x14ac:dyDescent="0.2">
      <c r="B18" s="449" t="s">
        <v>421</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422</v>
      </c>
    </row>
    <row r="3" spans="1:5" ht="24.95" customHeight="1" x14ac:dyDescent="0.2">
      <c r="A3" s="465"/>
      <c r="B3" s="466" t="s">
        <v>423</v>
      </c>
    </row>
    <row r="4" spans="1:5" ht="24.75" customHeight="1" x14ac:dyDescent="0.2">
      <c r="A4" s="465"/>
      <c r="B4" s="467"/>
    </row>
    <row r="5" spans="1:5" s="470" customFormat="1" ht="60" x14ac:dyDescent="0.2">
      <c r="A5" s="468"/>
      <c r="B5" s="469" t="s">
        <v>424</v>
      </c>
      <c r="C5" s="468"/>
      <c r="D5" s="468"/>
      <c r="E5" s="468"/>
    </row>
    <row r="6" spans="1:5" s="470" customFormat="1" ht="10.15" customHeight="1" x14ac:dyDescent="0.2">
      <c r="A6" s="468"/>
      <c r="B6" s="469"/>
      <c r="C6" s="468"/>
      <c r="D6" s="468"/>
      <c r="E6" s="468"/>
    </row>
    <row r="7" spans="1:5" ht="96" x14ac:dyDescent="0.2">
      <c r="A7" s="465"/>
      <c r="B7" s="469" t="s">
        <v>425</v>
      </c>
      <c r="C7" s="465"/>
      <c r="D7" s="465"/>
      <c r="E7" s="465"/>
    </row>
    <row r="8" spans="1:5" ht="10.15" customHeight="1" x14ac:dyDescent="0.2">
      <c r="A8" s="465"/>
      <c r="B8" s="465"/>
      <c r="C8" s="465"/>
      <c r="D8" s="465"/>
      <c r="E8" s="465"/>
    </row>
    <row r="9" spans="1:5" ht="204" x14ac:dyDescent="0.2">
      <c r="A9" s="465"/>
      <c r="B9" s="469" t="s">
        <v>426</v>
      </c>
      <c r="C9" s="465"/>
      <c r="D9" s="465"/>
      <c r="E9" s="465"/>
    </row>
    <row r="10" spans="1:5" ht="10.15" customHeight="1" x14ac:dyDescent="0.2">
      <c r="A10" s="465"/>
      <c r="B10" s="471"/>
      <c r="C10" s="465"/>
      <c r="D10" s="465"/>
      <c r="E10" s="465"/>
    </row>
    <row r="11" spans="1:5" ht="36" x14ac:dyDescent="0.2">
      <c r="A11" s="465"/>
      <c r="B11" s="469" t="s">
        <v>427</v>
      </c>
      <c r="C11" s="465"/>
      <c r="D11" s="465"/>
      <c r="E11" s="465"/>
    </row>
    <row r="12" spans="1:5" ht="9" customHeight="1" x14ac:dyDescent="0.2">
      <c r="A12" s="465"/>
      <c r="B12" s="471"/>
      <c r="C12" s="465"/>
      <c r="D12" s="465"/>
      <c r="E12" s="465"/>
    </row>
    <row r="13" spans="1:5" ht="96" x14ac:dyDescent="0.2">
      <c r="A13" s="465"/>
      <c r="B13" s="469" t="s">
        <v>428</v>
      </c>
      <c r="C13" s="465"/>
      <c r="D13" s="465"/>
      <c r="E13" s="465"/>
    </row>
    <row r="14" spans="1:5" ht="9" customHeight="1" x14ac:dyDescent="0.2">
      <c r="A14" s="465"/>
      <c r="B14" s="471"/>
      <c r="C14" s="465"/>
      <c r="D14" s="465"/>
      <c r="E14" s="465"/>
    </row>
    <row r="15" spans="1:5" ht="96" x14ac:dyDescent="0.2">
      <c r="A15" s="465"/>
      <c r="B15" s="469" t="s">
        <v>429</v>
      </c>
      <c r="C15" s="465"/>
      <c r="D15" s="465"/>
      <c r="E15" s="465"/>
    </row>
    <row r="16" spans="1:5" ht="9" customHeight="1" x14ac:dyDescent="0.2">
      <c r="A16" s="465"/>
      <c r="B16" s="471"/>
      <c r="C16" s="465"/>
      <c r="D16" s="465"/>
      <c r="E16" s="465"/>
    </row>
    <row r="17" spans="1:8" ht="120" x14ac:dyDescent="0.2">
      <c r="A17" s="465"/>
      <c r="B17" s="469" t="s">
        <v>430</v>
      </c>
      <c r="C17" s="465"/>
      <c r="D17" s="465"/>
      <c r="E17" s="465"/>
    </row>
    <row r="18" spans="1:8" ht="9" customHeight="1" x14ac:dyDescent="0.2">
      <c r="A18" s="465"/>
      <c r="B18" s="471"/>
      <c r="C18" s="465"/>
      <c r="D18" s="465"/>
      <c r="E18" s="465"/>
    </row>
    <row r="19" spans="1:8" ht="168" x14ac:dyDescent="0.2">
      <c r="A19" s="465"/>
      <c r="B19" s="469" t="s">
        <v>431</v>
      </c>
      <c r="C19" s="465"/>
      <c r="D19" s="465"/>
      <c r="E19" s="465"/>
    </row>
    <row r="20" spans="1:8" ht="9" customHeight="1" x14ac:dyDescent="0.2">
      <c r="A20" s="465"/>
      <c r="B20" s="471"/>
      <c r="C20" s="465"/>
      <c r="D20" s="465"/>
      <c r="E20" s="465"/>
    </row>
    <row r="21" spans="1:8" ht="24" x14ac:dyDescent="0.2">
      <c r="A21" s="465"/>
      <c r="B21" s="469" t="s">
        <v>432</v>
      </c>
      <c r="C21" s="465"/>
      <c r="D21" s="465"/>
      <c r="E21" s="465"/>
    </row>
    <row r="22" spans="1:8" ht="9" customHeight="1" x14ac:dyDescent="0.2">
      <c r="A22" s="465"/>
      <c r="B22" s="471"/>
      <c r="C22" s="465"/>
      <c r="D22" s="465"/>
      <c r="E22" s="465"/>
    </row>
    <row r="23" spans="1:8" ht="96" x14ac:dyDescent="0.2">
      <c r="A23" s="465"/>
      <c r="B23" s="469" t="s">
        <v>433</v>
      </c>
      <c r="C23" s="465"/>
      <c r="D23" s="465"/>
      <c r="E23" s="465"/>
    </row>
    <row r="24" spans="1:8" ht="9" customHeight="1" x14ac:dyDescent="0.2">
      <c r="A24" s="465"/>
      <c r="B24" s="471"/>
      <c r="C24" s="465"/>
      <c r="D24" s="465"/>
      <c r="E24" s="465"/>
    </row>
    <row r="25" spans="1:8" ht="24" x14ac:dyDescent="0.2">
      <c r="A25" s="465"/>
      <c r="B25" s="469" t="s">
        <v>434</v>
      </c>
      <c r="C25" s="465"/>
      <c r="D25" s="465"/>
      <c r="E25" s="465"/>
    </row>
    <row r="26" spans="1:8" ht="24" x14ac:dyDescent="0.2">
      <c r="A26" s="465"/>
      <c r="B26" s="472" t="s">
        <v>435</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436</v>
      </c>
      <c r="C4" s="676"/>
      <c r="D4" s="676" t="s">
        <v>437</v>
      </c>
      <c r="E4" s="676"/>
      <c r="F4" s="677" t="s">
        <v>438</v>
      </c>
      <c r="G4" s="677"/>
      <c r="H4" s="677" t="s">
        <v>439</v>
      </c>
      <c r="I4" s="677"/>
      <c r="J4" s="677" t="s">
        <v>440</v>
      </c>
      <c r="K4" s="677"/>
      <c r="L4" s="677"/>
      <c r="M4" s="677"/>
      <c r="N4" s="677"/>
    </row>
    <row r="5" spans="1:14" s="474" customFormat="1" ht="15" customHeight="1" x14ac:dyDescent="0.2">
      <c r="B5" s="474" t="s">
        <v>441</v>
      </c>
      <c r="C5" s="474" t="s">
        <v>442</v>
      </c>
      <c r="D5" s="474" t="s">
        <v>441</v>
      </c>
      <c r="E5" s="474" t="s">
        <v>442</v>
      </c>
      <c r="F5" s="474" t="s">
        <v>441</v>
      </c>
      <c r="G5" s="474" t="s">
        <v>442</v>
      </c>
      <c r="H5" s="474" t="s">
        <v>441</v>
      </c>
      <c r="I5" s="474" t="s">
        <v>442</v>
      </c>
      <c r="J5" s="475" t="s">
        <v>443</v>
      </c>
      <c r="K5" s="475" t="s">
        <v>444</v>
      </c>
      <c r="L5" s="475" t="s">
        <v>445</v>
      </c>
      <c r="M5" s="475" t="s">
        <v>446</v>
      </c>
      <c r="N5" s="475" t="s">
        <v>447</v>
      </c>
    </row>
    <row r="6" spans="1:14" s="474" customFormat="1" ht="15" customHeight="1" x14ac:dyDescent="0.2">
      <c r="A6" s="477" t="s">
        <v>448</v>
      </c>
      <c r="B6" s="478">
        <f>'Tabelle 2.3'!J11</f>
        <v>1.6971515794375598</v>
      </c>
      <c r="C6" s="479">
        <f>'Tabelle 3.3'!J11</f>
        <v>0.26959855090778889</v>
      </c>
      <c r="D6" s="480">
        <f t="shared" ref="D6:E9" si="0">IF(OR(AND(B6&gt;=-50,B6&lt;=50),ISNUMBER(B6)=FALSE),B6,"")</f>
        <v>1.6971515794375598</v>
      </c>
      <c r="E6" s="480">
        <f t="shared" si="0"/>
        <v>0.26959855090778889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449</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450</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451</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452</v>
      </c>
      <c r="B12" s="676" t="s">
        <v>436</v>
      </c>
      <c r="C12" s="676"/>
      <c r="D12" s="676" t="s">
        <v>437</v>
      </c>
      <c r="E12" s="676"/>
      <c r="F12" s="677" t="s">
        <v>438</v>
      </c>
      <c r="G12" s="677"/>
      <c r="H12" s="677" t="s">
        <v>439</v>
      </c>
      <c r="I12" s="677"/>
      <c r="J12" s="677" t="s">
        <v>440</v>
      </c>
      <c r="K12" s="677"/>
      <c r="L12" s="677"/>
      <c r="M12" s="677"/>
      <c r="N12" s="677"/>
    </row>
    <row r="13" spans="1:14" s="474" customFormat="1" ht="15" customHeight="1" x14ac:dyDescent="0.2">
      <c r="A13" s="683"/>
      <c r="B13" s="474" t="s">
        <v>441</v>
      </c>
      <c r="C13" s="474" t="s">
        <v>442</v>
      </c>
      <c r="D13" s="474" t="s">
        <v>441</v>
      </c>
      <c r="E13" s="474" t="s">
        <v>442</v>
      </c>
      <c r="F13" s="474" t="s">
        <v>441</v>
      </c>
      <c r="G13" s="474" t="s">
        <v>442</v>
      </c>
      <c r="H13" s="474" t="s">
        <v>441</v>
      </c>
      <c r="I13" s="474" t="s">
        <v>442</v>
      </c>
      <c r="J13" s="475" t="s">
        <v>443</v>
      </c>
      <c r="K13" s="475" t="s">
        <v>444</v>
      </c>
      <c r="L13" s="475" t="s">
        <v>445</v>
      </c>
      <c r="M13" s="475" t="s">
        <v>446</v>
      </c>
      <c r="N13" s="475" t="s">
        <v>447</v>
      </c>
    </row>
    <row r="14" spans="1:14" s="474" customFormat="1" ht="15" customHeight="1" x14ac:dyDescent="0.2">
      <c r="A14" s="474">
        <v>1</v>
      </c>
      <c r="B14" s="478">
        <f>'Tabelle 2.3'!J11</f>
        <v>1.6971515794375598</v>
      </c>
      <c r="C14" s="479">
        <f>'Tabelle 3.3'!J11</f>
        <v>0.26959855090778889</v>
      </c>
      <c r="D14" s="480">
        <f>IF(OR(AND(B14&gt;=-50,B14&lt;=50),ISNUMBER(B14)=FALSE),B14,"")</f>
        <v>1.6971515794375598</v>
      </c>
      <c r="E14" s="480">
        <f>IF(OR(AND(C14&gt;=-50,C14&lt;=50),ISNUMBER(C14)=FALSE),C14,"")</f>
        <v>0.26959855090778889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-3.2967032967032965</v>
      </c>
      <c r="C15" s="479">
        <f>'Tabelle 3.3'!J12</f>
        <v>7.5242718446601939</v>
      </c>
      <c r="D15" s="480">
        <f t="shared" ref="D15:E45" si="3">IF(OR(AND(B15&gt;=-50,B15&lt;=50),ISNUMBER(B15)=FALSE),B15,"")</f>
        <v>-3.2967032967032965</v>
      </c>
      <c r="E15" s="480">
        <f t="shared" si="3"/>
        <v>7.5242718446601939</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4.1570438799076213</v>
      </c>
      <c r="C16" s="479">
        <f>'Tabelle 3.3'!J13</f>
        <v>4.3689320388349513</v>
      </c>
      <c r="D16" s="480">
        <f t="shared" si="3"/>
        <v>4.1570438799076213</v>
      </c>
      <c r="E16" s="480">
        <f t="shared" si="3"/>
        <v>4.3689320388349513</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0.54179934413763609</v>
      </c>
      <c r="C17" s="479">
        <f>'Tabelle 3.3'!J14</f>
        <v>-1.2260127931769722</v>
      </c>
      <c r="D17" s="480">
        <f t="shared" si="3"/>
        <v>0.54179934413763609</v>
      </c>
      <c r="E17" s="480">
        <f t="shared" si="3"/>
        <v>-1.2260127931769722</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-1.0350143140277472</v>
      </c>
      <c r="C18" s="479">
        <f>'Tabelle 3.3'!J15</f>
        <v>0.96153846153846156</v>
      </c>
      <c r="D18" s="480">
        <f t="shared" si="3"/>
        <v>-1.0350143140277472</v>
      </c>
      <c r="E18" s="480">
        <f t="shared" si="3"/>
        <v>0.96153846153846156</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0.55264411624583132</v>
      </c>
      <c r="C19" s="479">
        <f>'Tabelle 3.3'!J16</f>
        <v>-1.3268998793727382</v>
      </c>
      <c r="D19" s="480">
        <f t="shared" si="3"/>
        <v>0.55264411624583132</v>
      </c>
      <c r="E19" s="480">
        <f t="shared" si="3"/>
        <v>-1.3268998793727382</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1.7152373022481266</v>
      </c>
      <c r="C20" s="479">
        <f>'Tabelle 3.3'!J17</f>
        <v>-5.9561128526645772</v>
      </c>
      <c r="D20" s="480">
        <f t="shared" si="3"/>
        <v>1.7152373022481266</v>
      </c>
      <c r="E20" s="480">
        <f t="shared" si="3"/>
        <v>-5.9561128526645772</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4.6196997195182314</v>
      </c>
      <c r="C21" s="479">
        <f>'Tabelle 3.3'!J18</f>
        <v>1.8221574344023324</v>
      </c>
      <c r="D21" s="480">
        <f t="shared" si="3"/>
        <v>4.6196997195182314</v>
      </c>
      <c r="E21" s="480">
        <f t="shared" si="3"/>
        <v>1.8221574344023324</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1.0658216909117095</v>
      </c>
      <c r="C22" s="479">
        <f>'Tabelle 3.3'!J19</f>
        <v>2.4731823599523244</v>
      </c>
      <c r="D22" s="480">
        <f t="shared" si="3"/>
        <v>1.0658216909117095</v>
      </c>
      <c r="E22" s="480">
        <f t="shared" si="3"/>
        <v>2.4731823599523244</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-1.1462081833933093</v>
      </c>
      <c r="C23" s="479">
        <f>'Tabelle 3.3'!J20</f>
        <v>-0.94403236682400538</v>
      </c>
      <c r="D23" s="480">
        <f t="shared" si="3"/>
        <v>-1.1462081833933093</v>
      </c>
      <c r="E23" s="480">
        <f t="shared" si="3"/>
        <v>-0.94403236682400538</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0.59136605558840927</v>
      </c>
      <c r="C24" s="479">
        <f>'Tabelle 3.3'!J21</f>
        <v>-4.1426324069218667</v>
      </c>
      <c r="D24" s="480">
        <f t="shared" si="3"/>
        <v>0.59136605558840927</v>
      </c>
      <c r="E24" s="480">
        <f t="shared" si="3"/>
        <v>-4.1426324069218667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-2.6053639846743293</v>
      </c>
      <c r="C25" s="479">
        <f>'Tabelle 3.3'!J22</f>
        <v>-7.7922077922077921</v>
      </c>
      <c r="D25" s="480">
        <f t="shared" si="3"/>
        <v>-2.6053639846743293</v>
      </c>
      <c r="E25" s="480">
        <f t="shared" si="3"/>
        <v>-7.7922077922077921</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-1.2564671101256466</v>
      </c>
      <c r="C26" s="479">
        <f>'Tabelle 3.3'!J23</f>
        <v>5.5970149253731343</v>
      </c>
      <c r="D26" s="480">
        <f t="shared" si="3"/>
        <v>-1.2564671101256466</v>
      </c>
      <c r="E26" s="480">
        <f t="shared" si="3"/>
        <v>5.5970149253731343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2.7749747729566097</v>
      </c>
      <c r="C27" s="479">
        <f>'Tabelle 3.3'!J24</f>
        <v>-0.10509721492380451</v>
      </c>
      <c r="D27" s="480">
        <f t="shared" si="3"/>
        <v>2.7749747729566097</v>
      </c>
      <c r="E27" s="480">
        <f t="shared" si="3"/>
        <v>-0.10509721492380451</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1.7686285879965207</v>
      </c>
      <c r="C28" s="479">
        <f>'Tabelle 3.3'!J25</f>
        <v>1.0646846122940941</v>
      </c>
      <c r="D28" s="480">
        <f t="shared" si="3"/>
        <v>1.7686285879965207</v>
      </c>
      <c r="E28" s="480">
        <f t="shared" si="3"/>
        <v>1.0646846122940941</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-0.63113604488078545</v>
      </c>
      <c r="C29" s="479">
        <f>'Tabelle 3.3'!J26</f>
        <v>74.603174603174608</v>
      </c>
      <c r="D29" s="480">
        <f t="shared" si="3"/>
        <v>-0.63113604488078545</v>
      </c>
      <c r="E29" s="480" t="str">
        <f t="shared" si="3"/>
        <v/>
      </c>
      <c r="F29" s="475" t="str">
        <f t="shared" si="4"/>
        <v/>
      </c>
      <c r="G29" s="475" t="str">
        <f t="shared" si="4"/>
        <v>&gt; 50</v>
      </c>
      <c r="H29" s="481" t="str">
        <f t="shared" si="5"/>
        <v/>
      </c>
      <c r="I29" s="481">
        <f t="shared" si="5"/>
        <v>-0.75</v>
      </c>
      <c r="J29" s="475" t="e">
        <f t="shared" si="6"/>
        <v>#N/A</v>
      </c>
      <c r="K29" s="475" t="e">
        <f t="shared" si="7"/>
        <v>#N/A</v>
      </c>
      <c r="L29" s="475">
        <f t="shared" si="8"/>
        <v>160</v>
      </c>
      <c r="M29" s="475">
        <f t="shared" si="9"/>
        <v>45</v>
      </c>
      <c r="N29" s="475">
        <v>160</v>
      </c>
    </row>
    <row r="30" spans="1:14" s="474" customFormat="1" ht="15" customHeight="1" x14ac:dyDescent="0.2">
      <c r="A30" s="474">
        <v>17</v>
      </c>
      <c r="B30" s="478">
        <f>'Tabelle 2.3'!J27</f>
        <v>5.7678177810433509</v>
      </c>
      <c r="C30" s="479">
        <f>'Tabelle 3.3'!J27</f>
        <v>7.8369905956112849</v>
      </c>
      <c r="D30" s="480">
        <f t="shared" si="3"/>
        <v>5.7678177810433509</v>
      </c>
      <c r="E30" s="480">
        <f t="shared" si="3"/>
        <v>7.8369905956112849</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8.0890144825150117</v>
      </c>
      <c r="C31" s="479">
        <f>'Tabelle 3.3'!J28</f>
        <v>1.098901098901099</v>
      </c>
      <c r="D31" s="480">
        <f t="shared" si="3"/>
        <v>8.0890144825150117</v>
      </c>
      <c r="E31" s="480">
        <f t="shared" si="3"/>
        <v>1.098901098901099</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2.459016393442623</v>
      </c>
      <c r="C32" s="479">
        <f>'Tabelle 3.3'!J29</f>
        <v>-2.0689655172413794</v>
      </c>
      <c r="D32" s="480">
        <f t="shared" si="3"/>
        <v>2.459016393442623</v>
      </c>
      <c r="E32" s="480">
        <f t="shared" si="3"/>
        <v>-2.0689655172413794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7.3170731707317076</v>
      </c>
      <c r="C33" s="479">
        <f>'Tabelle 3.3'!J30</f>
        <v>1.2032085561497325</v>
      </c>
      <c r="D33" s="480">
        <f t="shared" si="3"/>
        <v>7.3170731707317076</v>
      </c>
      <c r="E33" s="480">
        <f t="shared" si="3"/>
        <v>1.2032085561497325</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-0.41046690610569525</v>
      </c>
      <c r="C34" s="479">
        <f>'Tabelle 3.3'!J31</f>
        <v>-3.7482319660537482</v>
      </c>
      <c r="D34" s="480">
        <f t="shared" si="3"/>
        <v>-0.41046690610569525</v>
      </c>
      <c r="E34" s="480">
        <f t="shared" si="3"/>
        <v>-3.7482319660537482</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-3.2967032967032965</v>
      </c>
      <c r="C37" s="479">
        <f>'Tabelle 3.3'!J34</f>
        <v>7.5242718446601939</v>
      </c>
      <c r="D37" s="480">
        <f t="shared" si="3"/>
        <v>-3.2967032967032965</v>
      </c>
      <c r="E37" s="480">
        <f t="shared" si="3"/>
        <v>7.5242718446601939</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1.5774092461533045</v>
      </c>
      <c r="C38" s="479">
        <f>'Tabelle 3.3'!J35</f>
        <v>0.31847133757961782</v>
      </c>
      <c r="D38" s="480">
        <f t="shared" si="3"/>
        <v>1.5774092461533045</v>
      </c>
      <c r="E38" s="480">
        <f t="shared" si="3"/>
        <v>0.31847133757961782</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1.8142414860681115</v>
      </c>
      <c r="C39" s="479">
        <f>'Tabelle 3.3'!J36</f>
        <v>0.11070296382025864</v>
      </c>
      <c r="D39" s="480">
        <f t="shared" si="3"/>
        <v>1.8142414860681115</v>
      </c>
      <c r="E39" s="480">
        <f t="shared" si="3"/>
        <v>0.11070296382025864</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1.8142414860681115</v>
      </c>
      <c r="C45" s="479">
        <f>'Tabelle 3.3'!J36</f>
        <v>0.11070296382025864</v>
      </c>
      <c r="D45" s="480">
        <f t="shared" si="3"/>
        <v>1.8142414860681115</v>
      </c>
      <c r="E45" s="480">
        <f t="shared" si="3"/>
        <v>0.11070296382025864</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453</v>
      </c>
      <c r="E48" s="475"/>
      <c r="F48" s="475"/>
      <c r="G48" s="475"/>
      <c r="H48" s="475"/>
      <c r="I48" s="475"/>
      <c r="J48" s="475"/>
      <c r="K48" s="475"/>
      <c r="L48" s="475"/>
      <c r="M48" s="475"/>
      <c r="N48" s="475"/>
    </row>
    <row r="49" spans="1:14" ht="15" customHeight="1" x14ac:dyDescent="0.2">
      <c r="A49" s="678" t="s">
        <v>454</v>
      </c>
      <c r="B49" s="679" t="s">
        <v>102</v>
      </c>
      <c r="C49" s="679"/>
      <c r="D49" s="679"/>
      <c r="E49" s="680" t="s">
        <v>455</v>
      </c>
      <c r="F49" s="680"/>
      <c r="G49" s="680"/>
      <c r="H49" s="681" t="s">
        <v>456</v>
      </c>
      <c r="I49" s="682" t="s">
        <v>457</v>
      </c>
      <c r="J49" s="682"/>
      <c r="K49" s="682"/>
      <c r="L49" s="483" t="s">
        <v>458</v>
      </c>
      <c r="M49" s="460"/>
      <c r="N49" s="452"/>
    </row>
    <row r="50" spans="1:14" ht="39.950000000000003" customHeight="1" x14ac:dyDescent="0.2">
      <c r="A50" s="678"/>
      <c r="B50" s="484" t="s">
        <v>441</v>
      </c>
      <c r="C50" s="484" t="s">
        <v>120</v>
      </c>
      <c r="D50" s="484" t="s">
        <v>121</v>
      </c>
      <c r="E50" s="484" t="s">
        <v>441</v>
      </c>
      <c r="F50" s="484" t="s">
        <v>120</v>
      </c>
      <c r="G50" s="484" t="s">
        <v>121</v>
      </c>
      <c r="H50" s="681"/>
      <c r="I50" s="484" t="s">
        <v>441</v>
      </c>
      <c r="J50" s="484" t="s">
        <v>120</v>
      </c>
      <c r="K50" s="484" t="s">
        <v>121</v>
      </c>
      <c r="L50" s="484" t="s">
        <v>459</v>
      </c>
      <c r="M50" s="484"/>
      <c r="N50" s="484"/>
    </row>
    <row r="51" spans="1:14" ht="15" customHeight="1" x14ac:dyDescent="0.2">
      <c r="A51" s="485" t="s">
        <v>460</v>
      </c>
      <c r="B51" s="486">
        <v>65983</v>
      </c>
      <c r="C51" s="486">
        <v>13063</v>
      </c>
      <c r="D51" s="486">
        <v>9013</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461</v>
      </c>
      <c r="B52" s="486">
        <v>66390</v>
      </c>
      <c r="C52" s="486">
        <v>13213</v>
      </c>
      <c r="D52" s="486">
        <v>9188</v>
      </c>
      <c r="E52" s="487">
        <f t="shared" ref="E52:G70" si="11">IF($A$51=37802,IF(COUNTBLANK(B$51:B$70)&gt;0,#N/A,B52/B$51*100),IF(COUNTBLANK(B$51:B$75)&gt;0,#N/A,B52/B$51*100))</f>
        <v>100.61682554597395</v>
      </c>
      <c r="F52" s="487">
        <f t="shared" si="11"/>
        <v>101.14828140549643</v>
      </c>
      <c r="G52" s="487">
        <f t="shared" si="11"/>
        <v>101.94163985354487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67258</v>
      </c>
      <c r="C53" s="486">
        <v>13318</v>
      </c>
      <c r="D53" s="486">
        <v>9399</v>
      </c>
      <c r="E53" s="487">
        <f t="shared" si="11"/>
        <v>101.93231589954988</v>
      </c>
      <c r="F53" s="487">
        <f t="shared" si="11"/>
        <v>101.95207838934395</v>
      </c>
      <c r="G53" s="487">
        <f t="shared" si="11"/>
        <v>104.28270276267612</v>
      </c>
      <c r="H53" s="488">
        <f>IF(ISERROR(L53)=TRUE,IF(MONTH(A53)=MONTH(MAX(A$51:A$75)),A53,""),"")</f>
        <v>41883</v>
      </c>
      <c r="I53" s="487">
        <f t="shared" si="12"/>
        <v>101.93231589954988</v>
      </c>
      <c r="J53" s="487">
        <f t="shared" si="10"/>
        <v>101.95207838934395</v>
      </c>
      <c r="K53" s="487">
        <f t="shared" si="10"/>
        <v>104.28270276267612</v>
      </c>
      <c r="L53" s="487" t="e">
        <f t="shared" si="13"/>
        <v>#N/A</v>
      </c>
    </row>
    <row r="54" spans="1:14" ht="15" customHeight="1" x14ac:dyDescent="0.2">
      <c r="A54" s="489" t="s">
        <v>462</v>
      </c>
      <c r="B54" s="486">
        <v>67396</v>
      </c>
      <c r="C54" s="486">
        <v>13433</v>
      </c>
      <c r="D54" s="486">
        <v>9404</v>
      </c>
      <c r="E54" s="487">
        <f t="shared" si="11"/>
        <v>102.14146067926586</v>
      </c>
      <c r="F54" s="487">
        <f t="shared" si="11"/>
        <v>102.83242746689123</v>
      </c>
      <c r="G54" s="487">
        <f t="shared" si="11"/>
        <v>104.33817818706312</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463</v>
      </c>
      <c r="B55" s="486">
        <v>66875</v>
      </c>
      <c r="C55" s="486">
        <v>13089</v>
      </c>
      <c r="D55" s="486">
        <v>9262</v>
      </c>
      <c r="E55" s="487">
        <f t="shared" si="11"/>
        <v>101.35186335874391</v>
      </c>
      <c r="F55" s="487">
        <f t="shared" si="11"/>
        <v>100.19903544361939</v>
      </c>
      <c r="G55" s="487">
        <f t="shared" si="11"/>
        <v>102.76267613447243</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464</v>
      </c>
      <c r="B56" s="486">
        <v>67625</v>
      </c>
      <c r="C56" s="486">
        <v>13121</v>
      </c>
      <c r="D56" s="486">
        <v>9395</v>
      </c>
      <c r="E56" s="487">
        <f t="shared" si="11"/>
        <v>102.48851977024384</v>
      </c>
      <c r="F56" s="487">
        <f t="shared" si="11"/>
        <v>100.44400214345863</v>
      </c>
      <c r="G56" s="487">
        <f t="shared" si="11"/>
        <v>104.23832242316652</v>
      </c>
      <c r="H56" s="488" t="str">
        <f t="shared" si="14"/>
        <v/>
      </c>
      <c r="I56" s="487" t="str">
        <f t="shared" si="12"/>
        <v/>
      </c>
      <c r="J56" s="487" t="str">
        <f t="shared" si="10"/>
        <v/>
      </c>
      <c r="K56" s="487" t="str">
        <f t="shared" si="10"/>
        <v/>
      </c>
      <c r="L56" s="487" t="e">
        <f t="shared" si="13"/>
        <v>#N/A</v>
      </c>
    </row>
    <row r="57" spans="1:14" ht="15" customHeight="1" x14ac:dyDescent="0.2">
      <c r="A57" s="489">
        <v>42248</v>
      </c>
      <c r="B57" s="486">
        <v>69188</v>
      </c>
      <c r="C57" s="486">
        <v>12932</v>
      </c>
      <c r="D57" s="486">
        <v>9751</v>
      </c>
      <c r="E57" s="487">
        <f t="shared" si="11"/>
        <v>104.8573117318097</v>
      </c>
      <c r="F57" s="487">
        <f t="shared" si="11"/>
        <v>98.997167572533101</v>
      </c>
      <c r="G57" s="487">
        <f t="shared" si="11"/>
        <v>108.1881726395207</v>
      </c>
      <c r="H57" s="488">
        <f t="shared" si="14"/>
        <v>42248</v>
      </c>
      <c r="I57" s="487">
        <f t="shared" si="12"/>
        <v>104.8573117318097</v>
      </c>
      <c r="J57" s="487">
        <f t="shared" si="10"/>
        <v>98.997167572533101</v>
      </c>
      <c r="K57" s="487">
        <f t="shared" si="10"/>
        <v>108.1881726395207</v>
      </c>
      <c r="L57" s="487" t="e">
        <f t="shared" si="13"/>
        <v>#N/A</v>
      </c>
    </row>
    <row r="58" spans="1:14" ht="15" customHeight="1" x14ac:dyDescent="0.2">
      <c r="A58" s="489" t="s">
        <v>465</v>
      </c>
      <c r="B58" s="486">
        <v>69311</v>
      </c>
      <c r="C58" s="486">
        <v>12964</v>
      </c>
      <c r="D58" s="486">
        <v>9728</v>
      </c>
      <c r="E58" s="487">
        <f t="shared" si="11"/>
        <v>105.04372338329571</v>
      </c>
      <c r="F58" s="487">
        <f t="shared" si="11"/>
        <v>99.242134272372354</v>
      </c>
      <c r="G58" s="487">
        <f t="shared" si="11"/>
        <v>107.9329856873405</v>
      </c>
      <c r="H58" s="488" t="str">
        <f t="shared" si="14"/>
        <v/>
      </c>
      <c r="I58" s="487" t="str">
        <f t="shared" si="12"/>
        <v/>
      </c>
      <c r="J58" s="487" t="str">
        <f t="shared" si="10"/>
        <v/>
      </c>
      <c r="K58" s="487" t="str">
        <f t="shared" si="10"/>
        <v/>
      </c>
      <c r="L58" s="487" t="e">
        <f t="shared" si="13"/>
        <v>#N/A</v>
      </c>
    </row>
    <row r="59" spans="1:14" ht="15" customHeight="1" x14ac:dyDescent="0.2">
      <c r="A59" s="489" t="s">
        <v>466</v>
      </c>
      <c r="B59" s="486">
        <v>69494</v>
      </c>
      <c r="C59" s="486">
        <v>12773</v>
      </c>
      <c r="D59" s="486">
        <v>9713</v>
      </c>
      <c r="E59" s="487">
        <f t="shared" si="11"/>
        <v>105.32106754770167</v>
      </c>
      <c r="F59" s="487">
        <f t="shared" si="11"/>
        <v>97.779989282706879</v>
      </c>
      <c r="G59" s="487">
        <f t="shared" si="11"/>
        <v>107.76655941417953</v>
      </c>
      <c r="H59" s="488" t="str">
        <f t="shared" si="14"/>
        <v/>
      </c>
      <c r="I59" s="487" t="str">
        <f t="shared" si="12"/>
        <v/>
      </c>
      <c r="J59" s="487" t="str">
        <f t="shared" si="10"/>
        <v/>
      </c>
      <c r="K59" s="487" t="str">
        <f t="shared" si="10"/>
        <v/>
      </c>
      <c r="L59" s="487" t="e">
        <f t="shared" si="13"/>
        <v>#N/A</v>
      </c>
    </row>
    <row r="60" spans="1:14" ht="15" customHeight="1" x14ac:dyDescent="0.2">
      <c r="A60" s="489" t="s">
        <v>467</v>
      </c>
      <c r="B60" s="486">
        <v>70175</v>
      </c>
      <c r="C60" s="486">
        <v>12888</v>
      </c>
      <c r="D60" s="486">
        <v>9811</v>
      </c>
      <c r="E60" s="487">
        <f t="shared" si="11"/>
        <v>106.35315156934362</v>
      </c>
      <c r="F60" s="487">
        <f t="shared" si="11"/>
        <v>98.660338360254158</v>
      </c>
      <c r="G60" s="487">
        <f t="shared" si="11"/>
        <v>108.85387773216466</v>
      </c>
      <c r="H60" s="488" t="str">
        <f t="shared" si="14"/>
        <v/>
      </c>
      <c r="I60" s="487" t="str">
        <f t="shared" si="12"/>
        <v/>
      </c>
      <c r="J60" s="487" t="str">
        <f t="shared" si="10"/>
        <v/>
      </c>
      <c r="K60" s="487" t="str">
        <f t="shared" si="10"/>
        <v/>
      </c>
      <c r="L60" s="487" t="e">
        <f t="shared" si="13"/>
        <v>#N/A</v>
      </c>
    </row>
    <row r="61" spans="1:14" ht="15" customHeight="1" x14ac:dyDescent="0.2">
      <c r="A61" s="489">
        <v>42614</v>
      </c>
      <c r="B61" s="486">
        <v>71755</v>
      </c>
      <c r="C61" s="486">
        <v>12835</v>
      </c>
      <c r="D61" s="486">
        <v>10183</v>
      </c>
      <c r="E61" s="487">
        <f t="shared" si="11"/>
        <v>108.74770774290347</v>
      </c>
      <c r="F61" s="487">
        <f t="shared" si="11"/>
        <v>98.254612263645413</v>
      </c>
      <c r="G61" s="487">
        <f t="shared" si="11"/>
        <v>112.9812493065572</v>
      </c>
      <c r="H61" s="488">
        <f t="shared" si="14"/>
        <v>42614</v>
      </c>
      <c r="I61" s="487">
        <f t="shared" si="12"/>
        <v>108.74770774290347</v>
      </c>
      <c r="J61" s="487">
        <f t="shared" si="10"/>
        <v>98.254612263645413</v>
      </c>
      <c r="K61" s="487">
        <f t="shared" si="10"/>
        <v>112.9812493065572</v>
      </c>
      <c r="L61" s="487" t="e">
        <f t="shared" si="13"/>
        <v>#N/A</v>
      </c>
    </row>
    <row r="62" spans="1:14" ht="15" customHeight="1" x14ac:dyDescent="0.2">
      <c r="A62" s="489" t="s">
        <v>468</v>
      </c>
      <c r="B62" s="486">
        <v>72581</v>
      </c>
      <c r="C62" s="486">
        <v>12768</v>
      </c>
      <c r="D62" s="486">
        <v>10164</v>
      </c>
      <c r="E62" s="487">
        <f t="shared" si="11"/>
        <v>109.99954533743539</v>
      </c>
      <c r="F62" s="487">
        <f t="shared" si="11"/>
        <v>97.741713235856992</v>
      </c>
      <c r="G62" s="487">
        <f t="shared" si="11"/>
        <v>112.77044269388661</v>
      </c>
      <c r="H62" s="488" t="str">
        <f t="shared" si="14"/>
        <v/>
      </c>
      <c r="I62" s="487" t="str">
        <f t="shared" si="12"/>
        <v/>
      </c>
      <c r="J62" s="487" t="str">
        <f t="shared" si="10"/>
        <v/>
      </c>
      <c r="K62" s="487" t="str">
        <f t="shared" si="10"/>
        <v/>
      </c>
      <c r="L62" s="487" t="e">
        <f t="shared" si="13"/>
        <v>#N/A</v>
      </c>
    </row>
    <row r="63" spans="1:14" ht="15" customHeight="1" x14ac:dyDescent="0.2">
      <c r="A63" s="489" t="s">
        <v>469</v>
      </c>
      <c r="B63" s="486">
        <v>72093</v>
      </c>
      <c r="C63" s="486">
        <v>12672</v>
      </c>
      <c r="D63" s="486">
        <v>10277</v>
      </c>
      <c r="E63" s="487">
        <f t="shared" si="11"/>
        <v>109.25996089901943</v>
      </c>
      <c r="F63" s="487">
        <f t="shared" si="11"/>
        <v>97.006813136339275</v>
      </c>
      <c r="G63" s="487">
        <f t="shared" si="11"/>
        <v>114.02418728503274</v>
      </c>
      <c r="H63" s="488" t="str">
        <f t="shared" si="14"/>
        <v/>
      </c>
      <c r="I63" s="487" t="str">
        <f t="shared" si="12"/>
        <v/>
      </c>
      <c r="J63" s="487" t="str">
        <f t="shared" si="10"/>
        <v/>
      </c>
      <c r="K63" s="487" t="str">
        <f t="shared" si="10"/>
        <v/>
      </c>
      <c r="L63" s="487" t="e">
        <f t="shared" si="13"/>
        <v>#N/A</v>
      </c>
    </row>
    <row r="64" spans="1:14" ht="15" customHeight="1" x14ac:dyDescent="0.2">
      <c r="A64" s="489" t="s">
        <v>470</v>
      </c>
      <c r="B64" s="486">
        <v>72638</v>
      </c>
      <c r="C64" s="486">
        <v>12693</v>
      </c>
      <c r="D64" s="486">
        <v>10500</v>
      </c>
      <c r="E64" s="487">
        <f t="shared" si="11"/>
        <v>110.0859312247094</v>
      </c>
      <c r="F64" s="487">
        <f t="shared" si="11"/>
        <v>97.167572533108782</v>
      </c>
      <c r="G64" s="487">
        <f t="shared" si="11"/>
        <v>116.49839121269278</v>
      </c>
      <c r="H64" s="488" t="str">
        <f t="shared" si="14"/>
        <v/>
      </c>
      <c r="I64" s="487" t="str">
        <f t="shared" si="12"/>
        <v/>
      </c>
      <c r="J64" s="487" t="str">
        <f t="shared" si="10"/>
        <v/>
      </c>
      <c r="K64" s="487" t="str">
        <f t="shared" si="10"/>
        <v/>
      </c>
      <c r="L64" s="487" t="e">
        <f t="shared" si="13"/>
        <v>#N/A</v>
      </c>
    </row>
    <row r="65" spans="1:12" ht="15" customHeight="1" x14ac:dyDescent="0.2">
      <c r="A65" s="489">
        <v>42979</v>
      </c>
      <c r="B65" s="486">
        <v>74800</v>
      </c>
      <c r="C65" s="486">
        <v>12715</v>
      </c>
      <c r="D65" s="486">
        <v>10885</v>
      </c>
      <c r="E65" s="487">
        <f t="shared" si="11"/>
        <v>113.3625327735932</v>
      </c>
      <c r="F65" s="487">
        <f t="shared" si="11"/>
        <v>97.33598713924826</v>
      </c>
      <c r="G65" s="487">
        <f t="shared" si="11"/>
        <v>120.76999889049151</v>
      </c>
      <c r="H65" s="488">
        <f t="shared" si="14"/>
        <v>42979</v>
      </c>
      <c r="I65" s="487">
        <f t="shared" si="12"/>
        <v>113.3625327735932</v>
      </c>
      <c r="J65" s="487">
        <f t="shared" si="10"/>
        <v>97.33598713924826</v>
      </c>
      <c r="K65" s="487">
        <f t="shared" si="10"/>
        <v>120.76999889049151</v>
      </c>
      <c r="L65" s="487" t="e">
        <f t="shared" si="13"/>
        <v>#N/A</v>
      </c>
    </row>
    <row r="66" spans="1:12" ht="15" customHeight="1" x14ac:dyDescent="0.2">
      <c r="A66" s="489" t="s">
        <v>471</v>
      </c>
      <c r="B66" s="486">
        <v>75435</v>
      </c>
      <c r="C66" s="486">
        <v>12725</v>
      </c>
      <c r="D66" s="486">
        <v>10901</v>
      </c>
      <c r="E66" s="487">
        <f t="shared" si="11"/>
        <v>114.32490186866313</v>
      </c>
      <c r="F66" s="487">
        <f t="shared" si="11"/>
        <v>97.412539232948021</v>
      </c>
      <c r="G66" s="487">
        <f t="shared" si="11"/>
        <v>120.94752024852991</v>
      </c>
      <c r="H66" s="488" t="str">
        <f t="shared" si="14"/>
        <v/>
      </c>
      <c r="I66" s="487" t="str">
        <f t="shared" si="12"/>
        <v/>
      </c>
      <c r="J66" s="487" t="str">
        <f t="shared" si="10"/>
        <v/>
      </c>
      <c r="K66" s="487" t="str">
        <f t="shared" si="10"/>
        <v/>
      </c>
      <c r="L66" s="487" t="e">
        <f t="shared" si="13"/>
        <v>#N/A</v>
      </c>
    </row>
    <row r="67" spans="1:12" ht="15" customHeight="1" x14ac:dyDescent="0.2">
      <c r="A67" s="489" t="s">
        <v>472</v>
      </c>
      <c r="B67" s="486">
        <v>75449</v>
      </c>
      <c r="C67" s="486">
        <v>12609</v>
      </c>
      <c r="D67" s="486">
        <v>10862</v>
      </c>
      <c r="E67" s="487">
        <f t="shared" si="11"/>
        <v>114.34611945501115</v>
      </c>
      <c r="F67" s="487">
        <f t="shared" si="11"/>
        <v>96.524534946030769</v>
      </c>
      <c r="G67" s="487">
        <f t="shared" si="11"/>
        <v>120.51481193831133</v>
      </c>
      <c r="H67" s="488" t="str">
        <f t="shared" si="14"/>
        <v/>
      </c>
      <c r="I67" s="487" t="str">
        <f t="shared" si="12"/>
        <v/>
      </c>
      <c r="J67" s="487" t="str">
        <f t="shared" si="12"/>
        <v/>
      </c>
      <c r="K67" s="487" t="str">
        <f t="shared" si="12"/>
        <v/>
      </c>
      <c r="L67" s="487" t="e">
        <f t="shared" si="13"/>
        <v>#N/A</v>
      </c>
    </row>
    <row r="68" spans="1:12" ht="15" customHeight="1" x14ac:dyDescent="0.2">
      <c r="A68" s="489" t="s">
        <v>473</v>
      </c>
      <c r="B68" s="486">
        <v>75808</v>
      </c>
      <c r="C68" s="486">
        <v>12695</v>
      </c>
      <c r="D68" s="486">
        <v>11173</v>
      </c>
      <c r="E68" s="487">
        <f t="shared" si="11"/>
        <v>114.89019899064911</v>
      </c>
      <c r="F68" s="487">
        <f t="shared" si="11"/>
        <v>97.18288295184874</v>
      </c>
      <c r="G68" s="487">
        <f t="shared" si="11"/>
        <v>123.96538333518252</v>
      </c>
      <c r="H68" s="488" t="str">
        <f t="shared" si="14"/>
        <v/>
      </c>
      <c r="I68" s="487" t="str">
        <f t="shared" si="12"/>
        <v/>
      </c>
      <c r="J68" s="487" t="str">
        <f t="shared" si="12"/>
        <v/>
      </c>
      <c r="K68" s="487" t="str">
        <f t="shared" si="12"/>
        <v/>
      </c>
      <c r="L68" s="487" t="e">
        <f t="shared" si="13"/>
        <v>#N/A</v>
      </c>
    </row>
    <row r="69" spans="1:12" ht="15" customHeight="1" x14ac:dyDescent="0.2">
      <c r="A69" s="489">
        <v>43344</v>
      </c>
      <c r="B69" s="486">
        <v>77776</v>
      </c>
      <c r="C69" s="486">
        <v>12430</v>
      </c>
      <c r="D69" s="486">
        <v>11403</v>
      </c>
      <c r="E69" s="487">
        <f t="shared" si="11"/>
        <v>117.87278541442492</v>
      </c>
      <c r="F69" s="487">
        <f t="shared" si="11"/>
        <v>95.154252468805026</v>
      </c>
      <c r="G69" s="487">
        <f t="shared" si="11"/>
        <v>126.51725285698436</v>
      </c>
      <c r="H69" s="488">
        <f t="shared" si="14"/>
        <v>43344</v>
      </c>
      <c r="I69" s="487">
        <f t="shared" si="12"/>
        <v>117.87278541442492</v>
      </c>
      <c r="J69" s="487">
        <f t="shared" si="12"/>
        <v>95.154252468805026</v>
      </c>
      <c r="K69" s="487">
        <f t="shared" si="12"/>
        <v>126.51725285698436</v>
      </c>
      <c r="L69" s="487" t="e">
        <f t="shared" si="13"/>
        <v>#N/A</v>
      </c>
    </row>
    <row r="70" spans="1:12" ht="15" customHeight="1" x14ac:dyDescent="0.2">
      <c r="A70" s="489" t="s">
        <v>474</v>
      </c>
      <c r="B70" s="486">
        <v>77541</v>
      </c>
      <c r="C70" s="486">
        <v>12455</v>
      </c>
      <c r="D70" s="486">
        <v>11431</v>
      </c>
      <c r="E70" s="487">
        <f t="shared" si="11"/>
        <v>117.51663307215495</v>
      </c>
      <c r="F70" s="487">
        <f t="shared" si="11"/>
        <v>95.345632703054434</v>
      </c>
      <c r="G70" s="487">
        <f t="shared" si="11"/>
        <v>126.82791523355155</v>
      </c>
      <c r="H70" s="488" t="str">
        <f t="shared" si="14"/>
        <v/>
      </c>
      <c r="I70" s="487" t="str">
        <f t="shared" si="12"/>
        <v/>
      </c>
      <c r="J70" s="487" t="str">
        <f t="shared" si="12"/>
        <v/>
      </c>
      <c r="K70" s="487" t="str">
        <f t="shared" si="12"/>
        <v/>
      </c>
      <c r="L70" s="487" t="e">
        <f t="shared" si="13"/>
        <v>#N/A</v>
      </c>
    </row>
    <row r="71" spans="1:12" ht="15" customHeight="1" x14ac:dyDescent="0.2">
      <c r="A71" s="489" t="s">
        <v>475</v>
      </c>
      <c r="B71" s="486">
        <v>77306</v>
      </c>
      <c r="C71" s="486">
        <v>12208</v>
      </c>
      <c r="D71" s="486">
        <v>11531</v>
      </c>
      <c r="E71" s="490">
        <f t="shared" ref="E71:G75" si="15">IF($A$51=37802,IF(COUNTBLANK(B$51:B$70)&gt;0,#N/A,IF(ISBLANK(B71)=FALSE,B71/B$51*100,#N/A)),IF(COUNTBLANK(B$51:B$75)&gt;0,#N/A,B71/B$51*100))</f>
        <v>117.16048072988497</v>
      </c>
      <c r="F71" s="490">
        <f t="shared" si="15"/>
        <v>93.454795988670298</v>
      </c>
      <c r="G71" s="490">
        <f t="shared" si="15"/>
        <v>127.93742372129147</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476</v>
      </c>
      <c r="B72" s="486">
        <v>77553</v>
      </c>
      <c r="C72" s="486">
        <v>12369</v>
      </c>
      <c r="D72" s="486">
        <v>11700</v>
      </c>
      <c r="E72" s="490">
        <f t="shared" si="15"/>
        <v>117.53481957473895</v>
      </c>
      <c r="F72" s="490">
        <f t="shared" si="15"/>
        <v>94.687284697236478</v>
      </c>
      <c r="G72" s="490">
        <f t="shared" si="15"/>
        <v>129.81249306557194</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79070</v>
      </c>
      <c r="C73" s="486">
        <v>12152</v>
      </c>
      <c r="D73" s="486">
        <v>11937</v>
      </c>
      <c r="E73" s="490">
        <f t="shared" si="15"/>
        <v>119.8338966097328</v>
      </c>
      <c r="F73" s="490">
        <f t="shared" si="15"/>
        <v>93.026104263951609</v>
      </c>
      <c r="G73" s="490">
        <f t="shared" si="15"/>
        <v>132.44202818151558</v>
      </c>
      <c r="H73" s="491">
        <f>IF(A$51=37802,IF(ISERROR(L73)=TRUE,IF(ISBLANK(A73)=FALSE,IF(MONTH(A73)=MONTH(MAX(A$51:A$75)),A73,""),""),""),IF(ISERROR(L73)=TRUE,IF(MONTH(A73)=MONTH(MAX(A$51:A$75)),A73,""),""))</f>
        <v>43709</v>
      </c>
      <c r="I73" s="487">
        <f t="shared" si="12"/>
        <v>119.8338966097328</v>
      </c>
      <c r="J73" s="487">
        <f t="shared" si="12"/>
        <v>93.026104263951609</v>
      </c>
      <c r="K73" s="487">
        <f t="shared" si="12"/>
        <v>132.44202818151558</v>
      </c>
      <c r="L73" s="487" t="e">
        <f t="shared" si="13"/>
        <v>#N/A</v>
      </c>
    </row>
    <row r="74" spans="1:12" ht="15" customHeight="1" x14ac:dyDescent="0.2">
      <c r="A74" s="489" t="s">
        <v>477</v>
      </c>
      <c r="B74" s="486">
        <v>79200</v>
      </c>
      <c r="C74" s="486">
        <v>12340</v>
      </c>
      <c r="D74" s="486">
        <v>11992</v>
      </c>
      <c r="E74" s="490">
        <f t="shared" si="15"/>
        <v>120.03091705439279</v>
      </c>
      <c r="F74" s="490">
        <f t="shared" si="15"/>
        <v>94.465283625507155</v>
      </c>
      <c r="G74" s="490">
        <f t="shared" si="15"/>
        <v>133.05225784977256</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478</v>
      </c>
      <c r="B75" s="486">
        <v>78618</v>
      </c>
      <c r="C75" s="492">
        <v>12090</v>
      </c>
      <c r="D75" s="492">
        <v>11713</v>
      </c>
      <c r="E75" s="490">
        <f t="shared" si="15"/>
        <v>119.14887167906885</v>
      </c>
      <c r="F75" s="490">
        <f t="shared" si="15"/>
        <v>92.551481283013089</v>
      </c>
      <c r="G75" s="490">
        <f t="shared" si="15"/>
        <v>129.95672916897814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119.8338966097328</v>
      </c>
      <c r="J77" s="487">
        <f>IF(J75&lt;&gt;"",J75,IF(J74&lt;&gt;"",J74,IF(J73&lt;&gt;"",J73,IF(J72&lt;&gt;"",J72,IF(J71&lt;&gt;"",J71,IF(J70&lt;&gt;"",J70,""))))))</f>
        <v>93.026104263951609</v>
      </c>
      <c r="K77" s="487">
        <f>IF(K75&lt;&gt;"",K75,IF(K74&lt;&gt;"",K74,IF(K73&lt;&gt;"",K73,IF(K72&lt;&gt;"",K72,IF(K71&lt;&gt;"",K71,IF(K70&lt;&gt;"",K70,""))))))</f>
        <v>132.44202818151558</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+19,8%</v>
      </c>
      <c r="J79" s="487" t="str">
        <f>"GeB - ausschließlich: "&amp;IF(J77&gt;100,"+","")&amp;TEXT(J77-100,"0,0")&amp;"%"</f>
        <v>GeB - ausschließlich: -7,0%</v>
      </c>
      <c r="K79" s="487" t="str">
        <f>"GeB - im Nebenjob: "&amp;IF(K77&gt;100,"+","")&amp;TEXT(K77-100,"0,0")&amp;"%"</f>
        <v>GeB - im Nebenjob: +32,4%</v>
      </c>
    </row>
    <row r="81" spans="9:9" ht="15" customHeight="1" x14ac:dyDescent="0.2">
      <c r="I81" s="487" t="str">
        <f>IF(ISERROR(HLOOKUP(1,I$78:K$79,2,FALSE)),"",HLOOKUP(1,I$78:K$79,2,FALSE))</f>
        <v>GeB - im Nebenjob: +32,4%</v>
      </c>
    </row>
    <row r="82" spans="9:9" ht="15" customHeight="1" x14ac:dyDescent="0.2">
      <c r="I82" s="487" t="str">
        <f>IF(ISERROR(HLOOKUP(2,I$78:K$79,2,FALSE)),"",HLOOKUP(2,I$78:K$79,2,FALSE))</f>
        <v>SvB: +19,8%</v>
      </c>
    </row>
    <row r="83" spans="9:9" ht="15" customHeight="1" x14ac:dyDescent="0.2">
      <c r="I83" s="487" t="str">
        <f>IF(ISERROR(HLOOKUP(3,I$78:K$79,2,FALSE)),"",HLOOKUP(3,I$78:K$79,2,FALSE))</f>
        <v>GeB - ausschließlich: -7,0%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479</v>
      </c>
      <c r="H2" s="501"/>
      <c r="I2" s="501"/>
      <c r="K2" s="497"/>
    </row>
    <row r="3" spans="1:11" s="496" customFormat="1" ht="19.5" customHeight="1" x14ac:dyDescent="0.25">
      <c r="A3" s="502" t="s">
        <v>480</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481</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482</v>
      </c>
      <c r="C8" s="506"/>
      <c r="D8" s="506"/>
      <c r="E8" s="507"/>
      <c r="F8" s="508"/>
      <c r="G8" s="508"/>
      <c r="H8" s="501"/>
      <c r="I8" s="501"/>
    </row>
    <row r="9" spans="1:11" s="504" customFormat="1" ht="13.15" customHeight="1" x14ac:dyDescent="0.2">
      <c r="A9" s="509"/>
      <c r="B9" s="684" t="s">
        <v>483</v>
      </c>
      <c r="C9" s="684"/>
      <c r="D9" s="685"/>
      <c r="E9" s="460"/>
      <c r="F9" s="460"/>
      <c r="H9" s="501"/>
      <c r="I9" s="501"/>
    </row>
    <row r="10" spans="1:11" s="504" customFormat="1" ht="13.15" customHeight="1" x14ac:dyDescent="0.2">
      <c r="A10" s="509"/>
      <c r="B10" s="684" t="s">
        <v>484</v>
      </c>
      <c r="C10" s="684"/>
      <c r="D10" s="685"/>
      <c r="E10" s="510"/>
      <c r="G10" s="511"/>
      <c r="H10" s="512"/>
      <c r="I10" s="512"/>
    </row>
    <row r="11" spans="1:11" s="504" customFormat="1" ht="13.15" customHeight="1" x14ac:dyDescent="0.2">
      <c r="A11" s="509"/>
      <c r="B11" s="684" t="s">
        <v>485</v>
      </c>
      <c r="C11" s="684"/>
      <c r="D11" s="685"/>
      <c r="E11" s="510"/>
      <c r="G11" s="511"/>
      <c r="H11" s="513"/>
      <c r="I11" s="513"/>
    </row>
    <row r="12" spans="1:11" s="504" customFormat="1" ht="13.15" customHeight="1" x14ac:dyDescent="0.2">
      <c r="A12" s="509"/>
      <c r="B12" s="684" t="s">
        <v>486</v>
      </c>
      <c r="C12" s="684"/>
      <c r="D12" s="685"/>
      <c r="E12" s="510"/>
      <c r="G12" s="511"/>
      <c r="H12" s="513"/>
      <c r="I12" s="513"/>
    </row>
    <row r="13" spans="1:11" s="504" customFormat="1" ht="13.15" customHeight="1" x14ac:dyDescent="0.2">
      <c r="A13" s="509"/>
      <c r="B13" s="684" t="s">
        <v>487</v>
      </c>
      <c r="C13" s="684"/>
      <c r="D13" s="685"/>
      <c r="E13" s="510"/>
      <c r="G13" s="511"/>
    </row>
    <row r="14" spans="1:11" s="504" customFormat="1" ht="13.15" customHeight="1" x14ac:dyDescent="0.2">
      <c r="A14" s="509"/>
      <c r="B14" s="684" t="s">
        <v>488</v>
      </c>
      <c r="C14" s="684"/>
      <c r="D14" s="685"/>
      <c r="E14" s="510"/>
      <c r="G14" s="511"/>
    </row>
    <row r="15" spans="1:11" s="504" customFormat="1" ht="13.15" customHeight="1" x14ac:dyDescent="0.2">
      <c r="A15" s="509"/>
      <c r="B15" s="684" t="s">
        <v>489</v>
      </c>
      <c r="C15" s="684"/>
      <c r="D15" s="685"/>
      <c r="E15" s="510"/>
      <c r="G15" s="511"/>
    </row>
    <row r="16" spans="1:11" s="504" customFormat="1" ht="13.15" customHeight="1" x14ac:dyDescent="0.2">
      <c r="A16" s="509"/>
      <c r="B16" s="684" t="s">
        <v>490</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491</v>
      </c>
      <c r="C18" s="515"/>
      <c r="D18" s="514"/>
      <c r="E18" s="510"/>
      <c r="G18" s="511"/>
    </row>
    <row r="19" spans="1:8" s="504" customFormat="1" ht="13.15" customHeight="1" x14ac:dyDescent="0.2">
      <c r="A19" s="509"/>
      <c r="B19" s="684" t="s">
        <v>492</v>
      </c>
      <c r="C19" s="684"/>
      <c r="D19" s="685"/>
      <c r="E19" s="510"/>
      <c r="G19" s="511"/>
    </row>
    <row r="20" spans="1:8" s="504" customFormat="1" ht="13.15" customHeight="1" x14ac:dyDescent="0.2">
      <c r="A20" s="509"/>
      <c r="B20" s="684" t="s">
        <v>493</v>
      </c>
      <c r="C20" s="684"/>
      <c r="D20" s="685"/>
      <c r="E20" s="510"/>
      <c r="G20" s="511"/>
    </row>
    <row r="21" spans="1:8" s="504" customFormat="1" ht="13.15" customHeight="1" x14ac:dyDescent="0.2">
      <c r="A21" s="509"/>
      <c r="B21" s="684" t="s">
        <v>494</v>
      </c>
      <c r="C21" s="684"/>
      <c r="D21" s="685"/>
      <c r="E21" s="510"/>
      <c r="G21" s="511"/>
    </row>
    <row r="22" spans="1:8" s="504" customFormat="1" ht="13.15" customHeight="1" x14ac:dyDescent="0.2">
      <c r="A22" s="509"/>
      <c r="B22" s="684" t="s">
        <v>495</v>
      </c>
      <c r="C22" s="684"/>
      <c r="D22" s="685"/>
      <c r="E22" s="510"/>
      <c r="G22" s="511"/>
    </row>
    <row r="23" spans="1:8" s="504" customFormat="1" ht="13.15" customHeight="1" x14ac:dyDescent="0.2">
      <c r="A23" s="509"/>
      <c r="B23" s="684" t="s">
        <v>496</v>
      </c>
      <c r="C23" s="684"/>
      <c r="D23" s="685"/>
      <c r="E23" s="510"/>
      <c r="G23" s="511"/>
    </row>
    <row r="24" spans="1:8" s="504" customFormat="1" ht="13.15" customHeight="1" x14ac:dyDescent="0.2">
      <c r="A24" s="509"/>
      <c r="B24" s="684" t="s">
        <v>497</v>
      </c>
      <c r="C24" s="684"/>
      <c r="D24" s="685"/>
      <c r="E24" s="510"/>
      <c r="G24" s="511"/>
    </row>
    <row r="25" spans="1:8" s="504" customFormat="1" ht="13.15" customHeight="1" x14ac:dyDescent="0.2">
      <c r="A25" s="509"/>
      <c r="B25" s="684" t="s">
        <v>498</v>
      </c>
      <c r="C25" s="684"/>
      <c r="D25" s="685"/>
      <c r="E25" s="510"/>
      <c r="G25" s="511"/>
    </row>
    <row r="26" spans="1:8" s="504" customFormat="1" ht="13.15" customHeight="1" x14ac:dyDescent="0.2">
      <c r="A26" s="509"/>
      <c r="B26" s="684" t="s">
        <v>499</v>
      </c>
      <c r="C26" s="684"/>
      <c r="D26" s="685"/>
      <c r="E26" s="510"/>
      <c r="G26" s="71"/>
    </row>
    <row r="27" spans="1:8" s="504" customFormat="1" ht="13.15" customHeight="1" x14ac:dyDescent="0.2">
      <c r="A27" s="509"/>
      <c r="B27" s="684" t="s">
        <v>500</v>
      </c>
      <c r="C27" s="684"/>
      <c r="D27" s="685"/>
      <c r="E27" s="510"/>
      <c r="G27" s="71"/>
    </row>
    <row r="28" spans="1:8" s="71" customFormat="1" ht="13.15" customHeight="1" x14ac:dyDescent="0.2">
      <c r="A28" s="509"/>
      <c r="B28" s="684" t="s">
        <v>501</v>
      </c>
      <c r="C28" s="684"/>
      <c r="D28" s="685"/>
      <c r="E28" s="510"/>
      <c r="F28" s="504"/>
    </row>
    <row r="29" spans="1:8" s="71" customFormat="1" ht="13.15" customHeight="1" x14ac:dyDescent="0.2">
      <c r="A29" s="509"/>
      <c r="B29" s="684" t="s">
        <v>502</v>
      </c>
      <c r="C29" s="684"/>
      <c r="D29" s="685"/>
      <c r="E29" s="510"/>
    </row>
    <row r="30" spans="1:8" s="71" customFormat="1" ht="13.15" customHeight="1" x14ac:dyDescent="0.2">
      <c r="A30" s="509"/>
      <c r="B30" s="684" t="s">
        <v>503</v>
      </c>
      <c r="C30" s="684"/>
      <c r="D30" s="685"/>
      <c r="E30" s="510"/>
    </row>
    <row r="31" spans="1:8" s="71" customFormat="1" ht="13.15" customHeight="1" x14ac:dyDescent="0.2">
      <c r="A31" s="509"/>
      <c r="B31" s="684" t="s">
        <v>504</v>
      </c>
      <c r="C31" s="684"/>
      <c r="D31" s="685"/>
      <c r="E31" s="510"/>
      <c r="H31" s="516"/>
    </row>
    <row r="32" spans="1:8" s="71" customFormat="1" ht="13.15" customHeight="1" x14ac:dyDescent="0.2">
      <c r="A32" s="509"/>
      <c r="B32" s="684" t="s">
        <v>505</v>
      </c>
      <c r="C32" s="684"/>
      <c r="D32" s="685"/>
      <c r="E32" s="510"/>
      <c r="H32" s="516"/>
    </row>
    <row r="33" spans="1:8" s="504" customFormat="1" ht="13.15" customHeight="1" x14ac:dyDescent="0.2">
      <c r="A33" s="509"/>
      <c r="B33" s="684" t="s">
        <v>506</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507</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508</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509</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510</v>
      </c>
      <c r="B42" s="694"/>
      <c r="C42" s="694"/>
      <c r="D42" s="694"/>
      <c r="E42" s="694"/>
      <c r="F42" s="694"/>
      <c r="G42" s="694"/>
    </row>
    <row r="43" spans="1:8" ht="13.15" customHeight="1" x14ac:dyDescent="0.2">
      <c r="A43" s="689" t="s">
        <v>511</v>
      </c>
      <c r="B43" s="689"/>
      <c r="C43" s="531" t="s">
        <v>512</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78618</v>
      </c>
      <c r="E12" s="114">
        <v>79200</v>
      </c>
      <c r="F12" s="114">
        <v>79070</v>
      </c>
      <c r="G12" s="114">
        <v>77553</v>
      </c>
      <c r="H12" s="114">
        <v>77306</v>
      </c>
      <c r="I12" s="115">
        <v>1312</v>
      </c>
      <c r="J12" s="116">
        <v>1.6971515794375598</v>
      </c>
      <c r="N12" s="117"/>
    </row>
    <row r="13" spans="1:15" s="110" customFormat="1" ht="13.5" customHeight="1" x14ac:dyDescent="0.2">
      <c r="A13" s="118" t="s">
        <v>105</v>
      </c>
      <c r="B13" s="119" t="s">
        <v>106</v>
      </c>
      <c r="C13" s="113">
        <v>57.256607901498384</v>
      </c>
      <c r="D13" s="114">
        <v>45014</v>
      </c>
      <c r="E13" s="114">
        <v>45447</v>
      </c>
      <c r="F13" s="114">
        <v>45565</v>
      </c>
      <c r="G13" s="114">
        <v>44632</v>
      </c>
      <c r="H13" s="114">
        <v>44414</v>
      </c>
      <c r="I13" s="115">
        <v>600</v>
      </c>
      <c r="J13" s="116">
        <v>1.3509253838879633</v>
      </c>
    </row>
    <row r="14" spans="1:15" s="110" customFormat="1" ht="13.5" customHeight="1" x14ac:dyDescent="0.2">
      <c r="A14" s="120"/>
      <c r="B14" s="119" t="s">
        <v>107</v>
      </c>
      <c r="C14" s="113">
        <v>42.743392098501616</v>
      </c>
      <c r="D14" s="114">
        <v>33604</v>
      </c>
      <c r="E14" s="114">
        <v>33753</v>
      </c>
      <c r="F14" s="114">
        <v>33505</v>
      </c>
      <c r="G14" s="114">
        <v>32921</v>
      </c>
      <c r="H14" s="114">
        <v>32892</v>
      </c>
      <c r="I14" s="115">
        <v>712</v>
      </c>
      <c r="J14" s="116">
        <v>2.1646600997202969</v>
      </c>
    </row>
    <row r="15" spans="1:15" s="110" customFormat="1" ht="13.5" customHeight="1" x14ac:dyDescent="0.2">
      <c r="A15" s="118" t="s">
        <v>105</v>
      </c>
      <c r="B15" s="121" t="s">
        <v>108</v>
      </c>
      <c r="C15" s="113">
        <v>12.261822992190083</v>
      </c>
      <c r="D15" s="114">
        <v>9640</v>
      </c>
      <c r="E15" s="114">
        <v>10176</v>
      </c>
      <c r="F15" s="114">
        <v>10420</v>
      </c>
      <c r="G15" s="114">
        <v>9469</v>
      </c>
      <c r="H15" s="114">
        <v>9592</v>
      </c>
      <c r="I15" s="115">
        <v>48</v>
      </c>
      <c r="J15" s="116">
        <v>0.50041701417848206</v>
      </c>
    </row>
    <row r="16" spans="1:15" s="110" customFormat="1" ht="13.5" customHeight="1" x14ac:dyDescent="0.2">
      <c r="A16" s="118"/>
      <c r="B16" s="121" t="s">
        <v>109</v>
      </c>
      <c r="C16" s="113">
        <v>67.653717978071185</v>
      </c>
      <c r="D16" s="114">
        <v>53188</v>
      </c>
      <c r="E16" s="114">
        <v>53363</v>
      </c>
      <c r="F16" s="114">
        <v>53241</v>
      </c>
      <c r="G16" s="114">
        <v>52991</v>
      </c>
      <c r="H16" s="114">
        <v>52920</v>
      </c>
      <c r="I16" s="115">
        <v>268</v>
      </c>
      <c r="J16" s="116">
        <v>0.50642479213907787</v>
      </c>
    </row>
    <row r="17" spans="1:10" s="110" customFormat="1" ht="13.5" customHeight="1" x14ac:dyDescent="0.2">
      <c r="A17" s="118"/>
      <c r="B17" s="121" t="s">
        <v>110</v>
      </c>
      <c r="C17" s="113">
        <v>19.010913531252385</v>
      </c>
      <c r="D17" s="114">
        <v>14946</v>
      </c>
      <c r="E17" s="114">
        <v>14806</v>
      </c>
      <c r="F17" s="114">
        <v>14553</v>
      </c>
      <c r="G17" s="114">
        <v>14265</v>
      </c>
      <c r="H17" s="114">
        <v>14006</v>
      </c>
      <c r="I17" s="115">
        <v>940</v>
      </c>
      <c r="J17" s="116">
        <v>6.7114093959731544</v>
      </c>
    </row>
    <row r="18" spans="1:10" s="110" customFormat="1" ht="13.5" customHeight="1" x14ac:dyDescent="0.2">
      <c r="A18" s="120"/>
      <c r="B18" s="121" t="s">
        <v>111</v>
      </c>
      <c r="C18" s="113">
        <v>1.0735454984863517</v>
      </c>
      <c r="D18" s="114">
        <v>844</v>
      </c>
      <c r="E18" s="114">
        <v>855</v>
      </c>
      <c r="F18" s="114">
        <v>856</v>
      </c>
      <c r="G18" s="114">
        <v>828</v>
      </c>
      <c r="H18" s="114">
        <v>788</v>
      </c>
      <c r="I18" s="115">
        <v>56</v>
      </c>
      <c r="J18" s="116">
        <v>7.1065989847715736</v>
      </c>
    </row>
    <row r="19" spans="1:10" s="110" customFormat="1" ht="13.5" customHeight="1" x14ac:dyDescent="0.2">
      <c r="A19" s="120"/>
      <c r="B19" s="121" t="s">
        <v>112</v>
      </c>
      <c r="C19" s="113">
        <v>0.27729018799765959</v>
      </c>
      <c r="D19" s="114">
        <v>218</v>
      </c>
      <c r="E19" s="114">
        <v>203</v>
      </c>
      <c r="F19" s="114">
        <v>224</v>
      </c>
      <c r="G19" s="114">
        <v>203</v>
      </c>
      <c r="H19" s="114">
        <v>187</v>
      </c>
      <c r="I19" s="115">
        <v>31</v>
      </c>
      <c r="J19" s="116">
        <v>16.577540106951872</v>
      </c>
    </row>
    <row r="20" spans="1:10" s="110" customFormat="1" ht="13.5" customHeight="1" x14ac:dyDescent="0.2">
      <c r="A20" s="118" t="s">
        <v>113</v>
      </c>
      <c r="B20" s="122" t="s">
        <v>114</v>
      </c>
      <c r="C20" s="113">
        <v>71.862677758274188</v>
      </c>
      <c r="D20" s="114">
        <v>56497</v>
      </c>
      <c r="E20" s="114">
        <v>57225</v>
      </c>
      <c r="F20" s="114">
        <v>57387</v>
      </c>
      <c r="G20" s="114">
        <v>55970</v>
      </c>
      <c r="H20" s="114">
        <v>55939</v>
      </c>
      <c r="I20" s="115">
        <v>558</v>
      </c>
      <c r="J20" s="116">
        <v>0.99751515043172023</v>
      </c>
    </row>
    <row r="21" spans="1:10" s="110" customFormat="1" ht="13.5" customHeight="1" x14ac:dyDescent="0.2">
      <c r="A21" s="120"/>
      <c r="B21" s="122" t="s">
        <v>115</v>
      </c>
      <c r="C21" s="113">
        <v>28.137322241725812</v>
      </c>
      <c r="D21" s="114">
        <v>22121</v>
      </c>
      <c r="E21" s="114">
        <v>21975</v>
      </c>
      <c r="F21" s="114">
        <v>21683</v>
      </c>
      <c r="G21" s="114">
        <v>21583</v>
      </c>
      <c r="H21" s="114">
        <v>21367</v>
      </c>
      <c r="I21" s="115">
        <v>754</v>
      </c>
      <c r="J21" s="116">
        <v>3.5288061028689102</v>
      </c>
    </row>
    <row r="22" spans="1:10" s="110" customFormat="1" ht="13.5" customHeight="1" x14ac:dyDescent="0.2">
      <c r="A22" s="118" t="s">
        <v>113</v>
      </c>
      <c r="B22" s="122" t="s">
        <v>116</v>
      </c>
      <c r="C22" s="113">
        <v>80.223358518405448</v>
      </c>
      <c r="D22" s="114">
        <v>63070</v>
      </c>
      <c r="E22" s="114">
        <v>63595</v>
      </c>
      <c r="F22" s="114">
        <v>63656</v>
      </c>
      <c r="G22" s="114">
        <v>62647</v>
      </c>
      <c r="H22" s="114">
        <v>62663</v>
      </c>
      <c r="I22" s="115">
        <v>407</v>
      </c>
      <c r="J22" s="116">
        <v>0.64950608812217736</v>
      </c>
    </row>
    <row r="23" spans="1:10" s="110" customFormat="1" ht="13.5" customHeight="1" x14ac:dyDescent="0.2">
      <c r="A23" s="123"/>
      <c r="B23" s="124" t="s">
        <v>117</v>
      </c>
      <c r="C23" s="125">
        <v>19.721946627998676</v>
      </c>
      <c r="D23" s="114">
        <v>15505</v>
      </c>
      <c r="E23" s="114">
        <v>15567</v>
      </c>
      <c r="F23" s="114">
        <v>15371</v>
      </c>
      <c r="G23" s="114">
        <v>14868</v>
      </c>
      <c r="H23" s="114">
        <v>14601</v>
      </c>
      <c r="I23" s="115">
        <v>904</v>
      </c>
      <c r="J23" s="116">
        <v>6.1913567563865488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23803</v>
      </c>
      <c r="E26" s="114">
        <v>24332</v>
      </c>
      <c r="F26" s="114">
        <v>24089</v>
      </c>
      <c r="G26" s="114">
        <v>24069</v>
      </c>
      <c r="H26" s="140">
        <v>23739</v>
      </c>
      <c r="I26" s="115">
        <v>64</v>
      </c>
      <c r="J26" s="116">
        <v>0.26959855090778889</v>
      </c>
    </row>
    <row r="27" spans="1:10" s="110" customFormat="1" ht="13.5" customHeight="1" x14ac:dyDescent="0.2">
      <c r="A27" s="118" t="s">
        <v>105</v>
      </c>
      <c r="B27" s="119" t="s">
        <v>106</v>
      </c>
      <c r="C27" s="113">
        <v>40.574717472587487</v>
      </c>
      <c r="D27" s="115">
        <v>9658</v>
      </c>
      <c r="E27" s="114">
        <v>9840</v>
      </c>
      <c r="F27" s="114">
        <v>9805</v>
      </c>
      <c r="G27" s="114">
        <v>9751</v>
      </c>
      <c r="H27" s="140">
        <v>9573</v>
      </c>
      <c r="I27" s="115">
        <v>85</v>
      </c>
      <c r="J27" s="116">
        <v>0.88791392457954665</v>
      </c>
    </row>
    <row r="28" spans="1:10" s="110" customFormat="1" ht="13.5" customHeight="1" x14ac:dyDescent="0.2">
      <c r="A28" s="120"/>
      <c r="B28" s="119" t="s">
        <v>107</v>
      </c>
      <c r="C28" s="113">
        <v>59.425282527412513</v>
      </c>
      <c r="D28" s="115">
        <v>14145</v>
      </c>
      <c r="E28" s="114">
        <v>14492</v>
      </c>
      <c r="F28" s="114">
        <v>14284</v>
      </c>
      <c r="G28" s="114">
        <v>14318</v>
      </c>
      <c r="H28" s="140">
        <v>14166</v>
      </c>
      <c r="I28" s="115">
        <v>-21</v>
      </c>
      <c r="J28" s="116">
        <v>-0.14824227022448117</v>
      </c>
    </row>
    <row r="29" spans="1:10" s="110" customFormat="1" ht="13.5" customHeight="1" x14ac:dyDescent="0.2">
      <c r="A29" s="118" t="s">
        <v>105</v>
      </c>
      <c r="B29" s="121" t="s">
        <v>108</v>
      </c>
      <c r="C29" s="113">
        <v>12.418602697139017</v>
      </c>
      <c r="D29" s="115">
        <v>2956</v>
      </c>
      <c r="E29" s="114">
        <v>3100</v>
      </c>
      <c r="F29" s="114">
        <v>3055</v>
      </c>
      <c r="G29" s="114">
        <v>3057</v>
      </c>
      <c r="H29" s="140">
        <v>2946</v>
      </c>
      <c r="I29" s="115">
        <v>10</v>
      </c>
      <c r="J29" s="116">
        <v>0.33944331296673458</v>
      </c>
    </row>
    <row r="30" spans="1:10" s="110" customFormat="1" ht="13.5" customHeight="1" x14ac:dyDescent="0.2">
      <c r="A30" s="118"/>
      <c r="B30" s="121" t="s">
        <v>109</v>
      </c>
      <c r="C30" s="113">
        <v>55.883712137125571</v>
      </c>
      <c r="D30" s="115">
        <v>13302</v>
      </c>
      <c r="E30" s="114">
        <v>13654</v>
      </c>
      <c r="F30" s="114">
        <v>13525</v>
      </c>
      <c r="G30" s="114">
        <v>13591</v>
      </c>
      <c r="H30" s="140">
        <v>13446</v>
      </c>
      <c r="I30" s="115">
        <v>-144</v>
      </c>
      <c r="J30" s="116">
        <v>-1.07095046854083</v>
      </c>
    </row>
    <row r="31" spans="1:10" s="110" customFormat="1" ht="13.5" customHeight="1" x14ac:dyDescent="0.2">
      <c r="A31" s="118"/>
      <c r="B31" s="121" t="s">
        <v>110</v>
      </c>
      <c r="C31" s="113">
        <v>17.632231231357391</v>
      </c>
      <c r="D31" s="115">
        <v>4197</v>
      </c>
      <c r="E31" s="114">
        <v>4241</v>
      </c>
      <c r="F31" s="114">
        <v>4232</v>
      </c>
      <c r="G31" s="114">
        <v>4183</v>
      </c>
      <c r="H31" s="140">
        <v>4125</v>
      </c>
      <c r="I31" s="115">
        <v>72</v>
      </c>
      <c r="J31" s="116">
        <v>1.7454545454545454</v>
      </c>
    </row>
    <row r="32" spans="1:10" s="110" customFormat="1" ht="13.5" customHeight="1" x14ac:dyDescent="0.2">
      <c r="A32" s="120"/>
      <c r="B32" s="121" t="s">
        <v>111</v>
      </c>
      <c r="C32" s="113">
        <v>14.06545393437802</v>
      </c>
      <c r="D32" s="115">
        <v>3348</v>
      </c>
      <c r="E32" s="114">
        <v>3337</v>
      </c>
      <c r="F32" s="114">
        <v>3277</v>
      </c>
      <c r="G32" s="114">
        <v>3238</v>
      </c>
      <c r="H32" s="140">
        <v>3222</v>
      </c>
      <c r="I32" s="115">
        <v>126</v>
      </c>
      <c r="J32" s="116">
        <v>3.9106145251396649</v>
      </c>
    </row>
    <row r="33" spans="1:10" s="110" customFormat="1" ht="13.5" customHeight="1" x14ac:dyDescent="0.2">
      <c r="A33" s="120"/>
      <c r="B33" s="121" t="s">
        <v>112</v>
      </c>
      <c r="C33" s="113">
        <v>1.4157879258916943</v>
      </c>
      <c r="D33" s="115">
        <v>337</v>
      </c>
      <c r="E33" s="114">
        <v>318</v>
      </c>
      <c r="F33" s="114">
        <v>304</v>
      </c>
      <c r="G33" s="114">
        <v>249</v>
      </c>
      <c r="H33" s="140">
        <v>230</v>
      </c>
      <c r="I33" s="115">
        <v>107</v>
      </c>
      <c r="J33" s="116">
        <v>46.521739130434781</v>
      </c>
    </row>
    <row r="34" spans="1:10" s="110" customFormat="1" ht="13.5" customHeight="1" x14ac:dyDescent="0.2">
      <c r="A34" s="118" t="s">
        <v>113</v>
      </c>
      <c r="B34" s="122" t="s">
        <v>116</v>
      </c>
      <c r="C34" s="113">
        <v>78.519514346931061</v>
      </c>
      <c r="D34" s="115">
        <v>18690</v>
      </c>
      <c r="E34" s="114">
        <v>19087</v>
      </c>
      <c r="F34" s="114">
        <v>19048</v>
      </c>
      <c r="G34" s="114">
        <v>19064</v>
      </c>
      <c r="H34" s="140">
        <v>18853</v>
      </c>
      <c r="I34" s="115">
        <v>-163</v>
      </c>
      <c r="J34" s="116">
        <v>-0.86458388585371027</v>
      </c>
    </row>
    <row r="35" spans="1:10" s="110" customFormat="1" ht="13.5" customHeight="1" x14ac:dyDescent="0.2">
      <c r="A35" s="118"/>
      <c r="B35" s="119" t="s">
        <v>117</v>
      </c>
      <c r="C35" s="113">
        <v>21.39646263076083</v>
      </c>
      <c r="D35" s="115">
        <v>5093</v>
      </c>
      <c r="E35" s="114">
        <v>5222</v>
      </c>
      <c r="F35" s="114">
        <v>5015</v>
      </c>
      <c r="G35" s="114">
        <v>4980</v>
      </c>
      <c r="H35" s="140">
        <v>4863</v>
      </c>
      <c r="I35" s="115">
        <v>230</v>
      </c>
      <c r="J35" s="116">
        <v>4.7295907875796832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12090</v>
      </c>
      <c r="E37" s="114">
        <v>12340</v>
      </c>
      <c r="F37" s="114">
        <v>12152</v>
      </c>
      <c r="G37" s="114">
        <v>12369</v>
      </c>
      <c r="H37" s="140">
        <v>12208</v>
      </c>
      <c r="I37" s="115">
        <v>-118</v>
      </c>
      <c r="J37" s="116">
        <v>-0.96657929226736561</v>
      </c>
    </row>
    <row r="38" spans="1:10" s="110" customFormat="1" ht="13.5" customHeight="1" x14ac:dyDescent="0.2">
      <c r="A38" s="118" t="s">
        <v>105</v>
      </c>
      <c r="B38" s="119" t="s">
        <v>106</v>
      </c>
      <c r="C38" s="113">
        <v>34.127377998345743</v>
      </c>
      <c r="D38" s="115">
        <v>4126</v>
      </c>
      <c r="E38" s="114">
        <v>4197</v>
      </c>
      <c r="F38" s="114">
        <v>4122</v>
      </c>
      <c r="G38" s="114">
        <v>4172</v>
      </c>
      <c r="H38" s="140">
        <v>4079</v>
      </c>
      <c r="I38" s="115">
        <v>47</v>
      </c>
      <c r="J38" s="116">
        <v>1.152243196861976</v>
      </c>
    </row>
    <row r="39" spans="1:10" s="110" customFormat="1" ht="13.5" customHeight="1" x14ac:dyDescent="0.2">
      <c r="A39" s="120"/>
      <c r="B39" s="119" t="s">
        <v>107</v>
      </c>
      <c r="C39" s="113">
        <v>65.872622001654264</v>
      </c>
      <c r="D39" s="115">
        <v>7964</v>
      </c>
      <c r="E39" s="114">
        <v>8143</v>
      </c>
      <c r="F39" s="114">
        <v>8030</v>
      </c>
      <c r="G39" s="114">
        <v>8197</v>
      </c>
      <c r="H39" s="140">
        <v>8129</v>
      </c>
      <c r="I39" s="115">
        <v>-165</v>
      </c>
      <c r="J39" s="116">
        <v>-2.029769959404601</v>
      </c>
    </row>
    <row r="40" spans="1:10" s="110" customFormat="1" ht="13.5" customHeight="1" x14ac:dyDescent="0.2">
      <c r="A40" s="118" t="s">
        <v>105</v>
      </c>
      <c r="B40" s="121" t="s">
        <v>108</v>
      </c>
      <c r="C40" s="113">
        <v>14.110835401157981</v>
      </c>
      <c r="D40" s="115">
        <v>1706</v>
      </c>
      <c r="E40" s="114">
        <v>1754</v>
      </c>
      <c r="F40" s="114">
        <v>1725</v>
      </c>
      <c r="G40" s="114">
        <v>1815</v>
      </c>
      <c r="H40" s="140">
        <v>1721</v>
      </c>
      <c r="I40" s="115">
        <v>-15</v>
      </c>
      <c r="J40" s="116">
        <v>-0.87158628704241725</v>
      </c>
    </row>
    <row r="41" spans="1:10" s="110" customFormat="1" ht="13.5" customHeight="1" x14ac:dyDescent="0.2">
      <c r="A41" s="118"/>
      <c r="B41" s="121" t="s">
        <v>109</v>
      </c>
      <c r="C41" s="113">
        <v>39.710504549214228</v>
      </c>
      <c r="D41" s="115">
        <v>4801</v>
      </c>
      <c r="E41" s="114">
        <v>4969</v>
      </c>
      <c r="F41" s="114">
        <v>4851</v>
      </c>
      <c r="G41" s="114">
        <v>5005</v>
      </c>
      <c r="H41" s="140">
        <v>4962</v>
      </c>
      <c r="I41" s="115">
        <v>-161</v>
      </c>
      <c r="J41" s="116">
        <v>-3.2446594115276097</v>
      </c>
    </row>
    <row r="42" spans="1:10" s="110" customFormat="1" ht="13.5" customHeight="1" x14ac:dyDescent="0.2">
      <c r="A42" s="118"/>
      <c r="B42" s="121" t="s">
        <v>110</v>
      </c>
      <c r="C42" s="113">
        <v>19.412737799834574</v>
      </c>
      <c r="D42" s="115">
        <v>2347</v>
      </c>
      <c r="E42" s="114">
        <v>2386</v>
      </c>
      <c r="F42" s="114">
        <v>2401</v>
      </c>
      <c r="G42" s="114">
        <v>2414</v>
      </c>
      <c r="H42" s="140">
        <v>2413</v>
      </c>
      <c r="I42" s="115">
        <v>-66</v>
      </c>
      <c r="J42" s="116">
        <v>-2.7351844177372566</v>
      </c>
    </row>
    <row r="43" spans="1:10" s="110" customFormat="1" ht="13.5" customHeight="1" x14ac:dyDescent="0.2">
      <c r="A43" s="120"/>
      <c r="B43" s="121" t="s">
        <v>111</v>
      </c>
      <c r="C43" s="113">
        <v>26.765922249793217</v>
      </c>
      <c r="D43" s="115">
        <v>3236</v>
      </c>
      <c r="E43" s="114">
        <v>3231</v>
      </c>
      <c r="F43" s="114">
        <v>3175</v>
      </c>
      <c r="G43" s="114">
        <v>3135</v>
      </c>
      <c r="H43" s="140">
        <v>3112</v>
      </c>
      <c r="I43" s="115">
        <v>124</v>
      </c>
      <c r="J43" s="116">
        <v>3.9845758354755785</v>
      </c>
    </row>
    <row r="44" spans="1:10" s="110" customFormat="1" ht="13.5" customHeight="1" x14ac:dyDescent="0.2">
      <c r="A44" s="120"/>
      <c r="B44" s="121" t="s">
        <v>112</v>
      </c>
      <c r="C44" s="113">
        <v>2.5723738626964434</v>
      </c>
      <c r="D44" s="115">
        <v>311</v>
      </c>
      <c r="E44" s="114">
        <v>294</v>
      </c>
      <c r="F44" s="114">
        <v>280</v>
      </c>
      <c r="G44" s="114">
        <v>227</v>
      </c>
      <c r="H44" s="140">
        <v>206</v>
      </c>
      <c r="I44" s="115">
        <v>105</v>
      </c>
      <c r="J44" s="116">
        <v>50.970873786407765</v>
      </c>
    </row>
    <row r="45" spans="1:10" s="110" customFormat="1" ht="13.5" customHeight="1" x14ac:dyDescent="0.2">
      <c r="A45" s="118" t="s">
        <v>113</v>
      </c>
      <c r="B45" s="122" t="s">
        <v>116</v>
      </c>
      <c r="C45" s="113">
        <v>81.604631927212566</v>
      </c>
      <c r="D45" s="115">
        <v>9866</v>
      </c>
      <c r="E45" s="114">
        <v>10089</v>
      </c>
      <c r="F45" s="114">
        <v>10042</v>
      </c>
      <c r="G45" s="114">
        <v>10214</v>
      </c>
      <c r="H45" s="140">
        <v>10067</v>
      </c>
      <c r="I45" s="115">
        <v>-201</v>
      </c>
      <c r="J45" s="116">
        <v>-1.9966226283897883</v>
      </c>
    </row>
    <row r="46" spans="1:10" s="110" customFormat="1" ht="13.5" customHeight="1" x14ac:dyDescent="0.2">
      <c r="A46" s="118"/>
      <c r="B46" s="119" t="s">
        <v>117</v>
      </c>
      <c r="C46" s="113">
        <v>18.238213399503721</v>
      </c>
      <c r="D46" s="115">
        <v>2205</v>
      </c>
      <c r="E46" s="114">
        <v>2229</v>
      </c>
      <c r="F46" s="114">
        <v>2085</v>
      </c>
      <c r="G46" s="114">
        <v>2131</v>
      </c>
      <c r="H46" s="140">
        <v>2120</v>
      </c>
      <c r="I46" s="115">
        <v>85</v>
      </c>
      <c r="J46" s="116">
        <v>4.0094339622641506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11713</v>
      </c>
      <c r="E48" s="114">
        <v>11992</v>
      </c>
      <c r="F48" s="114">
        <v>11937</v>
      </c>
      <c r="G48" s="114">
        <v>11700</v>
      </c>
      <c r="H48" s="140">
        <v>11531</v>
      </c>
      <c r="I48" s="115">
        <v>182</v>
      </c>
      <c r="J48" s="116">
        <v>1.5783540022547915</v>
      </c>
    </row>
    <row r="49" spans="1:12" s="110" customFormat="1" ht="13.5" customHeight="1" x14ac:dyDescent="0.2">
      <c r="A49" s="118" t="s">
        <v>105</v>
      </c>
      <c r="B49" s="119" t="s">
        <v>106</v>
      </c>
      <c r="C49" s="113">
        <v>47.229573977631688</v>
      </c>
      <c r="D49" s="115">
        <v>5532</v>
      </c>
      <c r="E49" s="114">
        <v>5643</v>
      </c>
      <c r="F49" s="114">
        <v>5683</v>
      </c>
      <c r="G49" s="114">
        <v>5579</v>
      </c>
      <c r="H49" s="140">
        <v>5494</v>
      </c>
      <c r="I49" s="115">
        <v>38</v>
      </c>
      <c r="J49" s="116">
        <v>0.69166363305424094</v>
      </c>
    </row>
    <row r="50" spans="1:12" s="110" customFormat="1" ht="13.5" customHeight="1" x14ac:dyDescent="0.2">
      <c r="A50" s="120"/>
      <c r="B50" s="119" t="s">
        <v>107</v>
      </c>
      <c r="C50" s="113">
        <v>52.770426022368312</v>
      </c>
      <c r="D50" s="115">
        <v>6181</v>
      </c>
      <c r="E50" s="114">
        <v>6349</v>
      </c>
      <c r="F50" s="114">
        <v>6254</v>
      </c>
      <c r="G50" s="114">
        <v>6121</v>
      </c>
      <c r="H50" s="140">
        <v>6037</v>
      </c>
      <c r="I50" s="115">
        <v>144</v>
      </c>
      <c r="J50" s="116">
        <v>2.3852907073049527</v>
      </c>
    </row>
    <row r="51" spans="1:12" s="110" customFormat="1" ht="13.5" customHeight="1" x14ac:dyDescent="0.2">
      <c r="A51" s="118" t="s">
        <v>105</v>
      </c>
      <c r="B51" s="121" t="s">
        <v>108</v>
      </c>
      <c r="C51" s="113">
        <v>10.671903013745411</v>
      </c>
      <c r="D51" s="115">
        <v>1250</v>
      </c>
      <c r="E51" s="114">
        <v>1346</v>
      </c>
      <c r="F51" s="114">
        <v>1330</v>
      </c>
      <c r="G51" s="114">
        <v>1242</v>
      </c>
      <c r="H51" s="140">
        <v>1225</v>
      </c>
      <c r="I51" s="115">
        <v>25</v>
      </c>
      <c r="J51" s="116">
        <v>2.0408163265306123</v>
      </c>
    </row>
    <row r="52" spans="1:12" s="110" customFormat="1" ht="13.5" customHeight="1" x14ac:dyDescent="0.2">
      <c r="A52" s="118"/>
      <c r="B52" s="121" t="s">
        <v>109</v>
      </c>
      <c r="C52" s="113">
        <v>72.577478015879791</v>
      </c>
      <c r="D52" s="115">
        <v>8501</v>
      </c>
      <c r="E52" s="114">
        <v>8685</v>
      </c>
      <c r="F52" s="114">
        <v>8674</v>
      </c>
      <c r="G52" s="114">
        <v>8586</v>
      </c>
      <c r="H52" s="140">
        <v>8484</v>
      </c>
      <c r="I52" s="115">
        <v>17</v>
      </c>
      <c r="J52" s="116">
        <v>0.20037718057520038</v>
      </c>
    </row>
    <row r="53" spans="1:12" s="110" customFormat="1" ht="13.5" customHeight="1" x14ac:dyDescent="0.2">
      <c r="A53" s="118"/>
      <c r="B53" s="121" t="s">
        <v>110</v>
      </c>
      <c r="C53" s="113">
        <v>15.794416460343209</v>
      </c>
      <c r="D53" s="115">
        <v>1850</v>
      </c>
      <c r="E53" s="114">
        <v>1855</v>
      </c>
      <c r="F53" s="114">
        <v>1831</v>
      </c>
      <c r="G53" s="114">
        <v>1769</v>
      </c>
      <c r="H53" s="140">
        <v>1712</v>
      </c>
      <c r="I53" s="115">
        <v>138</v>
      </c>
      <c r="J53" s="116">
        <v>8.0607476635514015</v>
      </c>
    </row>
    <row r="54" spans="1:12" s="110" customFormat="1" ht="13.5" customHeight="1" x14ac:dyDescent="0.2">
      <c r="A54" s="120"/>
      <c r="B54" s="121" t="s">
        <v>111</v>
      </c>
      <c r="C54" s="113">
        <v>0.95620251003158885</v>
      </c>
      <c r="D54" s="115">
        <v>112</v>
      </c>
      <c r="E54" s="114">
        <v>106</v>
      </c>
      <c r="F54" s="114">
        <v>102</v>
      </c>
      <c r="G54" s="114">
        <v>103</v>
      </c>
      <c r="H54" s="140">
        <v>110</v>
      </c>
      <c r="I54" s="115">
        <v>2</v>
      </c>
      <c r="J54" s="116">
        <v>1.8181818181818181</v>
      </c>
    </row>
    <row r="55" spans="1:12" s="110" customFormat="1" ht="13.5" customHeight="1" x14ac:dyDescent="0.2">
      <c r="A55" s="120"/>
      <c r="B55" s="121" t="s">
        <v>112</v>
      </c>
      <c r="C55" s="113">
        <v>0.22197558268590456</v>
      </c>
      <c r="D55" s="115">
        <v>26</v>
      </c>
      <c r="E55" s="114">
        <v>24</v>
      </c>
      <c r="F55" s="114">
        <v>24</v>
      </c>
      <c r="G55" s="114">
        <v>22</v>
      </c>
      <c r="H55" s="140">
        <v>24</v>
      </c>
      <c r="I55" s="115">
        <v>2</v>
      </c>
      <c r="J55" s="116">
        <v>8.3333333333333339</v>
      </c>
    </row>
    <row r="56" spans="1:12" s="110" customFormat="1" ht="13.5" customHeight="1" x14ac:dyDescent="0.2">
      <c r="A56" s="118" t="s">
        <v>113</v>
      </c>
      <c r="B56" s="122" t="s">
        <v>116</v>
      </c>
      <c r="C56" s="113">
        <v>75.335097754631605</v>
      </c>
      <c r="D56" s="115">
        <v>8824</v>
      </c>
      <c r="E56" s="114">
        <v>8998</v>
      </c>
      <c r="F56" s="114">
        <v>9006</v>
      </c>
      <c r="G56" s="114">
        <v>8850</v>
      </c>
      <c r="H56" s="140">
        <v>8786</v>
      </c>
      <c r="I56" s="115">
        <v>38</v>
      </c>
      <c r="J56" s="116">
        <v>0.4325062599590257</v>
      </c>
    </row>
    <row r="57" spans="1:12" s="110" customFormat="1" ht="13.5" customHeight="1" x14ac:dyDescent="0.2">
      <c r="A57" s="142"/>
      <c r="B57" s="124" t="s">
        <v>117</v>
      </c>
      <c r="C57" s="125">
        <v>24.656364722957399</v>
      </c>
      <c r="D57" s="143">
        <v>2888</v>
      </c>
      <c r="E57" s="144">
        <v>2993</v>
      </c>
      <c r="F57" s="144">
        <v>2930</v>
      </c>
      <c r="G57" s="144">
        <v>2849</v>
      </c>
      <c r="H57" s="145">
        <v>2743</v>
      </c>
      <c r="I57" s="143">
        <v>145</v>
      </c>
      <c r="J57" s="146">
        <v>5.2861830113014951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78618</v>
      </c>
      <c r="E12" s="236">
        <v>79200</v>
      </c>
      <c r="F12" s="114">
        <v>79070</v>
      </c>
      <c r="G12" s="114">
        <v>77553</v>
      </c>
      <c r="H12" s="140">
        <v>77306</v>
      </c>
      <c r="I12" s="115">
        <v>1312</v>
      </c>
      <c r="J12" s="116">
        <v>1.6971515794375598</v>
      </c>
    </row>
    <row r="13" spans="1:15" s="110" customFormat="1" ht="12" customHeight="1" x14ac:dyDescent="0.2">
      <c r="A13" s="118" t="s">
        <v>105</v>
      </c>
      <c r="B13" s="119" t="s">
        <v>106</v>
      </c>
      <c r="C13" s="113">
        <v>57.256607901498384</v>
      </c>
      <c r="D13" s="115">
        <v>45014</v>
      </c>
      <c r="E13" s="114">
        <v>45447</v>
      </c>
      <c r="F13" s="114">
        <v>45565</v>
      </c>
      <c r="G13" s="114">
        <v>44632</v>
      </c>
      <c r="H13" s="140">
        <v>44414</v>
      </c>
      <c r="I13" s="115">
        <v>600</v>
      </c>
      <c r="J13" s="116">
        <v>1.3509253838879633</v>
      </c>
    </row>
    <row r="14" spans="1:15" s="110" customFormat="1" ht="12" customHeight="1" x14ac:dyDescent="0.2">
      <c r="A14" s="118"/>
      <c r="B14" s="119" t="s">
        <v>107</v>
      </c>
      <c r="C14" s="113">
        <v>42.743392098501616</v>
      </c>
      <c r="D14" s="115">
        <v>33604</v>
      </c>
      <c r="E14" s="114">
        <v>33753</v>
      </c>
      <c r="F14" s="114">
        <v>33505</v>
      </c>
      <c r="G14" s="114">
        <v>32921</v>
      </c>
      <c r="H14" s="140">
        <v>32892</v>
      </c>
      <c r="I14" s="115">
        <v>712</v>
      </c>
      <c r="J14" s="116">
        <v>2.1646600997202969</v>
      </c>
    </row>
    <row r="15" spans="1:15" s="110" customFormat="1" ht="12" customHeight="1" x14ac:dyDescent="0.2">
      <c r="A15" s="118" t="s">
        <v>105</v>
      </c>
      <c r="B15" s="121" t="s">
        <v>108</v>
      </c>
      <c r="C15" s="113">
        <v>12.261822992190083</v>
      </c>
      <c r="D15" s="115">
        <v>9640</v>
      </c>
      <c r="E15" s="114">
        <v>10176</v>
      </c>
      <c r="F15" s="114">
        <v>10420</v>
      </c>
      <c r="G15" s="114">
        <v>9469</v>
      </c>
      <c r="H15" s="140">
        <v>9592</v>
      </c>
      <c r="I15" s="115">
        <v>48</v>
      </c>
      <c r="J15" s="116">
        <v>0.50041701417848206</v>
      </c>
    </row>
    <row r="16" spans="1:15" s="110" customFormat="1" ht="12" customHeight="1" x14ac:dyDescent="0.2">
      <c r="A16" s="118"/>
      <c r="B16" s="121" t="s">
        <v>109</v>
      </c>
      <c r="C16" s="113">
        <v>67.653717978071185</v>
      </c>
      <c r="D16" s="115">
        <v>53188</v>
      </c>
      <c r="E16" s="114">
        <v>53363</v>
      </c>
      <c r="F16" s="114">
        <v>53241</v>
      </c>
      <c r="G16" s="114">
        <v>52991</v>
      </c>
      <c r="H16" s="140">
        <v>52920</v>
      </c>
      <c r="I16" s="115">
        <v>268</v>
      </c>
      <c r="J16" s="116">
        <v>0.50642479213907787</v>
      </c>
    </row>
    <row r="17" spans="1:10" s="110" customFormat="1" ht="12" customHeight="1" x14ac:dyDescent="0.2">
      <c r="A17" s="118"/>
      <c r="B17" s="121" t="s">
        <v>110</v>
      </c>
      <c r="C17" s="113">
        <v>19.010913531252385</v>
      </c>
      <c r="D17" s="115">
        <v>14946</v>
      </c>
      <c r="E17" s="114">
        <v>14806</v>
      </c>
      <c r="F17" s="114">
        <v>14553</v>
      </c>
      <c r="G17" s="114">
        <v>14265</v>
      </c>
      <c r="H17" s="140">
        <v>14006</v>
      </c>
      <c r="I17" s="115">
        <v>940</v>
      </c>
      <c r="J17" s="116">
        <v>6.7114093959731544</v>
      </c>
    </row>
    <row r="18" spans="1:10" s="110" customFormat="1" ht="12" customHeight="1" x14ac:dyDescent="0.2">
      <c r="A18" s="120"/>
      <c r="B18" s="121" t="s">
        <v>111</v>
      </c>
      <c r="C18" s="113">
        <v>1.0735454984863517</v>
      </c>
      <c r="D18" s="115">
        <v>844</v>
      </c>
      <c r="E18" s="114">
        <v>855</v>
      </c>
      <c r="F18" s="114">
        <v>856</v>
      </c>
      <c r="G18" s="114">
        <v>828</v>
      </c>
      <c r="H18" s="140">
        <v>788</v>
      </c>
      <c r="I18" s="115">
        <v>56</v>
      </c>
      <c r="J18" s="116">
        <v>7.1065989847715736</v>
      </c>
    </row>
    <row r="19" spans="1:10" s="110" customFormat="1" ht="12" customHeight="1" x14ac:dyDescent="0.2">
      <c r="A19" s="120"/>
      <c r="B19" s="121" t="s">
        <v>112</v>
      </c>
      <c r="C19" s="113">
        <v>0.27729018799765959</v>
      </c>
      <c r="D19" s="115">
        <v>218</v>
      </c>
      <c r="E19" s="114">
        <v>203</v>
      </c>
      <c r="F19" s="114">
        <v>224</v>
      </c>
      <c r="G19" s="114">
        <v>203</v>
      </c>
      <c r="H19" s="140">
        <v>187</v>
      </c>
      <c r="I19" s="115">
        <v>31</v>
      </c>
      <c r="J19" s="116">
        <v>16.577540106951872</v>
      </c>
    </row>
    <row r="20" spans="1:10" s="110" customFormat="1" ht="12" customHeight="1" x14ac:dyDescent="0.2">
      <c r="A20" s="118" t="s">
        <v>113</v>
      </c>
      <c r="B20" s="119" t="s">
        <v>181</v>
      </c>
      <c r="C20" s="113">
        <v>71.862677758274188</v>
      </c>
      <c r="D20" s="115">
        <v>56497</v>
      </c>
      <c r="E20" s="114">
        <v>57225</v>
      </c>
      <c r="F20" s="114">
        <v>57387</v>
      </c>
      <c r="G20" s="114">
        <v>55970</v>
      </c>
      <c r="H20" s="140">
        <v>55939</v>
      </c>
      <c r="I20" s="115">
        <v>558</v>
      </c>
      <c r="J20" s="116">
        <v>0.99751515043172023</v>
      </c>
    </row>
    <row r="21" spans="1:10" s="110" customFormat="1" ht="12" customHeight="1" x14ac:dyDescent="0.2">
      <c r="A21" s="118"/>
      <c r="B21" s="119" t="s">
        <v>182</v>
      </c>
      <c r="C21" s="113">
        <v>28.137322241725812</v>
      </c>
      <c r="D21" s="115">
        <v>22121</v>
      </c>
      <c r="E21" s="114">
        <v>21975</v>
      </c>
      <c r="F21" s="114">
        <v>21683</v>
      </c>
      <c r="G21" s="114">
        <v>21583</v>
      </c>
      <c r="H21" s="140">
        <v>21367</v>
      </c>
      <c r="I21" s="115">
        <v>754</v>
      </c>
      <c r="J21" s="116">
        <v>3.5288061028689102</v>
      </c>
    </row>
    <row r="22" spans="1:10" s="110" customFormat="1" ht="12" customHeight="1" x14ac:dyDescent="0.2">
      <c r="A22" s="118" t="s">
        <v>113</v>
      </c>
      <c r="B22" s="119" t="s">
        <v>116</v>
      </c>
      <c r="C22" s="113">
        <v>80.223358518405448</v>
      </c>
      <c r="D22" s="115">
        <v>63070</v>
      </c>
      <c r="E22" s="114">
        <v>63595</v>
      </c>
      <c r="F22" s="114">
        <v>63656</v>
      </c>
      <c r="G22" s="114">
        <v>62647</v>
      </c>
      <c r="H22" s="140">
        <v>62663</v>
      </c>
      <c r="I22" s="115">
        <v>407</v>
      </c>
      <c r="J22" s="116">
        <v>0.64950608812217736</v>
      </c>
    </row>
    <row r="23" spans="1:10" s="110" customFormat="1" ht="12" customHeight="1" x14ac:dyDescent="0.2">
      <c r="A23" s="118"/>
      <c r="B23" s="119" t="s">
        <v>117</v>
      </c>
      <c r="C23" s="113">
        <v>19.721946627998676</v>
      </c>
      <c r="D23" s="115">
        <v>15505</v>
      </c>
      <c r="E23" s="114">
        <v>15567</v>
      </c>
      <c r="F23" s="114">
        <v>15371</v>
      </c>
      <c r="G23" s="114">
        <v>14868</v>
      </c>
      <c r="H23" s="140">
        <v>14601</v>
      </c>
      <c r="I23" s="115">
        <v>904</v>
      </c>
      <c r="J23" s="116">
        <v>6.1913567563865488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106827</v>
      </c>
      <c r="E64" s="236">
        <v>106824</v>
      </c>
      <c r="F64" s="236">
        <v>107001</v>
      </c>
      <c r="G64" s="236">
        <v>105432</v>
      </c>
      <c r="H64" s="140">
        <v>105005</v>
      </c>
      <c r="I64" s="115">
        <v>1822</v>
      </c>
      <c r="J64" s="116">
        <v>1.7351554687872006</v>
      </c>
    </row>
    <row r="65" spans="1:12" s="110" customFormat="1" ht="12" customHeight="1" x14ac:dyDescent="0.2">
      <c r="A65" s="118" t="s">
        <v>105</v>
      </c>
      <c r="B65" s="119" t="s">
        <v>106</v>
      </c>
      <c r="C65" s="113">
        <v>53.774794761623937</v>
      </c>
      <c r="D65" s="235">
        <v>57446</v>
      </c>
      <c r="E65" s="236">
        <v>57409</v>
      </c>
      <c r="F65" s="236">
        <v>57764</v>
      </c>
      <c r="G65" s="236">
        <v>56906</v>
      </c>
      <c r="H65" s="140">
        <v>56643</v>
      </c>
      <c r="I65" s="115">
        <v>803</v>
      </c>
      <c r="J65" s="116">
        <v>1.417650901258761</v>
      </c>
    </row>
    <row r="66" spans="1:12" s="110" customFormat="1" ht="12" customHeight="1" x14ac:dyDescent="0.2">
      <c r="A66" s="118"/>
      <c r="B66" s="119" t="s">
        <v>107</v>
      </c>
      <c r="C66" s="113">
        <v>46.225205238376063</v>
      </c>
      <c r="D66" s="235">
        <v>49381</v>
      </c>
      <c r="E66" s="236">
        <v>49415</v>
      </c>
      <c r="F66" s="236">
        <v>49237</v>
      </c>
      <c r="G66" s="236">
        <v>48526</v>
      </c>
      <c r="H66" s="140">
        <v>48362</v>
      </c>
      <c r="I66" s="115">
        <v>1019</v>
      </c>
      <c r="J66" s="116">
        <v>2.107026177577437</v>
      </c>
    </row>
    <row r="67" spans="1:12" s="110" customFormat="1" ht="12" customHeight="1" x14ac:dyDescent="0.2">
      <c r="A67" s="118" t="s">
        <v>105</v>
      </c>
      <c r="B67" s="121" t="s">
        <v>108</v>
      </c>
      <c r="C67" s="113">
        <v>11.864041862076068</v>
      </c>
      <c r="D67" s="235">
        <v>12674</v>
      </c>
      <c r="E67" s="236">
        <v>13176</v>
      </c>
      <c r="F67" s="236">
        <v>13441</v>
      </c>
      <c r="G67" s="236">
        <v>12446</v>
      </c>
      <c r="H67" s="140">
        <v>12719</v>
      </c>
      <c r="I67" s="115">
        <v>-45</v>
      </c>
      <c r="J67" s="116">
        <v>-0.35380139948109129</v>
      </c>
    </row>
    <row r="68" spans="1:12" s="110" customFormat="1" ht="12" customHeight="1" x14ac:dyDescent="0.2">
      <c r="A68" s="118"/>
      <c r="B68" s="121" t="s">
        <v>109</v>
      </c>
      <c r="C68" s="113">
        <v>66.886648506463715</v>
      </c>
      <c r="D68" s="235">
        <v>71453</v>
      </c>
      <c r="E68" s="236">
        <v>71281</v>
      </c>
      <c r="F68" s="236">
        <v>71428</v>
      </c>
      <c r="G68" s="236">
        <v>71230</v>
      </c>
      <c r="H68" s="140">
        <v>71051</v>
      </c>
      <c r="I68" s="115">
        <v>402</v>
      </c>
      <c r="J68" s="116">
        <v>0.56579077001027434</v>
      </c>
    </row>
    <row r="69" spans="1:12" s="110" customFormat="1" ht="12" customHeight="1" x14ac:dyDescent="0.2">
      <c r="A69" s="118"/>
      <c r="B69" s="121" t="s">
        <v>110</v>
      </c>
      <c r="C69" s="113">
        <v>20.224287867299466</v>
      </c>
      <c r="D69" s="235">
        <v>21605</v>
      </c>
      <c r="E69" s="236">
        <v>21285</v>
      </c>
      <c r="F69" s="236">
        <v>21060</v>
      </c>
      <c r="G69" s="236">
        <v>20707</v>
      </c>
      <c r="H69" s="140">
        <v>20223</v>
      </c>
      <c r="I69" s="115">
        <v>1382</v>
      </c>
      <c r="J69" s="116">
        <v>6.8338030954853384</v>
      </c>
    </row>
    <row r="70" spans="1:12" s="110" customFormat="1" ht="12" customHeight="1" x14ac:dyDescent="0.2">
      <c r="A70" s="120"/>
      <c r="B70" s="121" t="s">
        <v>111</v>
      </c>
      <c r="C70" s="113">
        <v>1.025021764160746</v>
      </c>
      <c r="D70" s="235">
        <v>1095</v>
      </c>
      <c r="E70" s="236">
        <v>1082</v>
      </c>
      <c r="F70" s="236">
        <v>1072</v>
      </c>
      <c r="G70" s="236">
        <v>1049</v>
      </c>
      <c r="H70" s="140">
        <v>1012</v>
      </c>
      <c r="I70" s="115">
        <v>83</v>
      </c>
      <c r="J70" s="116">
        <v>8.2015810276679844</v>
      </c>
    </row>
    <row r="71" spans="1:12" s="110" customFormat="1" ht="12" customHeight="1" x14ac:dyDescent="0.2">
      <c r="A71" s="120"/>
      <c r="B71" s="121" t="s">
        <v>112</v>
      </c>
      <c r="C71" s="113">
        <v>0.27427523004483884</v>
      </c>
      <c r="D71" s="235">
        <v>293</v>
      </c>
      <c r="E71" s="236">
        <v>258</v>
      </c>
      <c r="F71" s="236">
        <v>266</v>
      </c>
      <c r="G71" s="236">
        <v>236</v>
      </c>
      <c r="H71" s="140">
        <v>233</v>
      </c>
      <c r="I71" s="115">
        <v>60</v>
      </c>
      <c r="J71" s="116">
        <v>25.751072961373392</v>
      </c>
    </row>
    <row r="72" spans="1:12" s="110" customFormat="1" ht="12" customHeight="1" x14ac:dyDescent="0.2">
      <c r="A72" s="118" t="s">
        <v>113</v>
      </c>
      <c r="B72" s="119" t="s">
        <v>181</v>
      </c>
      <c r="C72" s="113">
        <v>71.131829968079231</v>
      </c>
      <c r="D72" s="235">
        <v>75988</v>
      </c>
      <c r="E72" s="236">
        <v>76141</v>
      </c>
      <c r="F72" s="236">
        <v>76581</v>
      </c>
      <c r="G72" s="236">
        <v>75357</v>
      </c>
      <c r="H72" s="140">
        <v>75200</v>
      </c>
      <c r="I72" s="115">
        <v>788</v>
      </c>
      <c r="J72" s="116">
        <v>1.0478723404255319</v>
      </c>
    </row>
    <row r="73" spans="1:12" s="110" customFormat="1" ht="12" customHeight="1" x14ac:dyDescent="0.2">
      <c r="A73" s="118"/>
      <c r="B73" s="119" t="s">
        <v>182</v>
      </c>
      <c r="C73" s="113">
        <v>28.868170031920769</v>
      </c>
      <c r="D73" s="115">
        <v>30839</v>
      </c>
      <c r="E73" s="114">
        <v>30683</v>
      </c>
      <c r="F73" s="114">
        <v>30420</v>
      </c>
      <c r="G73" s="114">
        <v>30075</v>
      </c>
      <c r="H73" s="140">
        <v>29805</v>
      </c>
      <c r="I73" s="115">
        <v>1034</v>
      </c>
      <c r="J73" s="116">
        <v>3.4692165744002685</v>
      </c>
    </row>
    <row r="74" spans="1:12" s="110" customFormat="1" ht="12" customHeight="1" x14ac:dyDescent="0.2">
      <c r="A74" s="118" t="s">
        <v>113</v>
      </c>
      <c r="B74" s="119" t="s">
        <v>116</v>
      </c>
      <c r="C74" s="113">
        <v>88.926020575322724</v>
      </c>
      <c r="D74" s="115">
        <v>94997</v>
      </c>
      <c r="E74" s="114">
        <v>95258</v>
      </c>
      <c r="F74" s="114">
        <v>95409</v>
      </c>
      <c r="G74" s="114">
        <v>94149</v>
      </c>
      <c r="H74" s="140">
        <v>93954</v>
      </c>
      <c r="I74" s="115">
        <v>1043</v>
      </c>
      <c r="J74" s="116">
        <v>1.1101177171807479</v>
      </c>
    </row>
    <row r="75" spans="1:12" s="110" customFormat="1" ht="12" customHeight="1" x14ac:dyDescent="0.2">
      <c r="A75" s="142"/>
      <c r="B75" s="124" t="s">
        <v>117</v>
      </c>
      <c r="C75" s="125">
        <v>11.034663521394403</v>
      </c>
      <c r="D75" s="143">
        <v>11788</v>
      </c>
      <c r="E75" s="144">
        <v>11529</v>
      </c>
      <c r="F75" s="144">
        <v>11550</v>
      </c>
      <c r="G75" s="144">
        <v>11245</v>
      </c>
      <c r="H75" s="145">
        <v>11015</v>
      </c>
      <c r="I75" s="143">
        <v>773</v>
      </c>
      <c r="J75" s="146">
        <v>7.0177031320926009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78618</v>
      </c>
      <c r="G11" s="114">
        <v>79200</v>
      </c>
      <c r="H11" s="114">
        <v>79070</v>
      </c>
      <c r="I11" s="114">
        <v>77553</v>
      </c>
      <c r="J11" s="140">
        <v>77306</v>
      </c>
      <c r="K11" s="114">
        <v>1312</v>
      </c>
      <c r="L11" s="116">
        <v>1.6971515794375598</v>
      </c>
    </row>
    <row r="12" spans="1:17" s="110" customFormat="1" ht="24.95" customHeight="1" x14ac:dyDescent="0.2">
      <c r="A12" s="606" t="s">
        <v>185</v>
      </c>
      <c r="B12" s="607"/>
      <c r="C12" s="607"/>
      <c r="D12" s="608"/>
      <c r="E12" s="113">
        <v>57.256607901498384</v>
      </c>
      <c r="F12" s="115">
        <v>45014</v>
      </c>
      <c r="G12" s="114">
        <v>45447</v>
      </c>
      <c r="H12" s="114">
        <v>45565</v>
      </c>
      <c r="I12" s="114">
        <v>44632</v>
      </c>
      <c r="J12" s="140">
        <v>44414</v>
      </c>
      <c r="K12" s="114">
        <v>600</v>
      </c>
      <c r="L12" s="116">
        <v>1.3509253838879633</v>
      </c>
    </row>
    <row r="13" spans="1:17" s="110" customFormat="1" ht="15" customHeight="1" x14ac:dyDescent="0.2">
      <c r="A13" s="120"/>
      <c r="B13" s="609" t="s">
        <v>107</v>
      </c>
      <c r="C13" s="609"/>
      <c r="E13" s="113">
        <v>42.743392098501616</v>
      </c>
      <c r="F13" s="115">
        <v>33604</v>
      </c>
      <c r="G13" s="114">
        <v>33753</v>
      </c>
      <c r="H13" s="114">
        <v>33505</v>
      </c>
      <c r="I13" s="114">
        <v>32921</v>
      </c>
      <c r="J13" s="140">
        <v>32892</v>
      </c>
      <c r="K13" s="114">
        <v>712</v>
      </c>
      <c r="L13" s="116">
        <v>2.1646600997202969</v>
      </c>
    </row>
    <row r="14" spans="1:17" s="110" customFormat="1" ht="24.95" customHeight="1" x14ac:dyDescent="0.2">
      <c r="A14" s="606" t="s">
        <v>186</v>
      </c>
      <c r="B14" s="607"/>
      <c r="C14" s="607"/>
      <c r="D14" s="608"/>
      <c r="E14" s="113">
        <v>12.261822992190083</v>
      </c>
      <c r="F14" s="115">
        <v>9640</v>
      </c>
      <c r="G14" s="114">
        <v>10176</v>
      </c>
      <c r="H14" s="114">
        <v>10420</v>
      </c>
      <c r="I14" s="114">
        <v>9469</v>
      </c>
      <c r="J14" s="140">
        <v>9592</v>
      </c>
      <c r="K14" s="114">
        <v>48</v>
      </c>
      <c r="L14" s="116">
        <v>0.50041701417848206</v>
      </c>
    </row>
    <row r="15" spans="1:17" s="110" customFormat="1" ht="15" customHeight="1" x14ac:dyDescent="0.2">
      <c r="A15" s="120"/>
      <c r="B15" s="119"/>
      <c r="C15" s="258" t="s">
        <v>106</v>
      </c>
      <c r="E15" s="113">
        <v>60.383817427385893</v>
      </c>
      <c r="F15" s="115">
        <v>5821</v>
      </c>
      <c r="G15" s="114">
        <v>6173</v>
      </c>
      <c r="H15" s="114">
        <v>6368</v>
      </c>
      <c r="I15" s="114">
        <v>5780</v>
      </c>
      <c r="J15" s="140">
        <v>5853</v>
      </c>
      <c r="K15" s="114">
        <v>-32</v>
      </c>
      <c r="L15" s="116">
        <v>-0.54672817358619508</v>
      </c>
    </row>
    <row r="16" spans="1:17" s="110" customFormat="1" ht="15" customHeight="1" x14ac:dyDescent="0.2">
      <c r="A16" s="120"/>
      <c r="B16" s="119"/>
      <c r="C16" s="258" t="s">
        <v>107</v>
      </c>
      <c r="E16" s="113">
        <v>39.616182572614107</v>
      </c>
      <c r="F16" s="115">
        <v>3819</v>
      </c>
      <c r="G16" s="114">
        <v>4003</v>
      </c>
      <c r="H16" s="114">
        <v>4052</v>
      </c>
      <c r="I16" s="114">
        <v>3689</v>
      </c>
      <c r="J16" s="140">
        <v>3739</v>
      </c>
      <c r="K16" s="114">
        <v>80</v>
      </c>
      <c r="L16" s="116">
        <v>2.1396095212623698</v>
      </c>
    </row>
    <row r="17" spans="1:12" s="110" customFormat="1" ht="15" customHeight="1" x14ac:dyDescent="0.2">
      <c r="A17" s="120"/>
      <c r="B17" s="121" t="s">
        <v>109</v>
      </c>
      <c r="C17" s="258"/>
      <c r="E17" s="113">
        <v>67.653717978071185</v>
      </c>
      <c r="F17" s="115">
        <v>53188</v>
      </c>
      <c r="G17" s="114">
        <v>53363</v>
      </c>
      <c r="H17" s="114">
        <v>53241</v>
      </c>
      <c r="I17" s="114">
        <v>52991</v>
      </c>
      <c r="J17" s="140">
        <v>52920</v>
      </c>
      <c r="K17" s="114">
        <v>268</v>
      </c>
      <c r="L17" s="116">
        <v>0.50642479213907787</v>
      </c>
    </row>
    <row r="18" spans="1:12" s="110" customFormat="1" ht="15" customHeight="1" x14ac:dyDescent="0.2">
      <c r="A18" s="120"/>
      <c r="B18" s="119"/>
      <c r="C18" s="258" t="s">
        <v>106</v>
      </c>
      <c r="E18" s="113">
        <v>57.558095811085209</v>
      </c>
      <c r="F18" s="115">
        <v>30614</v>
      </c>
      <c r="G18" s="114">
        <v>30746</v>
      </c>
      <c r="H18" s="114">
        <v>30790</v>
      </c>
      <c r="I18" s="114">
        <v>30586</v>
      </c>
      <c r="J18" s="140">
        <v>30477</v>
      </c>
      <c r="K18" s="114">
        <v>137</v>
      </c>
      <c r="L18" s="116">
        <v>0.44951930964333758</v>
      </c>
    </row>
    <row r="19" spans="1:12" s="110" customFormat="1" ht="15" customHeight="1" x14ac:dyDescent="0.2">
      <c r="A19" s="120"/>
      <c r="B19" s="119"/>
      <c r="C19" s="258" t="s">
        <v>107</v>
      </c>
      <c r="E19" s="113">
        <v>42.441904188914791</v>
      </c>
      <c r="F19" s="115">
        <v>22574</v>
      </c>
      <c r="G19" s="114">
        <v>22617</v>
      </c>
      <c r="H19" s="114">
        <v>22451</v>
      </c>
      <c r="I19" s="114">
        <v>22405</v>
      </c>
      <c r="J19" s="140">
        <v>22443</v>
      </c>
      <c r="K19" s="114">
        <v>131</v>
      </c>
      <c r="L19" s="116">
        <v>0.58370093124805067</v>
      </c>
    </row>
    <row r="20" spans="1:12" s="110" customFormat="1" ht="15" customHeight="1" x14ac:dyDescent="0.2">
      <c r="A20" s="120"/>
      <c r="B20" s="121" t="s">
        <v>110</v>
      </c>
      <c r="C20" s="258"/>
      <c r="E20" s="113">
        <v>19.010913531252385</v>
      </c>
      <c r="F20" s="115">
        <v>14946</v>
      </c>
      <c r="G20" s="114">
        <v>14806</v>
      </c>
      <c r="H20" s="114">
        <v>14553</v>
      </c>
      <c r="I20" s="114">
        <v>14265</v>
      </c>
      <c r="J20" s="140">
        <v>14006</v>
      </c>
      <c r="K20" s="114">
        <v>940</v>
      </c>
      <c r="L20" s="116">
        <v>6.7114093959731544</v>
      </c>
    </row>
    <row r="21" spans="1:12" s="110" customFormat="1" ht="15" customHeight="1" x14ac:dyDescent="0.2">
      <c r="A21" s="120"/>
      <c r="B21" s="119"/>
      <c r="C21" s="258" t="s">
        <v>106</v>
      </c>
      <c r="E21" s="113">
        <v>54.09474106784424</v>
      </c>
      <c r="F21" s="115">
        <v>8085</v>
      </c>
      <c r="G21" s="114">
        <v>8019</v>
      </c>
      <c r="H21" s="114">
        <v>7889</v>
      </c>
      <c r="I21" s="114">
        <v>7765</v>
      </c>
      <c r="J21" s="140">
        <v>7608</v>
      </c>
      <c r="K21" s="114">
        <v>477</v>
      </c>
      <c r="L21" s="116">
        <v>6.2697160883280754</v>
      </c>
    </row>
    <row r="22" spans="1:12" s="110" customFormat="1" ht="15" customHeight="1" x14ac:dyDescent="0.2">
      <c r="A22" s="120"/>
      <c r="B22" s="119"/>
      <c r="C22" s="258" t="s">
        <v>107</v>
      </c>
      <c r="E22" s="113">
        <v>45.90525893215576</v>
      </c>
      <c r="F22" s="115">
        <v>6861</v>
      </c>
      <c r="G22" s="114">
        <v>6787</v>
      </c>
      <c r="H22" s="114">
        <v>6664</v>
      </c>
      <c r="I22" s="114">
        <v>6500</v>
      </c>
      <c r="J22" s="140">
        <v>6398</v>
      </c>
      <c r="K22" s="114">
        <v>463</v>
      </c>
      <c r="L22" s="116">
        <v>7.2366364488902786</v>
      </c>
    </row>
    <row r="23" spans="1:12" s="110" customFormat="1" ht="15" customHeight="1" x14ac:dyDescent="0.2">
      <c r="A23" s="120"/>
      <c r="B23" s="121" t="s">
        <v>111</v>
      </c>
      <c r="C23" s="258"/>
      <c r="E23" s="113">
        <v>1.0735454984863517</v>
      </c>
      <c r="F23" s="115">
        <v>844</v>
      </c>
      <c r="G23" s="114">
        <v>855</v>
      </c>
      <c r="H23" s="114">
        <v>856</v>
      </c>
      <c r="I23" s="114">
        <v>828</v>
      </c>
      <c r="J23" s="140">
        <v>788</v>
      </c>
      <c r="K23" s="114">
        <v>56</v>
      </c>
      <c r="L23" s="116">
        <v>7.1065989847715736</v>
      </c>
    </row>
    <row r="24" spans="1:12" s="110" customFormat="1" ht="15" customHeight="1" x14ac:dyDescent="0.2">
      <c r="A24" s="120"/>
      <c r="B24" s="119"/>
      <c r="C24" s="258" t="s">
        <v>106</v>
      </c>
      <c r="E24" s="113">
        <v>58.530805687203788</v>
      </c>
      <c r="F24" s="115">
        <v>494</v>
      </c>
      <c r="G24" s="114">
        <v>509</v>
      </c>
      <c r="H24" s="114">
        <v>518</v>
      </c>
      <c r="I24" s="114">
        <v>501</v>
      </c>
      <c r="J24" s="140">
        <v>476</v>
      </c>
      <c r="K24" s="114">
        <v>18</v>
      </c>
      <c r="L24" s="116">
        <v>3.7815126050420167</v>
      </c>
    </row>
    <row r="25" spans="1:12" s="110" customFormat="1" ht="15" customHeight="1" x14ac:dyDescent="0.2">
      <c r="A25" s="120"/>
      <c r="B25" s="119"/>
      <c r="C25" s="258" t="s">
        <v>107</v>
      </c>
      <c r="E25" s="113">
        <v>41.469194312796212</v>
      </c>
      <c r="F25" s="115">
        <v>350</v>
      </c>
      <c r="G25" s="114">
        <v>346</v>
      </c>
      <c r="H25" s="114">
        <v>338</v>
      </c>
      <c r="I25" s="114">
        <v>327</v>
      </c>
      <c r="J25" s="140">
        <v>312</v>
      </c>
      <c r="K25" s="114">
        <v>38</v>
      </c>
      <c r="L25" s="116">
        <v>12.179487179487179</v>
      </c>
    </row>
    <row r="26" spans="1:12" s="110" customFormat="1" ht="15" customHeight="1" x14ac:dyDescent="0.2">
      <c r="A26" s="120"/>
      <c r="C26" s="121" t="s">
        <v>187</v>
      </c>
      <c r="D26" s="110" t="s">
        <v>188</v>
      </c>
      <c r="E26" s="113">
        <v>0.27729018799765959</v>
      </c>
      <c r="F26" s="115">
        <v>218</v>
      </c>
      <c r="G26" s="114">
        <v>203</v>
      </c>
      <c r="H26" s="114">
        <v>224</v>
      </c>
      <c r="I26" s="114">
        <v>203</v>
      </c>
      <c r="J26" s="140">
        <v>187</v>
      </c>
      <c r="K26" s="114">
        <v>31</v>
      </c>
      <c r="L26" s="116">
        <v>16.577540106951872</v>
      </c>
    </row>
    <row r="27" spans="1:12" s="110" customFormat="1" ht="15" customHeight="1" x14ac:dyDescent="0.2">
      <c r="A27" s="120"/>
      <c r="B27" s="119"/>
      <c r="D27" s="259" t="s">
        <v>106</v>
      </c>
      <c r="E27" s="113">
        <v>53.211009174311926</v>
      </c>
      <c r="F27" s="115">
        <v>116</v>
      </c>
      <c r="G27" s="114">
        <v>104</v>
      </c>
      <c r="H27" s="114">
        <v>123</v>
      </c>
      <c r="I27" s="114">
        <v>107</v>
      </c>
      <c r="J27" s="140">
        <v>97</v>
      </c>
      <c r="K27" s="114">
        <v>19</v>
      </c>
      <c r="L27" s="116">
        <v>19.587628865979383</v>
      </c>
    </row>
    <row r="28" spans="1:12" s="110" customFormat="1" ht="15" customHeight="1" x14ac:dyDescent="0.2">
      <c r="A28" s="120"/>
      <c r="B28" s="119"/>
      <c r="D28" s="259" t="s">
        <v>107</v>
      </c>
      <c r="E28" s="113">
        <v>46.788990825688074</v>
      </c>
      <c r="F28" s="115">
        <v>102</v>
      </c>
      <c r="G28" s="114">
        <v>99</v>
      </c>
      <c r="H28" s="114">
        <v>101</v>
      </c>
      <c r="I28" s="114">
        <v>96</v>
      </c>
      <c r="J28" s="140">
        <v>90</v>
      </c>
      <c r="K28" s="114">
        <v>12</v>
      </c>
      <c r="L28" s="116">
        <v>13.333333333333334</v>
      </c>
    </row>
    <row r="29" spans="1:12" s="110" customFormat="1" ht="24.95" customHeight="1" x14ac:dyDescent="0.2">
      <c r="A29" s="606" t="s">
        <v>189</v>
      </c>
      <c r="B29" s="607"/>
      <c r="C29" s="607"/>
      <c r="D29" s="608"/>
      <c r="E29" s="113">
        <v>80.223358518405448</v>
      </c>
      <c r="F29" s="115">
        <v>63070</v>
      </c>
      <c r="G29" s="114">
        <v>63595</v>
      </c>
      <c r="H29" s="114">
        <v>63656</v>
      </c>
      <c r="I29" s="114">
        <v>62647</v>
      </c>
      <c r="J29" s="140">
        <v>62663</v>
      </c>
      <c r="K29" s="114">
        <v>407</v>
      </c>
      <c r="L29" s="116">
        <v>0.64950608812217736</v>
      </c>
    </row>
    <row r="30" spans="1:12" s="110" customFormat="1" ht="15" customHeight="1" x14ac:dyDescent="0.2">
      <c r="A30" s="120"/>
      <c r="B30" s="119"/>
      <c r="C30" s="258" t="s">
        <v>106</v>
      </c>
      <c r="E30" s="113">
        <v>54.104962739812905</v>
      </c>
      <c r="F30" s="115">
        <v>34124</v>
      </c>
      <c r="G30" s="114">
        <v>34517</v>
      </c>
      <c r="H30" s="114">
        <v>34732</v>
      </c>
      <c r="I30" s="114">
        <v>34199</v>
      </c>
      <c r="J30" s="140">
        <v>34202</v>
      </c>
      <c r="K30" s="114">
        <v>-78</v>
      </c>
      <c r="L30" s="116">
        <v>-0.22805683878135782</v>
      </c>
    </row>
    <row r="31" spans="1:12" s="110" customFormat="1" ht="15" customHeight="1" x14ac:dyDescent="0.2">
      <c r="A31" s="120"/>
      <c r="B31" s="119"/>
      <c r="C31" s="258" t="s">
        <v>107</v>
      </c>
      <c r="E31" s="113">
        <v>45.895037260187095</v>
      </c>
      <c r="F31" s="115">
        <v>28946</v>
      </c>
      <c r="G31" s="114">
        <v>29078</v>
      </c>
      <c r="H31" s="114">
        <v>28924</v>
      </c>
      <c r="I31" s="114">
        <v>28448</v>
      </c>
      <c r="J31" s="140">
        <v>28461</v>
      </c>
      <c r="K31" s="114">
        <v>485</v>
      </c>
      <c r="L31" s="116">
        <v>1.7040862935244721</v>
      </c>
    </row>
    <row r="32" spans="1:12" s="110" customFormat="1" ht="15" customHeight="1" x14ac:dyDescent="0.2">
      <c r="A32" s="120"/>
      <c r="B32" s="119" t="s">
        <v>117</v>
      </c>
      <c r="C32" s="258"/>
      <c r="E32" s="113">
        <v>19.721946627998676</v>
      </c>
      <c r="F32" s="115">
        <v>15505</v>
      </c>
      <c r="G32" s="114">
        <v>15567</v>
      </c>
      <c r="H32" s="114">
        <v>15371</v>
      </c>
      <c r="I32" s="114">
        <v>14868</v>
      </c>
      <c r="J32" s="140">
        <v>14601</v>
      </c>
      <c r="K32" s="114">
        <v>904</v>
      </c>
      <c r="L32" s="116">
        <v>6.1913567563865488</v>
      </c>
    </row>
    <row r="33" spans="1:12" s="110" customFormat="1" ht="15" customHeight="1" x14ac:dyDescent="0.2">
      <c r="A33" s="120"/>
      <c r="B33" s="119"/>
      <c r="C33" s="258" t="s">
        <v>106</v>
      </c>
      <c r="E33" s="113">
        <v>70.067720090293449</v>
      </c>
      <c r="F33" s="115">
        <v>10864</v>
      </c>
      <c r="G33" s="114">
        <v>10907</v>
      </c>
      <c r="H33" s="114">
        <v>10808</v>
      </c>
      <c r="I33" s="114">
        <v>10412</v>
      </c>
      <c r="J33" s="140">
        <v>10185</v>
      </c>
      <c r="K33" s="114">
        <v>679</v>
      </c>
      <c r="L33" s="116">
        <v>6.666666666666667</v>
      </c>
    </row>
    <row r="34" spans="1:12" s="110" customFormat="1" ht="15" customHeight="1" x14ac:dyDescent="0.2">
      <c r="A34" s="120"/>
      <c r="B34" s="119"/>
      <c r="C34" s="258" t="s">
        <v>107</v>
      </c>
      <c r="E34" s="113">
        <v>29.932279909706548</v>
      </c>
      <c r="F34" s="115">
        <v>4641</v>
      </c>
      <c r="G34" s="114">
        <v>4660</v>
      </c>
      <c r="H34" s="114">
        <v>4563</v>
      </c>
      <c r="I34" s="114">
        <v>4456</v>
      </c>
      <c r="J34" s="140">
        <v>4416</v>
      </c>
      <c r="K34" s="114">
        <v>225</v>
      </c>
      <c r="L34" s="116">
        <v>5.0951086956521738</v>
      </c>
    </row>
    <row r="35" spans="1:12" s="110" customFormat="1" ht="24.95" customHeight="1" x14ac:dyDescent="0.2">
      <c r="A35" s="606" t="s">
        <v>190</v>
      </c>
      <c r="B35" s="607"/>
      <c r="C35" s="607"/>
      <c r="D35" s="608"/>
      <c r="E35" s="113">
        <v>71.862677758274188</v>
      </c>
      <c r="F35" s="115">
        <v>56497</v>
      </c>
      <c r="G35" s="114">
        <v>57225</v>
      </c>
      <c r="H35" s="114">
        <v>57387</v>
      </c>
      <c r="I35" s="114">
        <v>55970</v>
      </c>
      <c r="J35" s="140">
        <v>55939</v>
      </c>
      <c r="K35" s="114">
        <v>558</v>
      </c>
      <c r="L35" s="116">
        <v>0.99751515043172023</v>
      </c>
    </row>
    <row r="36" spans="1:12" s="110" customFormat="1" ht="15" customHeight="1" x14ac:dyDescent="0.2">
      <c r="A36" s="120"/>
      <c r="B36" s="119"/>
      <c r="C36" s="258" t="s">
        <v>106</v>
      </c>
      <c r="E36" s="113">
        <v>72.966706196789204</v>
      </c>
      <c r="F36" s="115">
        <v>41224</v>
      </c>
      <c r="G36" s="114">
        <v>41691</v>
      </c>
      <c r="H36" s="114">
        <v>41845</v>
      </c>
      <c r="I36" s="114">
        <v>40956</v>
      </c>
      <c r="J36" s="140">
        <v>40808</v>
      </c>
      <c r="K36" s="114">
        <v>416</v>
      </c>
      <c r="L36" s="116">
        <v>1.0194079592236815</v>
      </c>
    </row>
    <row r="37" spans="1:12" s="110" customFormat="1" ht="15" customHeight="1" x14ac:dyDescent="0.2">
      <c r="A37" s="120"/>
      <c r="B37" s="119"/>
      <c r="C37" s="258" t="s">
        <v>107</v>
      </c>
      <c r="E37" s="113">
        <v>27.033293803210789</v>
      </c>
      <c r="F37" s="115">
        <v>15273</v>
      </c>
      <c r="G37" s="114">
        <v>15534</v>
      </c>
      <c r="H37" s="114">
        <v>15542</v>
      </c>
      <c r="I37" s="114">
        <v>15014</v>
      </c>
      <c r="J37" s="140">
        <v>15131</v>
      </c>
      <c r="K37" s="114">
        <v>142</v>
      </c>
      <c r="L37" s="116">
        <v>0.93847068931333022</v>
      </c>
    </row>
    <row r="38" spans="1:12" s="110" customFormat="1" ht="15" customHeight="1" x14ac:dyDescent="0.2">
      <c r="A38" s="120"/>
      <c r="B38" s="119" t="s">
        <v>182</v>
      </c>
      <c r="C38" s="258"/>
      <c r="E38" s="113">
        <v>28.137322241725812</v>
      </c>
      <c r="F38" s="115">
        <v>22121</v>
      </c>
      <c r="G38" s="114">
        <v>21975</v>
      </c>
      <c r="H38" s="114">
        <v>21683</v>
      </c>
      <c r="I38" s="114">
        <v>21583</v>
      </c>
      <c r="J38" s="140">
        <v>21367</v>
      </c>
      <c r="K38" s="114">
        <v>754</v>
      </c>
      <c r="L38" s="116">
        <v>3.5288061028689102</v>
      </c>
    </row>
    <row r="39" spans="1:12" s="110" customFormat="1" ht="15" customHeight="1" x14ac:dyDescent="0.2">
      <c r="A39" s="120"/>
      <c r="B39" s="119"/>
      <c r="C39" s="258" t="s">
        <v>106</v>
      </c>
      <c r="E39" s="113">
        <v>17.133041001763029</v>
      </c>
      <c r="F39" s="115">
        <v>3790</v>
      </c>
      <c r="G39" s="114">
        <v>3756</v>
      </c>
      <c r="H39" s="114">
        <v>3720</v>
      </c>
      <c r="I39" s="114">
        <v>3676</v>
      </c>
      <c r="J39" s="140">
        <v>3606</v>
      </c>
      <c r="K39" s="114">
        <v>184</v>
      </c>
      <c r="L39" s="116">
        <v>5.1026067665002772</v>
      </c>
    </row>
    <row r="40" spans="1:12" s="110" customFormat="1" ht="15" customHeight="1" x14ac:dyDescent="0.2">
      <c r="A40" s="120"/>
      <c r="B40" s="119"/>
      <c r="C40" s="258" t="s">
        <v>107</v>
      </c>
      <c r="E40" s="113">
        <v>82.866958998236967</v>
      </c>
      <c r="F40" s="115">
        <v>18331</v>
      </c>
      <c r="G40" s="114">
        <v>18219</v>
      </c>
      <c r="H40" s="114">
        <v>17963</v>
      </c>
      <c r="I40" s="114">
        <v>17907</v>
      </c>
      <c r="J40" s="140">
        <v>17761</v>
      </c>
      <c r="K40" s="114">
        <v>570</v>
      </c>
      <c r="L40" s="116">
        <v>3.2092787568267553</v>
      </c>
    </row>
    <row r="41" spans="1:12" s="110" customFormat="1" ht="24.75" customHeight="1" x14ac:dyDescent="0.2">
      <c r="A41" s="606" t="s">
        <v>517</v>
      </c>
      <c r="B41" s="607"/>
      <c r="C41" s="607"/>
      <c r="D41" s="608"/>
      <c r="E41" s="113">
        <v>4.8983693301788396</v>
      </c>
      <c r="F41" s="115">
        <v>3851</v>
      </c>
      <c r="G41" s="114">
        <v>4341</v>
      </c>
      <c r="H41" s="114">
        <v>4446</v>
      </c>
      <c r="I41" s="114">
        <v>3613</v>
      </c>
      <c r="J41" s="140">
        <v>3751</v>
      </c>
      <c r="K41" s="114">
        <v>100</v>
      </c>
      <c r="L41" s="116">
        <v>2.6659557451346307</v>
      </c>
    </row>
    <row r="42" spans="1:12" s="110" customFormat="1" ht="15" customHeight="1" x14ac:dyDescent="0.2">
      <c r="A42" s="120"/>
      <c r="B42" s="119"/>
      <c r="C42" s="258" t="s">
        <v>106</v>
      </c>
      <c r="E42" s="113">
        <v>63.100493378343288</v>
      </c>
      <c r="F42" s="115">
        <v>2430</v>
      </c>
      <c r="G42" s="114">
        <v>2769</v>
      </c>
      <c r="H42" s="114">
        <v>2848</v>
      </c>
      <c r="I42" s="114">
        <v>2295</v>
      </c>
      <c r="J42" s="140">
        <v>2386</v>
      </c>
      <c r="K42" s="114">
        <v>44</v>
      </c>
      <c r="L42" s="116">
        <v>1.8440905280804694</v>
      </c>
    </row>
    <row r="43" spans="1:12" s="110" customFormat="1" ht="15" customHeight="1" x14ac:dyDescent="0.2">
      <c r="A43" s="123"/>
      <c r="B43" s="124"/>
      <c r="C43" s="260" t="s">
        <v>107</v>
      </c>
      <c r="D43" s="261"/>
      <c r="E43" s="125">
        <v>36.899506621656712</v>
      </c>
      <c r="F43" s="143">
        <v>1421</v>
      </c>
      <c r="G43" s="144">
        <v>1572</v>
      </c>
      <c r="H43" s="144">
        <v>1598</v>
      </c>
      <c r="I43" s="144">
        <v>1318</v>
      </c>
      <c r="J43" s="145">
        <v>1365</v>
      </c>
      <c r="K43" s="144">
        <v>56</v>
      </c>
      <c r="L43" s="146">
        <v>4.1025641025641022</v>
      </c>
    </row>
    <row r="44" spans="1:12" s="110" customFormat="1" ht="45.75" customHeight="1" x14ac:dyDescent="0.2">
      <c r="A44" s="606" t="s">
        <v>191</v>
      </c>
      <c r="B44" s="607"/>
      <c r="C44" s="607"/>
      <c r="D44" s="608"/>
      <c r="E44" s="113">
        <v>0.24676282785112824</v>
      </c>
      <c r="F44" s="115">
        <v>194</v>
      </c>
      <c r="G44" s="114">
        <v>196</v>
      </c>
      <c r="H44" s="114">
        <v>193</v>
      </c>
      <c r="I44" s="114">
        <v>187</v>
      </c>
      <c r="J44" s="140">
        <v>186</v>
      </c>
      <c r="K44" s="114">
        <v>8</v>
      </c>
      <c r="L44" s="116">
        <v>4.301075268817204</v>
      </c>
    </row>
    <row r="45" spans="1:12" s="110" customFormat="1" ht="15" customHeight="1" x14ac:dyDescent="0.2">
      <c r="A45" s="120"/>
      <c r="B45" s="119"/>
      <c r="C45" s="258" t="s">
        <v>106</v>
      </c>
      <c r="E45" s="113">
        <v>52.061855670103093</v>
      </c>
      <c r="F45" s="115">
        <v>101</v>
      </c>
      <c r="G45" s="114">
        <v>102</v>
      </c>
      <c r="H45" s="114">
        <v>102</v>
      </c>
      <c r="I45" s="114">
        <v>96</v>
      </c>
      <c r="J45" s="140">
        <v>94</v>
      </c>
      <c r="K45" s="114">
        <v>7</v>
      </c>
      <c r="L45" s="116">
        <v>7.4468085106382977</v>
      </c>
    </row>
    <row r="46" spans="1:12" s="110" customFormat="1" ht="15" customHeight="1" x14ac:dyDescent="0.2">
      <c r="A46" s="123"/>
      <c r="B46" s="124"/>
      <c r="C46" s="260" t="s">
        <v>107</v>
      </c>
      <c r="D46" s="261"/>
      <c r="E46" s="125">
        <v>47.938144329896907</v>
      </c>
      <c r="F46" s="143">
        <v>93</v>
      </c>
      <c r="G46" s="144">
        <v>94</v>
      </c>
      <c r="H46" s="144">
        <v>91</v>
      </c>
      <c r="I46" s="144">
        <v>91</v>
      </c>
      <c r="J46" s="145">
        <v>92</v>
      </c>
      <c r="K46" s="144">
        <v>1</v>
      </c>
      <c r="L46" s="146">
        <v>1.0869565217391304</v>
      </c>
    </row>
    <row r="47" spans="1:12" s="110" customFormat="1" ht="39" customHeight="1" x14ac:dyDescent="0.2">
      <c r="A47" s="606" t="s">
        <v>518</v>
      </c>
      <c r="B47" s="610"/>
      <c r="C47" s="610"/>
      <c r="D47" s="611"/>
      <c r="E47" s="113">
        <v>6.6142613650817875E-2</v>
      </c>
      <c r="F47" s="115">
        <v>52</v>
      </c>
      <c r="G47" s="114">
        <v>61</v>
      </c>
      <c r="H47" s="114">
        <v>49</v>
      </c>
      <c r="I47" s="114">
        <v>61</v>
      </c>
      <c r="J47" s="140">
        <v>63</v>
      </c>
      <c r="K47" s="114">
        <v>-11</v>
      </c>
      <c r="L47" s="116">
        <v>-17.460317460317459</v>
      </c>
    </row>
    <row r="48" spans="1:12" s="110" customFormat="1" ht="15" customHeight="1" x14ac:dyDescent="0.2">
      <c r="A48" s="120"/>
      <c r="B48" s="119"/>
      <c r="C48" s="258" t="s">
        <v>106</v>
      </c>
      <c r="E48" s="113">
        <v>48.07692307692308</v>
      </c>
      <c r="F48" s="115">
        <v>25</v>
      </c>
      <c r="G48" s="114">
        <v>27</v>
      </c>
      <c r="H48" s="114">
        <v>22</v>
      </c>
      <c r="I48" s="114">
        <v>31</v>
      </c>
      <c r="J48" s="140">
        <v>31</v>
      </c>
      <c r="K48" s="114">
        <v>-6</v>
      </c>
      <c r="L48" s="116">
        <v>-19.35483870967742</v>
      </c>
    </row>
    <row r="49" spans="1:12" s="110" customFormat="1" ht="15" customHeight="1" x14ac:dyDescent="0.2">
      <c r="A49" s="123"/>
      <c r="B49" s="124"/>
      <c r="C49" s="260" t="s">
        <v>107</v>
      </c>
      <c r="D49" s="261"/>
      <c r="E49" s="125">
        <v>51.92307692307692</v>
      </c>
      <c r="F49" s="143">
        <v>27</v>
      </c>
      <c r="G49" s="144">
        <v>34</v>
      </c>
      <c r="H49" s="144">
        <v>27</v>
      </c>
      <c r="I49" s="144">
        <v>30</v>
      </c>
      <c r="J49" s="145">
        <v>32</v>
      </c>
      <c r="K49" s="144">
        <v>-5</v>
      </c>
      <c r="L49" s="146">
        <v>-15.625</v>
      </c>
    </row>
    <row r="50" spans="1:12" s="110" customFormat="1" ht="24.95" customHeight="1" x14ac:dyDescent="0.2">
      <c r="A50" s="612" t="s">
        <v>192</v>
      </c>
      <c r="B50" s="613"/>
      <c r="C50" s="613"/>
      <c r="D50" s="614"/>
      <c r="E50" s="262">
        <v>14.18123076140324</v>
      </c>
      <c r="F50" s="263">
        <v>11149</v>
      </c>
      <c r="G50" s="264">
        <v>11742</v>
      </c>
      <c r="H50" s="264">
        <v>11834</v>
      </c>
      <c r="I50" s="264">
        <v>10794</v>
      </c>
      <c r="J50" s="265">
        <v>10730</v>
      </c>
      <c r="K50" s="263">
        <v>419</v>
      </c>
      <c r="L50" s="266">
        <v>3.9049394221808016</v>
      </c>
    </row>
    <row r="51" spans="1:12" s="110" customFormat="1" ht="15" customHeight="1" x14ac:dyDescent="0.2">
      <c r="A51" s="120"/>
      <c r="B51" s="119"/>
      <c r="C51" s="258" t="s">
        <v>106</v>
      </c>
      <c r="E51" s="113">
        <v>63.575208538882414</v>
      </c>
      <c r="F51" s="115">
        <v>7088</v>
      </c>
      <c r="G51" s="114">
        <v>7500</v>
      </c>
      <c r="H51" s="114">
        <v>7578</v>
      </c>
      <c r="I51" s="114">
        <v>6896</v>
      </c>
      <c r="J51" s="140">
        <v>6798</v>
      </c>
      <c r="K51" s="114">
        <v>290</v>
      </c>
      <c r="L51" s="116">
        <v>4.2659605766401887</v>
      </c>
    </row>
    <row r="52" spans="1:12" s="110" customFormat="1" ht="15" customHeight="1" x14ac:dyDescent="0.2">
      <c r="A52" s="120"/>
      <c r="B52" s="119"/>
      <c r="C52" s="258" t="s">
        <v>107</v>
      </c>
      <c r="E52" s="113">
        <v>36.424791461117586</v>
      </c>
      <c r="F52" s="115">
        <v>4061</v>
      </c>
      <c r="G52" s="114">
        <v>4242</v>
      </c>
      <c r="H52" s="114">
        <v>4256</v>
      </c>
      <c r="I52" s="114">
        <v>3898</v>
      </c>
      <c r="J52" s="140">
        <v>3932</v>
      </c>
      <c r="K52" s="114">
        <v>129</v>
      </c>
      <c r="L52" s="116">
        <v>3.2807731434384535</v>
      </c>
    </row>
    <row r="53" spans="1:12" s="110" customFormat="1" ht="15" customHeight="1" x14ac:dyDescent="0.2">
      <c r="A53" s="120"/>
      <c r="B53" s="119"/>
      <c r="C53" s="258" t="s">
        <v>187</v>
      </c>
      <c r="D53" s="110" t="s">
        <v>193</v>
      </c>
      <c r="E53" s="113">
        <v>25.23993183245134</v>
      </c>
      <c r="F53" s="115">
        <v>2814</v>
      </c>
      <c r="G53" s="114">
        <v>3242</v>
      </c>
      <c r="H53" s="114">
        <v>3446</v>
      </c>
      <c r="I53" s="114">
        <v>2537</v>
      </c>
      <c r="J53" s="140">
        <v>2707</v>
      </c>
      <c r="K53" s="114">
        <v>107</v>
      </c>
      <c r="L53" s="116">
        <v>3.9527151828592539</v>
      </c>
    </row>
    <row r="54" spans="1:12" s="110" customFormat="1" ht="15" customHeight="1" x14ac:dyDescent="0.2">
      <c r="A54" s="120"/>
      <c r="B54" s="119"/>
      <c r="D54" s="267" t="s">
        <v>194</v>
      </c>
      <c r="E54" s="113">
        <v>65.280739161336172</v>
      </c>
      <c r="F54" s="115">
        <v>1837</v>
      </c>
      <c r="G54" s="114">
        <v>2122</v>
      </c>
      <c r="H54" s="114">
        <v>2295</v>
      </c>
      <c r="I54" s="114">
        <v>1691</v>
      </c>
      <c r="J54" s="140">
        <v>1793</v>
      </c>
      <c r="K54" s="114">
        <v>44</v>
      </c>
      <c r="L54" s="116">
        <v>2.4539877300613497</v>
      </c>
    </row>
    <row r="55" spans="1:12" s="110" customFormat="1" ht="15" customHeight="1" x14ac:dyDescent="0.2">
      <c r="A55" s="120"/>
      <c r="B55" s="119"/>
      <c r="D55" s="267" t="s">
        <v>195</v>
      </c>
      <c r="E55" s="113">
        <v>34.719260838663821</v>
      </c>
      <c r="F55" s="115">
        <v>977</v>
      </c>
      <c r="G55" s="114">
        <v>1120</v>
      </c>
      <c r="H55" s="114">
        <v>1151</v>
      </c>
      <c r="I55" s="114">
        <v>846</v>
      </c>
      <c r="J55" s="140">
        <v>914</v>
      </c>
      <c r="K55" s="114">
        <v>63</v>
      </c>
      <c r="L55" s="116">
        <v>6.8927789934354484</v>
      </c>
    </row>
    <row r="56" spans="1:12" s="110" customFormat="1" ht="15" customHeight="1" x14ac:dyDescent="0.2">
      <c r="A56" s="120"/>
      <c r="B56" s="119" t="s">
        <v>196</v>
      </c>
      <c r="C56" s="258"/>
      <c r="E56" s="113">
        <v>66.113358264010785</v>
      </c>
      <c r="F56" s="115">
        <v>51977</v>
      </c>
      <c r="G56" s="114">
        <v>51948</v>
      </c>
      <c r="H56" s="114">
        <v>51832</v>
      </c>
      <c r="I56" s="114">
        <v>51432</v>
      </c>
      <c r="J56" s="140">
        <v>51256</v>
      </c>
      <c r="K56" s="114">
        <v>721</v>
      </c>
      <c r="L56" s="116">
        <v>1.4066645856094897</v>
      </c>
    </row>
    <row r="57" spans="1:12" s="110" customFormat="1" ht="15" customHeight="1" x14ac:dyDescent="0.2">
      <c r="A57" s="120"/>
      <c r="B57" s="119"/>
      <c r="C57" s="258" t="s">
        <v>106</v>
      </c>
      <c r="E57" s="113">
        <v>55.278296169459566</v>
      </c>
      <c r="F57" s="115">
        <v>28732</v>
      </c>
      <c r="G57" s="114">
        <v>28740</v>
      </c>
      <c r="H57" s="114">
        <v>28752</v>
      </c>
      <c r="I57" s="114">
        <v>28597</v>
      </c>
      <c r="J57" s="140">
        <v>28469</v>
      </c>
      <c r="K57" s="114">
        <v>263</v>
      </c>
      <c r="L57" s="116">
        <v>0.92381186553795358</v>
      </c>
    </row>
    <row r="58" spans="1:12" s="110" customFormat="1" ht="15" customHeight="1" x14ac:dyDescent="0.2">
      <c r="A58" s="120"/>
      <c r="B58" s="119"/>
      <c r="C58" s="258" t="s">
        <v>107</v>
      </c>
      <c r="E58" s="113">
        <v>44.721703830540434</v>
      </c>
      <c r="F58" s="115">
        <v>23245</v>
      </c>
      <c r="G58" s="114">
        <v>23208</v>
      </c>
      <c r="H58" s="114">
        <v>23080</v>
      </c>
      <c r="I58" s="114">
        <v>22835</v>
      </c>
      <c r="J58" s="140">
        <v>22787</v>
      </c>
      <c r="K58" s="114">
        <v>458</v>
      </c>
      <c r="L58" s="116">
        <v>2.0099179356650723</v>
      </c>
    </row>
    <row r="59" spans="1:12" s="110" customFormat="1" ht="15" customHeight="1" x14ac:dyDescent="0.2">
      <c r="A59" s="120"/>
      <c r="B59" s="119"/>
      <c r="C59" s="258" t="s">
        <v>105</v>
      </c>
      <c r="D59" s="110" t="s">
        <v>197</v>
      </c>
      <c r="E59" s="113">
        <v>90.624699386266997</v>
      </c>
      <c r="F59" s="115">
        <v>47104</v>
      </c>
      <c r="G59" s="114">
        <v>47121</v>
      </c>
      <c r="H59" s="114">
        <v>47049</v>
      </c>
      <c r="I59" s="114">
        <v>46689</v>
      </c>
      <c r="J59" s="140">
        <v>46547</v>
      </c>
      <c r="K59" s="114">
        <v>557</v>
      </c>
      <c r="L59" s="116">
        <v>1.1966399553139837</v>
      </c>
    </row>
    <row r="60" spans="1:12" s="110" customFormat="1" ht="15" customHeight="1" x14ac:dyDescent="0.2">
      <c r="A60" s="120"/>
      <c r="B60" s="119"/>
      <c r="C60" s="258"/>
      <c r="D60" s="267" t="s">
        <v>198</v>
      </c>
      <c r="E60" s="113">
        <v>53.324558423913047</v>
      </c>
      <c r="F60" s="115">
        <v>25118</v>
      </c>
      <c r="G60" s="114">
        <v>25144</v>
      </c>
      <c r="H60" s="114">
        <v>25189</v>
      </c>
      <c r="I60" s="114">
        <v>25058</v>
      </c>
      <c r="J60" s="140">
        <v>24940</v>
      </c>
      <c r="K60" s="114">
        <v>178</v>
      </c>
      <c r="L60" s="116">
        <v>0.71371291098636724</v>
      </c>
    </row>
    <row r="61" spans="1:12" s="110" customFormat="1" ht="15" customHeight="1" x14ac:dyDescent="0.2">
      <c r="A61" s="120"/>
      <c r="B61" s="119"/>
      <c r="C61" s="258"/>
      <c r="D61" s="267" t="s">
        <v>199</v>
      </c>
      <c r="E61" s="113">
        <v>46.675441576086953</v>
      </c>
      <c r="F61" s="115">
        <v>21986</v>
      </c>
      <c r="G61" s="114">
        <v>21977</v>
      </c>
      <c r="H61" s="114">
        <v>21860</v>
      </c>
      <c r="I61" s="114">
        <v>21631</v>
      </c>
      <c r="J61" s="140">
        <v>21607</v>
      </c>
      <c r="K61" s="114">
        <v>379</v>
      </c>
      <c r="L61" s="116">
        <v>1.754061183875596</v>
      </c>
    </row>
    <row r="62" spans="1:12" s="110" customFormat="1" ht="15" customHeight="1" x14ac:dyDescent="0.2">
      <c r="A62" s="120"/>
      <c r="B62" s="119"/>
      <c r="C62" s="258"/>
      <c r="D62" s="258" t="s">
        <v>200</v>
      </c>
      <c r="E62" s="113">
        <v>9.3753006137329979</v>
      </c>
      <c r="F62" s="115">
        <v>4873</v>
      </c>
      <c r="G62" s="114">
        <v>4827</v>
      </c>
      <c r="H62" s="114">
        <v>4783</v>
      </c>
      <c r="I62" s="114">
        <v>4743</v>
      </c>
      <c r="J62" s="140">
        <v>4709</v>
      </c>
      <c r="K62" s="114">
        <v>164</v>
      </c>
      <c r="L62" s="116">
        <v>3.4826927160755998</v>
      </c>
    </row>
    <row r="63" spans="1:12" s="110" customFormat="1" ht="15" customHeight="1" x14ac:dyDescent="0.2">
      <c r="A63" s="120"/>
      <c r="B63" s="119"/>
      <c r="C63" s="258"/>
      <c r="D63" s="267" t="s">
        <v>198</v>
      </c>
      <c r="E63" s="113">
        <v>74.163759491073264</v>
      </c>
      <c r="F63" s="115">
        <v>3614</v>
      </c>
      <c r="G63" s="114">
        <v>3596</v>
      </c>
      <c r="H63" s="114">
        <v>3563</v>
      </c>
      <c r="I63" s="114">
        <v>3539</v>
      </c>
      <c r="J63" s="140">
        <v>3529</v>
      </c>
      <c r="K63" s="114">
        <v>85</v>
      </c>
      <c r="L63" s="116">
        <v>2.4086143383394729</v>
      </c>
    </row>
    <row r="64" spans="1:12" s="110" customFormat="1" ht="15" customHeight="1" x14ac:dyDescent="0.2">
      <c r="A64" s="120"/>
      <c r="B64" s="119"/>
      <c r="C64" s="258"/>
      <c r="D64" s="267" t="s">
        <v>199</v>
      </c>
      <c r="E64" s="113">
        <v>25.836240508926739</v>
      </c>
      <c r="F64" s="115">
        <v>1259</v>
      </c>
      <c r="G64" s="114">
        <v>1231</v>
      </c>
      <c r="H64" s="114">
        <v>1220</v>
      </c>
      <c r="I64" s="114">
        <v>1204</v>
      </c>
      <c r="J64" s="140">
        <v>1180</v>
      </c>
      <c r="K64" s="114">
        <v>79</v>
      </c>
      <c r="L64" s="116">
        <v>6.6949152542372881</v>
      </c>
    </row>
    <row r="65" spans="1:12" s="110" customFormat="1" ht="15" customHeight="1" x14ac:dyDescent="0.2">
      <c r="A65" s="120"/>
      <c r="B65" s="119" t="s">
        <v>201</v>
      </c>
      <c r="C65" s="258"/>
      <c r="E65" s="113">
        <v>8.9203490294843419</v>
      </c>
      <c r="F65" s="115">
        <v>7013</v>
      </c>
      <c r="G65" s="114">
        <v>7015</v>
      </c>
      <c r="H65" s="114">
        <v>6783</v>
      </c>
      <c r="I65" s="114">
        <v>6741</v>
      </c>
      <c r="J65" s="140">
        <v>6612</v>
      </c>
      <c r="K65" s="114">
        <v>401</v>
      </c>
      <c r="L65" s="116">
        <v>6.0647307924984872</v>
      </c>
    </row>
    <row r="66" spans="1:12" s="110" customFormat="1" ht="15" customHeight="1" x14ac:dyDescent="0.2">
      <c r="A66" s="120"/>
      <c r="B66" s="119"/>
      <c r="C66" s="258" t="s">
        <v>106</v>
      </c>
      <c r="E66" s="113">
        <v>56.295451304719805</v>
      </c>
      <c r="F66" s="115">
        <v>3948</v>
      </c>
      <c r="G66" s="114">
        <v>3989</v>
      </c>
      <c r="H66" s="114">
        <v>3868</v>
      </c>
      <c r="I66" s="114">
        <v>3825</v>
      </c>
      <c r="J66" s="140">
        <v>3784</v>
      </c>
      <c r="K66" s="114">
        <v>164</v>
      </c>
      <c r="L66" s="116">
        <v>4.3340380549682873</v>
      </c>
    </row>
    <row r="67" spans="1:12" s="110" customFormat="1" ht="15" customHeight="1" x14ac:dyDescent="0.2">
      <c r="A67" s="120"/>
      <c r="B67" s="119"/>
      <c r="C67" s="258" t="s">
        <v>107</v>
      </c>
      <c r="E67" s="113">
        <v>43.704548695280195</v>
      </c>
      <c r="F67" s="115">
        <v>3065</v>
      </c>
      <c r="G67" s="114">
        <v>3026</v>
      </c>
      <c r="H67" s="114">
        <v>2915</v>
      </c>
      <c r="I67" s="114">
        <v>2916</v>
      </c>
      <c r="J67" s="140">
        <v>2828</v>
      </c>
      <c r="K67" s="114">
        <v>237</v>
      </c>
      <c r="L67" s="116">
        <v>8.3804809052333802</v>
      </c>
    </row>
    <row r="68" spans="1:12" s="110" customFormat="1" ht="15" customHeight="1" x14ac:dyDescent="0.2">
      <c r="A68" s="120"/>
      <c r="B68" s="119"/>
      <c r="C68" s="258" t="s">
        <v>105</v>
      </c>
      <c r="D68" s="110" t="s">
        <v>202</v>
      </c>
      <c r="E68" s="113">
        <v>23.142734920861258</v>
      </c>
      <c r="F68" s="115">
        <v>1623</v>
      </c>
      <c r="G68" s="114">
        <v>1638</v>
      </c>
      <c r="H68" s="114">
        <v>1526</v>
      </c>
      <c r="I68" s="114">
        <v>1477</v>
      </c>
      <c r="J68" s="140">
        <v>1379</v>
      </c>
      <c r="K68" s="114">
        <v>244</v>
      </c>
      <c r="L68" s="116">
        <v>17.693981145757796</v>
      </c>
    </row>
    <row r="69" spans="1:12" s="110" customFormat="1" ht="15" customHeight="1" x14ac:dyDescent="0.2">
      <c r="A69" s="120"/>
      <c r="B69" s="119"/>
      <c r="C69" s="258"/>
      <c r="D69" s="267" t="s">
        <v>198</v>
      </c>
      <c r="E69" s="113">
        <v>53.173136167590883</v>
      </c>
      <c r="F69" s="115">
        <v>863</v>
      </c>
      <c r="G69" s="114">
        <v>897</v>
      </c>
      <c r="H69" s="114">
        <v>823</v>
      </c>
      <c r="I69" s="114">
        <v>792</v>
      </c>
      <c r="J69" s="140">
        <v>745</v>
      </c>
      <c r="K69" s="114">
        <v>118</v>
      </c>
      <c r="L69" s="116">
        <v>15.838926174496644</v>
      </c>
    </row>
    <row r="70" spans="1:12" s="110" customFormat="1" ht="15" customHeight="1" x14ac:dyDescent="0.2">
      <c r="A70" s="120"/>
      <c r="B70" s="119"/>
      <c r="C70" s="258"/>
      <c r="D70" s="267" t="s">
        <v>199</v>
      </c>
      <c r="E70" s="113">
        <v>46.826863832409117</v>
      </c>
      <c r="F70" s="115">
        <v>760</v>
      </c>
      <c r="G70" s="114">
        <v>741</v>
      </c>
      <c r="H70" s="114">
        <v>703</v>
      </c>
      <c r="I70" s="114">
        <v>685</v>
      </c>
      <c r="J70" s="140">
        <v>634</v>
      </c>
      <c r="K70" s="114">
        <v>126</v>
      </c>
      <c r="L70" s="116">
        <v>19.873817034700316</v>
      </c>
    </row>
    <row r="71" spans="1:12" s="110" customFormat="1" ht="15" customHeight="1" x14ac:dyDescent="0.2">
      <c r="A71" s="120"/>
      <c r="B71" s="119"/>
      <c r="C71" s="258"/>
      <c r="D71" s="110" t="s">
        <v>203</v>
      </c>
      <c r="E71" s="113">
        <v>69.299871666904323</v>
      </c>
      <c r="F71" s="115">
        <v>4860</v>
      </c>
      <c r="G71" s="114">
        <v>4853</v>
      </c>
      <c r="H71" s="114">
        <v>4743</v>
      </c>
      <c r="I71" s="114">
        <v>4751</v>
      </c>
      <c r="J71" s="140">
        <v>4719</v>
      </c>
      <c r="K71" s="114">
        <v>141</v>
      </c>
      <c r="L71" s="116">
        <v>2.9879211697393515</v>
      </c>
    </row>
    <row r="72" spans="1:12" s="110" customFormat="1" ht="15" customHeight="1" x14ac:dyDescent="0.2">
      <c r="A72" s="120"/>
      <c r="B72" s="119"/>
      <c r="C72" s="258"/>
      <c r="D72" s="267" t="s">
        <v>198</v>
      </c>
      <c r="E72" s="113">
        <v>56.954732510288068</v>
      </c>
      <c r="F72" s="115">
        <v>2768</v>
      </c>
      <c r="G72" s="114">
        <v>2769</v>
      </c>
      <c r="H72" s="114">
        <v>2732</v>
      </c>
      <c r="I72" s="114">
        <v>2718</v>
      </c>
      <c r="J72" s="140">
        <v>2722</v>
      </c>
      <c r="K72" s="114">
        <v>46</v>
      </c>
      <c r="L72" s="116">
        <v>1.6899338721528288</v>
      </c>
    </row>
    <row r="73" spans="1:12" s="110" customFormat="1" ht="15" customHeight="1" x14ac:dyDescent="0.2">
      <c r="A73" s="120"/>
      <c r="B73" s="119"/>
      <c r="C73" s="258"/>
      <c r="D73" s="267" t="s">
        <v>199</v>
      </c>
      <c r="E73" s="113">
        <v>43.045267489711932</v>
      </c>
      <c r="F73" s="115">
        <v>2092</v>
      </c>
      <c r="G73" s="114">
        <v>2084</v>
      </c>
      <c r="H73" s="114">
        <v>2011</v>
      </c>
      <c r="I73" s="114">
        <v>2033</v>
      </c>
      <c r="J73" s="140">
        <v>1997</v>
      </c>
      <c r="K73" s="114">
        <v>95</v>
      </c>
      <c r="L73" s="116">
        <v>4.757135703555333</v>
      </c>
    </row>
    <row r="74" spans="1:12" s="110" customFormat="1" ht="15" customHeight="1" x14ac:dyDescent="0.2">
      <c r="A74" s="120"/>
      <c r="B74" s="119"/>
      <c r="C74" s="258"/>
      <c r="D74" s="110" t="s">
        <v>204</v>
      </c>
      <c r="E74" s="113">
        <v>7.557393412234422</v>
      </c>
      <c r="F74" s="115">
        <v>530</v>
      </c>
      <c r="G74" s="114">
        <v>524</v>
      </c>
      <c r="H74" s="114">
        <v>514</v>
      </c>
      <c r="I74" s="114">
        <v>513</v>
      </c>
      <c r="J74" s="140">
        <v>514</v>
      </c>
      <c r="K74" s="114">
        <v>16</v>
      </c>
      <c r="L74" s="116">
        <v>3.1128404669260701</v>
      </c>
    </row>
    <row r="75" spans="1:12" s="110" customFormat="1" ht="15" customHeight="1" x14ac:dyDescent="0.2">
      <c r="A75" s="120"/>
      <c r="B75" s="119"/>
      <c r="C75" s="258"/>
      <c r="D75" s="267" t="s">
        <v>198</v>
      </c>
      <c r="E75" s="113">
        <v>59.811320754716981</v>
      </c>
      <c r="F75" s="115">
        <v>317</v>
      </c>
      <c r="G75" s="114">
        <v>323</v>
      </c>
      <c r="H75" s="114">
        <v>313</v>
      </c>
      <c r="I75" s="114">
        <v>315</v>
      </c>
      <c r="J75" s="140">
        <v>317</v>
      </c>
      <c r="K75" s="114">
        <v>0</v>
      </c>
      <c r="L75" s="116">
        <v>0</v>
      </c>
    </row>
    <row r="76" spans="1:12" s="110" customFormat="1" ht="15" customHeight="1" x14ac:dyDescent="0.2">
      <c r="A76" s="120"/>
      <c r="B76" s="119"/>
      <c r="C76" s="258"/>
      <c r="D76" s="267" t="s">
        <v>199</v>
      </c>
      <c r="E76" s="113">
        <v>40.188679245283019</v>
      </c>
      <c r="F76" s="115">
        <v>213</v>
      </c>
      <c r="G76" s="114">
        <v>201</v>
      </c>
      <c r="H76" s="114">
        <v>201</v>
      </c>
      <c r="I76" s="114">
        <v>198</v>
      </c>
      <c r="J76" s="140">
        <v>197</v>
      </c>
      <c r="K76" s="114">
        <v>16</v>
      </c>
      <c r="L76" s="116">
        <v>8.1218274111675122</v>
      </c>
    </row>
    <row r="77" spans="1:12" s="110" customFormat="1" ht="15" customHeight="1" x14ac:dyDescent="0.2">
      <c r="A77" s="533"/>
      <c r="B77" s="119" t="s">
        <v>205</v>
      </c>
      <c r="C77" s="268"/>
      <c r="D77" s="182"/>
      <c r="E77" s="113">
        <v>10.785061945101631</v>
      </c>
      <c r="F77" s="115">
        <v>8479</v>
      </c>
      <c r="G77" s="114">
        <v>8495</v>
      </c>
      <c r="H77" s="114">
        <v>8621</v>
      </c>
      <c r="I77" s="114">
        <v>8586</v>
      </c>
      <c r="J77" s="140">
        <v>8708</v>
      </c>
      <c r="K77" s="114">
        <v>-229</v>
      </c>
      <c r="L77" s="116">
        <v>-2.6297657326596235</v>
      </c>
    </row>
    <row r="78" spans="1:12" s="110" customFormat="1" ht="15" customHeight="1" x14ac:dyDescent="0.2">
      <c r="A78" s="120"/>
      <c r="B78" s="119"/>
      <c r="C78" s="268" t="s">
        <v>106</v>
      </c>
      <c r="D78" s="182"/>
      <c r="E78" s="113">
        <v>61.870503597122301</v>
      </c>
      <c r="F78" s="115">
        <v>5246</v>
      </c>
      <c r="G78" s="114">
        <v>5218</v>
      </c>
      <c r="H78" s="114">
        <v>5367</v>
      </c>
      <c r="I78" s="114">
        <v>5314</v>
      </c>
      <c r="J78" s="140">
        <v>5363</v>
      </c>
      <c r="K78" s="114">
        <v>-117</v>
      </c>
      <c r="L78" s="116">
        <v>-2.1816147678538131</v>
      </c>
    </row>
    <row r="79" spans="1:12" s="110" customFormat="1" ht="15" customHeight="1" x14ac:dyDescent="0.2">
      <c r="A79" s="123"/>
      <c r="B79" s="124"/>
      <c r="C79" s="260" t="s">
        <v>107</v>
      </c>
      <c r="D79" s="261"/>
      <c r="E79" s="125">
        <v>38.129496402877699</v>
      </c>
      <c r="F79" s="143">
        <v>3233</v>
      </c>
      <c r="G79" s="144">
        <v>3277</v>
      </c>
      <c r="H79" s="144">
        <v>3254</v>
      </c>
      <c r="I79" s="144">
        <v>3272</v>
      </c>
      <c r="J79" s="145">
        <v>3345</v>
      </c>
      <c r="K79" s="144">
        <v>-112</v>
      </c>
      <c r="L79" s="146">
        <v>-3.3482810164424515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78618</v>
      </c>
      <c r="E11" s="114">
        <v>79200</v>
      </c>
      <c r="F11" s="114">
        <v>79070</v>
      </c>
      <c r="G11" s="114">
        <v>77553</v>
      </c>
      <c r="H11" s="140">
        <v>77306</v>
      </c>
      <c r="I11" s="115">
        <v>1312</v>
      </c>
      <c r="J11" s="116">
        <v>1.6971515794375598</v>
      </c>
    </row>
    <row r="12" spans="1:15" s="110" customFormat="1" ht="24.95" customHeight="1" x14ac:dyDescent="0.2">
      <c r="A12" s="193" t="s">
        <v>132</v>
      </c>
      <c r="B12" s="194" t="s">
        <v>133</v>
      </c>
      <c r="C12" s="113">
        <v>0.55966826935307434</v>
      </c>
      <c r="D12" s="115">
        <v>440</v>
      </c>
      <c r="E12" s="114">
        <v>441</v>
      </c>
      <c r="F12" s="114">
        <v>469</v>
      </c>
      <c r="G12" s="114">
        <v>482</v>
      </c>
      <c r="H12" s="140">
        <v>455</v>
      </c>
      <c r="I12" s="115">
        <v>-15</v>
      </c>
      <c r="J12" s="116">
        <v>-3.2967032967032965</v>
      </c>
    </row>
    <row r="13" spans="1:15" s="110" customFormat="1" ht="24.95" customHeight="1" x14ac:dyDescent="0.2">
      <c r="A13" s="193" t="s">
        <v>134</v>
      </c>
      <c r="B13" s="199" t="s">
        <v>214</v>
      </c>
      <c r="C13" s="113">
        <v>1.7209799282607037</v>
      </c>
      <c r="D13" s="115">
        <v>1353</v>
      </c>
      <c r="E13" s="114">
        <v>1364</v>
      </c>
      <c r="F13" s="114">
        <v>1352</v>
      </c>
      <c r="G13" s="114">
        <v>1305</v>
      </c>
      <c r="H13" s="140">
        <v>1299</v>
      </c>
      <c r="I13" s="115">
        <v>54</v>
      </c>
      <c r="J13" s="116">
        <v>4.1570438799076213</v>
      </c>
    </row>
    <row r="14" spans="1:15" s="287" customFormat="1" ht="24" customHeight="1" x14ac:dyDescent="0.2">
      <c r="A14" s="193" t="s">
        <v>215</v>
      </c>
      <c r="B14" s="199" t="s">
        <v>137</v>
      </c>
      <c r="C14" s="113">
        <v>26.908595995827927</v>
      </c>
      <c r="D14" s="115">
        <v>21155</v>
      </c>
      <c r="E14" s="114">
        <v>21159</v>
      </c>
      <c r="F14" s="114">
        <v>21230</v>
      </c>
      <c r="G14" s="114">
        <v>20878</v>
      </c>
      <c r="H14" s="140">
        <v>21041</v>
      </c>
      <c r="I14" s="115">
        <v>114</v>
      </c>
      <c r="J14" s="116">
        <v>0.54179934413763609</v>
      </c>
      <c r="K14" s="110"/>
      <c r="L14" s="110"/>
      <c r="M14" s="110"/>
      <c r="N14" s="110"/>
      <c r="O14" s="110"/>
    </row>
    <row r="15" spans="1:15" s="110" customFormat="1" ht="24.75" customHeight="1" x14ac:dyDescent="0.2">
      <c r="A15" s="193" t="s">
        <v>216</v>
      </c>
      <c r="B15" s="199" t="s">
        <v>217</v>
      </c>
      <c r="C15" s="113">
        <v>5.7162481874379916</v>
      </c>
      <c r="D15" s="115">
        <v>4494</v>
      </c>
      <c r="E15" s="114">
        <v>4494</v>
      </c>
      <c r="F15" s="114">
        <v>4496</v>
      </c>
      <c r="G15" s="114">
        <v>4413</v>
      </c>
      <c r="H15" s="140">
        <v>4541</v>
      </c>
      <c r="I15" s="115">
        <v>-47</v>
      </c>
      <c r="J15" s="116">
        <v>-1.0350143140277472</v>
      </c>
    </row>
    <row r="16" spans="1:15" s="287" customFormat="1" ht="24.95" customHeight="1" x14ac:dyDescent="0.2">
      <c r="A16" s="193" t="s">
        <v>218</v>
      </c>
      <c r="B16" s="199" t="s">
        <v>141</v>
      </c>
      <c r="C16" s="113">
        <v>13.423134651097714</v>
      </c>
      <c r="D16" s="115">
        <v>10553</v>
      </c>
      <c r="E16" s="114">
        <v>10583</v>
      </c>
      <c r="F16" s="114">
        <v>10645</v>
      </c>
      <c r="G16" s="114">
        <v>10455</v>
      </c>
      <c r="H16" s="140">
        <v>10495</v>
      </c>
      <c r="I16" s="115">
        <v>58</v>
      </c>
      <c r="J16" s="116">
        <v>0.55264411624583132</v>
      </c>
      <c r="K16" s="110"/>
      <c r="L16" s="110"/>
      <c r="M16" s="110"/>
      <c r="N16" s="110"/>
      <c r="O16" s="110"/>
    </row>
    <row r="17" spans="1:15" s="110" customFormat="1" ht="24.95" customHeight="1" x14ac:dyDescent="0.2">
      <c r="A17" s="193" t="s">
        <v>219</v>
      </c>
      <c r="B17" s="199" t="s">
        <v>220</v>
      </c>
      <c r="C17" s="113">
        <v>7.7692131572922234</v>
      </c>
      <c r="D17" s="115">
        <v>6108</v>
      </c>
      <c r="E17" s="114">
        <v>6082</v>
      </c>
      <c r="F17" s="114">
        <v>6089</v>
      </c>
      <c r="G17" s="114">
        <v>6010</v>
      </c>
      <c r="H17" s="140">
        <v>6005</v>
      </c>
      <c r="I17" s="115">
        <v>103</v>
      </c>
      <c r="J17" s="116">
        <v>1.7152373022481266</v>
      </c>
    </row>
    <row r="18" spans="1:15" s="287" customFormat="1" ht="24.95" customHeight="1" x14ac:dyDescent="0.2">
      <c r="A18" s="201" t="s">
        <v>144</v>
      </c>
      <c r="B18" s="202" t="s">
        <v>145</v>
      </c>
      <c r="C18" s="113">
        <v>8.0655829453814647</v>
      </c>
      <c r="D18" s="115">
        <v>6341</v>
      </c>
      <c r="E18" s="114">
        <v>6266</v>
      </c>
      <c r="F18" s="114">
        <v>6350</v>
      </c>
      <c r="G18" s="114">
        <v>6183</v>
      </c>
      <c r="H18" s="140">
        <v>6061</v>
      </c>
      <c r="I18" s="115">
        <v>280</v>
      </c>
      <c r="J18" s="116">
        <v>4.6196997195182314</v>
      </c>
      <c r="K18" s="110"/>
      <c r="L18" s="110"/>
      <c r="M18" s="110"/>
      <c r="N18" s="110"/>
      <c r="O18" s="110"/>
    </row>
    <row r="19" spans="1:15" s="110" customFormat="1" ht="24.95" customHeight="1" x14ac:dyDescent="0.2">
      <c r="A19" s="193" t="s">
        <v>146</v>
      </c>
      <c r="B19" s="199" t="s">
        <v>147</v>
      </c>
      <c r="C19" s="113">
        <v>17.850873845684195</v>
      </c>
      <c r="D19" s="115">
        <v>14034</v>
      </c>
      <c r="E19" s="114">
        <v>14682</v>
      </c>
      <c r="F19" s="114">
        <v>14381</v>
      </c>
      <c r="G19" s="114">
        <v>14055</v>
      </c>
      <c r="H19" s="140">
        <v>13886</v>
      </c>
      <c r="I19" s="115">
        <v>148</v>
      </c>
      <c r="J19" s="116">
        <v>1.0658216909117095</v>
      </c>
    </row>
    <row r="20" spans="1:15" s="287" customFormat="1" ht="24.95" customHeight="1" x14ac:dyDescent="0.2">
      <c r="A20" s="193" t="s">
        <v>148</v>
      </c>
      <c r="B20" s="199" t="s">
        <v>149</v>
      </c>
      <c r="C20" s="113">
        <v>9.4342262586176187</v>
      </c>
      <c r="D20" s="115">
        <v>7417</v>
      </c>
      <c r="E20" s="114">
        <v>7576</v>
      </c>
      <c r="F20" s="114">
        <v>7532</v>
      </c>
      <c r="G20" s="114">
        <v>7430</v>
      </c>
      <c r="H20" s="140">
        <v>7503</v>
      </c>
      <c r="I20" s="115">
        <v>-86</v>
      </c>
      <c r="J20" s="116">
        <v>-1.1462081833933093</v>
      </c>
      <c r="K20" s="110"/>
      <c r="L20" s="110"/>
      <c r="M20" s="110"/>
      <c r="N20" s="110"/>
      <c r="O20" s="110"/>
    </row>
    <row r="21" spans="1:15" s="110" customFormat="1" ht="24.95" customHeight="1" x14ac:dyDescent="0.2">
      <c r="A21" s="201" t="s">
        <v>150</v>
      </c>
      <c r="B21" s="202" t="s">
        <v>151</v>
      </c>
      <c r="C21" s="113">
        <v>2.163626650385408</v>
      </c>
      <c r="D21" s="115">
        <v>1701</v>
      </c>
      <c r="E21" s="114">
        <v>1694</v>
      </c>
      <c r="F21" s="114">
        <v>1734</v>
      </c>
      <c r="G21" s="114">
        <v>1700</v>
      </c>
      <c r="H21" s="140">
        <v>1691</v>
      </c>
      <c r="I21" s="115">
        <v>10</v>
      </c>
      <c r="J21" s="116">
        <v>0.59136605558840927</v>
      </c>
    </row>
    <row r="22" spans="1:15" s="110" customFormat="1" ht="24.95" customHeight="1" x14ac:dyDescent="0.2">
      <c r="A22" s="201" t="s">
        <v>152</v>
      </c>
      <c r="B22" s="199" t="s">
        <v>153</v>
      </c>
      <c r="C22" s="113">
        <v>1.6166781144267217</v>
      </c>
      <c r="D22" s="115">
        <v>1271</v>
      </c>
      <c r="E22" s="114">
        <v>1372</v>
      </c>
      <c r="F22" s="114">
        <v>1375</v>
      </c>
      <c r="G22" s="114">
        <v>1338</v>
      </c>
      <c r="H22" s="140">
        <v>1305</v>
      </c>
      <c r="I22" s="115">
        <v>-34</v>
      </c>
      <c r="J22" s="116">
        <v>-2.6053639846743293</v>
      </c>
    </row>
    <row r="23" spans="1:15" s="110" customFormat="1" ht="24.95" customHeight="1" x14ac:dyDescent="0.2">
      <c r="A23" s="193" t="s">
        <v>154</v>
      </c>
      <c r="B23" s="199" t="s">
        <v>155</v>
      </c>
      <c r="C23" s="113">
        <v>1.6993563814902439</v>
      </c>
      <c r="D23" s="115">
        <v>1336</v>
      </c>
      <c r="E23" s="114">
        <v>1335</v>
      </c>
      <c r="F23" s="114">
        <v>1330</v>
      </c>
      <c r="G23" s="114">
        <v>1341</v>
      </c>
      <c r="H23" s="140">
        <v>1353</v>
      </c>
      <c r="I23" s="115">
        <v>-17</v>
      </c>
      <c r="J23" s="116">
        <v>-1.2564671101256466</v>
      </c>
    </row>
    <row r="24" spans="1:15" s="110" customFormat="1" ht="24.95" customHeight="1" x14ac:dyDescent="0.2">
      <c r="A24" s="193" t="s">
        <v>156</v>
      </c>
      <c r="B24" s="199" t="s">
        <v>221</v>
      </c>
      <c r="C24" s="113">
        <v>5.1820193848736933</v>
      </c>
      <c r="D24" s="115">
        <v>4074</v>
      </c>
      <c r="E24" s="114">
        <v>3995</v>
      </c>
      <c r="F24" s="114">
        <v>3980</v>
      </c>
      <c r="G24" s="114">
        <v>3972</v>
      </c>
      <c r="H24" s="140">
        <v>3964</v>
      </c>
      <c r="I24" s="115">
        <v>110</v>
      </c>
      <c r="J24" s="116">
        <v>2.7749747729566097</v>
      </c>
    </row>
    <row r="25" spans="1:15" s="110" customFormat="1" ht="24.95" customHeight="1" x14ac:dyDescent="0.2">
      <c r="A25" s="193" t="s">
        <v>222</v>
      </c>
      <c r="B25" s="204" t="s">
        <v>159</v>
      </c>
      <c r="C25" s="113">
        <v>4.4646264214302072</v>
      </c>
      <c r="D25" s="115">
        <v>3510</v>
      </c>
      <c r="E25" s="114">
        <v>3418</v>
      </c>
      <c r="F25" s="114">
        <v>3520</v>
      </c>
      <c r="G25" s="114">
        <v>3382</v>
      </c>
      <c r="H25" s="140">
        <v>3449</v>
      </c>
      <c r="I25" s="115">
        <v>61</v>
      </c>
      <c r="J25" s="116">
        <v>1.7686285879965207</v>
      </c>
    </row>
    <row r="26" spans="1:15" s="110" customFormat="1" ht="24.95" customHeight="1" x14ac:dyDescent="0.2">
      <c r="A26" s="201">
        <v>782.78300000000002</v>
      </c>
      <c r="B26" s="203" t="s">
        <v>160</v>
      </c>
      <c r="C26" s="113">
        <v>1.8023862219847873</v>
      </c>
      <c r="D26" s="115">
        <v>1417</v>
      </c>
      <c r="E26" s="114">
        <v>1391</v>
      </c>
      <c r="F26" s="114">
        <v>1521</v>
      </c>
      <c r="G26" s="114">
        <v>1503</v>
      </c>
      <c r="H26" s="140">
        <v>1426</v>
      </c>
      <c r="I26" s="115">
        <v>-9</v>
      </c>
      <c r="J26" s="116">
        <v>-0.63113604488078545</v>
      </c>
    </row>
    <row r="27" spans="1:15" s="110" customFormat="1" ht="24.95" customHeight="1" x14ac:dyDescent="0.2">
      <c r="A27" s="193" t="s">
        <v>161</v>
      </c>
      <c r="B27" s="199" t="s">
        <v>223</v>
      </c>
      <c r="C27" s="113">
        <v>3.6620112442443205</v>
      </c>
      <c r="D27" s="115">
        <v>2879</v>
      </c>
      <c r="E27" s="114">
        <v>2869</v>
      </c>
      <c r="F27" s="114">
        <v>2896</v>
      </c>
      <c r="G27" s="114">
        <v>2760</v>
      </c>
      <c r="H27" s="140">
        <v>2722</v>
      </c>
      <c r="I27" s="115">
        <v>157</v>
      </c>
      <c r="J27" s="116">
        <v>5.7678177810433509</v>
      </c>
    </row>
    <row r="28" spans="1:15" s="110" customFormat="1" ht="24.95" customHeight="1" x14ac:dyDescent="0.2">
      <c r="A28" s="193" t="s">
        <v>163</v>
      </c>
      <c r="B28" s="199" t="s">
        <v>164</v>
      </c>
      <c r="C28" s="113">
        <v>3.8922384186827443</v>
      </c>
      <c r="D28" s="115">
        <v>3060</v>
      </c>
      <c r="E28" s="114">
        <v>3033</v>
      </c>
      <c r="F28" s="114">
        <v>2956</v>
      </c>
      <c r="G28" s="114">
        <v>2847</v>
      </c>
      <c r="H28" s="140">
        <v>2831</v>
      </c>
      <c r="I28" s="115">
        <v>229</v>
      </c>
      <c r="J28" s="116">
        <v>8.0890144825150117</v>
      </c>
    </row>
    <row r="29" spans="1:15" s="110" customFormat="1" ht="24.95" customHeight="1" x14ac:dyDescent="0.2">
      <c r="A29" s="193">
        <v>86</v>
      </c>
      <c r="B29" s="199" t="s">
        <v>165</v>
      </c>
      <c r="C29" s="113">
        <v>3.9749166857462668</v>
      </c>
      <c r="D29" s="115">
        <v>3125</v>
      </c>
      <c r="E29" s="114">
        <v>3132</v>
      </c>
      <c r="F29" s="114">
        <v>3079</v>
      </c>
      <c r="G29" s="114">
        <v>3047</v>
      </c>
      <c r="H29" s="140">
        <v>3050</v>
      </c>
      <c r="I29" s="115">
        <v>75</v>
      </c>
      <c r="J29" s="116">
        <v>2.459016393442623</v>
      </c>
    </row>
    <row r="30" spans="1:15" s="110" customFormat="1" ht="24.95" customHeight="1" x14ac:dyDescent="0.2">
      <c r="A30" s="193">
        <v>87.88</v>
      </c>
      <c r="B30" s="204" t="s">
        <v>166</v>
      </c>
      <c r="C30" s="113">
        <v>4.5333129817599023</v>
      </c>
      <c r="D30" s="115">
        <v>3564</v>
      </c>
      <c r="E30" s="114">
        <v>3524</v>
      </c>
      <c r="F30" s="114">
        <v>3418</v>
      </c>
      <c r="G30" s="114">
        <v>3377</v>
      </c>
      <c r="H30" s="140">
        <v>3321</v>
      </c>
      <c r="I30" s="115">
        <v>243</v>
      </c>
      <c r="J30" s="116">
        <v>7.3170731707317076</v>
      </c>
    </row>
    <row r="31" spans="1:15" s="110" customFormat="1" ht="24.95" customHeight="1" x14ac:dyDescent="0.2">
      <c r="A31" s="193" t="s">
        <v>167</v>
      </c>
      <c r="B31" s="199" t="s">
        <v>168</v>
      </c>
      <c r="C31" s="113">
        <v>2.4689002518507213</v>
      </c>
      <c r="D31" s="115">
        <v>1941</v>
      </c>
      <c r="E31" s="114">
        <v>1949</v>
      </c>
      <c r="F31" s="114">
        <v>1947</v>
      </c>
      <c r="G31" s="114">
        <v>1953</v>
      </c>
      <c r="H31" s="140">
        <v>1949</v>
      </c>
      <c r="I31" s="115">
        <v>-8</v>
      </c>
      <c r="J31" s="116">
        <v>-0.41046690610569525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0.55966826935307434</v>
      </c>
      <c r="D34" s="115">
        <v>440</v>
      </c>
      <c r="E34" s="114">
        <v>441</v>
      </c>
      <c r="F34" s="114">
        <v>469</v>
      </c>
      <c r="G34" s="114">
        <v>482</v>
      </c>
      <c r="H34" s="140">
        <v>455</v>
      </c>
      <c r="I34" s="115">
        <v>-15</v>
      </c>
      <c r="J34" s="116">
        <v>-3.2967032967032965</v>
      </c>
    </row>
    <row r="35" spans="1:10" s="110" customFormat="1" ht="24.95" customHeight="1" x14ac:dyDescent="0.2">
      <c r="A35" s="292" t="s">
        <v>171</v>
      </c>
      <c r="B35" s="293" t="s">
        <v>172</v>
      </c>
      <c r="C35" s="113">
        <v>36.695158869470099</v>
      </c>
      <c r="D35" s="115">
        <v>28849</v>
      </c>
      <c r="E35" s="114">
        <v>28789</v>
      </c>
      <c r="F35" s="114">
        <v>28932</v>
      </c>
      <c r="G35" s="114">
        <v>28366</v>
      </c>
      <c r="H35" s="140">
        <v>28401</v>
      </c>
      <c r="I35" s="115">
        <v>448</v>
      </c>
      <c r="J35" s="116">
        <v>1.5774092461533045</v>
      </c>
    </row>
    <row r="36" spans="1:10" s="110" customFormat="1" ht="24.95" customHeight="1" x14ac:dyDescent="0.2">
      <c r="A36" s="294" t="s">
        <v>173</v>
      </c>
      <c r="B36" s="295" t="s">
        <v>174</v>
      </c>
      <c r="C36" s="125">
        <v>62.745172861176833</v>
      </c>
      <c r="D36" s="143">
        <v>49329</v>
      </c>
      <c r="E36" s="144">
        <v>49970</v>
      </c>
      <c r="F36" s="144">
        <v>49669</v>
      </c>
      <c r="G36" s="144">
        <v>48705</v>
      </c>
      <c r="H36" s="145">
        <v>48450</v>
      </c>
      <c r="I36" s="143">
        <v>879</v>
      </c>
      <c r="J36" s="146">
        <v>1.8142414860681115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2020-09-25T12:12:32Z</dcterms:created>
  <dcterms:modified xsi:type="dcterms:W3CDTF">2020-09-28T08:12:19Z</dcterms:modified>
</cp:coreProperties>
</file>