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G75" i="24"/>
  <c r="F75" i="24"/>
  <c r="E75" i="24"/>
  <c r="L74" i="24"/>
  <c r="H74" i="24" s="1"/>
  <c r="G74" i="24"/>
  <c r="F74" i="24"/>
  <c r="E74" i="24"/>
  <c r="L73" i="24"/>
  <c r="H73" i="24" s="1"/>
  <c r="I73" i="24" s="1"/>
  <c r="G73" i="24"/>
  <c r="F73" i="24"/>
  <c r="E73" i="24"/>
  <c r="L72" i="24"/>
  <c r="H72" i="24" s="1"/>
  <c r="I72" i="24"/>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s="1"/>
  <c r="G67" i="24"/>
  <c r="F67" i="24"/>
  <c r="E67" i="24"/>
  <c r="L66" i="24"/>
  <c r="H66" i="24" s="1"/>
  <c r="G66" i="24"/>
  <c r="F66" i="24"/>
  <c r="E66" i="24"/>
  <c r="L65" i="24"/>
  <c r="H65" i="24" s="1"/>
  <c r="I65" i="24" s="1"/>
  <c r="G65" i="24"/>
  <c r="F65" i="24"/>
  <c r="E65" i="24"/>
  <c r="L64" i="24"/>
  <c r="H64" i="24" s="1"/>
  <c r="I64" i="24"/>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s="1"/>
  <c r="G59" i="24"/>
  <c r="F59" i="24"/>
  <c r="E59" i="24"/>
  <c r="L58" i="24"/>
  <c r="H58" i="24" s="1"/>
  <c r="G58" i="24"/>
  <c r="F58" i="24"/>
  <c r="E58" i="24"/>
  <c r="L57" i="24"/>
  <c r="H57" i="24" s="1"/>
  <c r="I57" i="24" s="1"/>
  <c r="G57" i="24"/>
  <c r="F57" i="24"/>
  <c r="E57" i="24"/>
  <c r="L56" i="24"/>
  <c r="H56" i="24" s="1"/>
  <c r="I56" i="24"/>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s="1"/>
  <c r="G51" i="24"/>
  <c r="F51" i="24"/>
  <c r="E51" i="24"/>
  <c r="L44" i="24"/>
  <c r="I44" i="24"/>
  <c r="F44" i="24"/>
  <c r="D44" i="24"/>
  <c r="C44" i="24"/>
  <c r="M44" i="24" s="1"/>
  <c r="B44" i="24"/>
  <c r="K44" i="24" s="1"/>
  <c r="M43" i="24"/>
  <c r="G43" i="24"/>
  <c r="E43" i="24"/>
  <c r="C43" i="24"/>
  <c r="I43" i="24" s="1"/>
  <c r="B43" i="24"/>
  <c r="J43" i="24" s="1"/>
  <c r="L42" i="24"/>
  <c r="K42" i="24"/>
  <c r="I42" i="24"/>
  <c r="F42" i="24"/>
  <c r="D42" i="24"/>
  <c r="C42" i="24"/>
  <c r="M42" i="24" s="1"/>
  <c r="B42" i="24"/>
  <c r="J42" i="24" s="1"/>
  <c r="M41" i="24"/>
  <c r="G41" i="24"/>
  <c r="E41" i="24"/>
  <c r="C41" i="24"/>
  <c r="I41" i="24" s="1"/>
  <c r="B41" i="24"/>
  <c r="J41" i="24" s="1"/>
  <c r="L40" i="24"/>
  <c r="K40" i="24"/>
  <c r="I40" i="24"/>
  <c r="F40" i="24"/>
  <c r="D40" i="24"/>
  <c r="C40" i="24"/>
  <c r="M40" i="24" s="1"/>
  <c r="B40" i="24"/>
  <c r="J40" i="24" s="1"/>
  <c r="M37" i="24"/>
  <c r="M36" i="24"/>
  <c r="L36" i="24"/>
  <c r="K36" i="24"/>
  <c r="J36" i="24"/>
  <c r="I36" i="24"/>
  <c r="H36" i="24"/>
  <c r="G36" i="24"/>
  <c r="F36" i="24"/>
  <c r="E36" i="24"/>
  <c r="D36" i="24"/>
  <c r="L57" i="15"/>
  <c r="K57" i="15"/>
  <c r="C38" i="24"/>
  <c r="C37" i="24"/>
  <c r="C35" i="24"/>
  <c r="C34" i="24"/>
  <c r="C33" i="24"/>
  <c r="C32" i="24"/>
  <c r="G32" i="24" s="1"/>
  <c r="C31" i="24"/>
  <c r="C30" i="24"/>
  <c r="C29" i="24"/>
  <c r="C28" i="24"/>
  <c r="C27" i="24"/>
  <c r="C26" i="24"/>
  <c r="C25" i="24"/>
  <c r="C24" i="24"/>
  <c r="G24" i="24" s="1"/>
  <c r="C23" i="24"/>
  <c r="C22" i="24"/>
  <c r="C21" i="24"/>
  <c r="C20" i="24"/>
  <c r="C19" i="24"/>
  <c r="C18" i="24"/>
  <c r="C17" i="24"/>
  <c r="C16" i="24"/>
  <c r="C15" i="24"/>
  <c r="C9" i="24"/>
  <c r="C8" i="24"/>
  <c r="C7" i="24"/>
  <c r="B38" i="24"/>
  <c r="B37" i="24"/>
  <c r="B35" i="24"/>
  <c r="B34" i="24"/>
  <c r="B33" i="24"/>
  <c r="B32" i="24"/>
  <c r="B31" i="24"/>
  <c r="B30" i="24"/>
  <c r="B29" i="24"/>
  <c r="K29" i="24" s="1"/>
  <c r="B28" i="24"/>
  <c r="B27" i="24"/>
  <c r="B26" i="24"/>
  <c r="B25" i="24"/>
  <c r="B24" i="24"/>
  <c r="B23" i="24"/>
  <c r="B22" i="24"/>
  <c r="B21" i="24"/>
  <c r="B20" i="24"/>
  <c r="B19" i="24"/>
  <c r="B18" i="24"/>
  <c r="B17" i="24"/>
  <c r="B16" i="24"/>
  <c r="B15" i="24"/>
  <c r="B9" i="24"/>
  <c r="B8" i="24"/>
  <c r="B7" i="24"/>
  <c r="F7" i="24" l="1"/>
  <c r="D7" i="24"/>
  <c r="J7" i="24"/>
  <c r="K7" i="24"/>
  <c r="H7" i="24"/>
  <c r="D38" i="24"/>
  <c r="K38" i="24"/>
  <c r="J38" i="24"/>
  <c r="H38" i="24"/>
  <c r="F38" i="24"/>
  <c r="F21" i="24"/>
  <c r="D21" i="24"/>
  <c r="J21" i="24"/>
  <c r="H21" i="24"/>
  <c r="K21" i="24"/>
  <c r="G19" i="24"/>
  <c r="M19" i="24"/>
  <c r="E19" i="24"/>
  <c r="L19" i="24"/>
  <c r="I19" i="24"/>
  <c r="F9" i="24"/>
  <c r="D9" i="24"/>
  <c r="J9" i="24"/>
  <c r="H9" i="24"/>
  <c r="K9" i="24"/>
  <c r="G7" i="24"/>
  <c r="M7" i="24"/>
  <c r="E7" i="24"/>
  <c r="L7" i="24"/>
  <c r="I7" i="24"/>
  <c r="G27" i="24"/>
  <c r="M27" i="24"/>
  <c r="E27" i="24"/>
  <c r="L27" i="24"/>
  <c r="I27" i="24"/>
  <c r="G35" i="24"/>
  <c r="M35" i="24"/>
  <c r="E35" i="24"/>
  <c r="L35" i="24"/>
  <c r="I35" i="24"/>
  <c r="F23" i="24"/>
  <c r="D23" i="24"/>
  <c r="J23" i="24"/>
  <c r="K23" i="24"/>
  <c r="H23" i="24"/>
  <c r="I16" i="24"/>
  <c r="M16" i="24"/>
  <c r="E16" i="24"/>
  <c r="L16" i="24"/>
  <c r="F17" i="24"/>
  <c r="D17" i="24"/>
  <c r="J17" i="24"/>
  <c r="K17" i="24"/>
  <c r="H17" i="24"/>
  <c r="K20" i="24"/>
  <c r="J20" i="24"/>
  <c r="H20" i="24"/>
  <c r="F20" i="24"/>
  <c r="D20" i="24"/>
  <c r="F33" i="24"/>
  <c r="D33" i="24"/>
  <c r="J33" i="24"/>
  <c r="K33" i="24"/>
  <c r="H33" i="24"/>
  <c r="H37" i="24"/>
  <c r="F37" i="24"/>
  <c r="D37" i="24"/>
  <c r="K37" i="24"/>
  <c r="J37" i="24"/>
  <c r="G23" i="24"/>
  <c r="M23" i="24"/>
  <c r="E23" i="24"/>
  <c r="L23" i="24"/>
  <c r="I23" i="24"/>
  <c r="I30" i="24"/>
  <c r="M30" i="24"/>
  <c r="E30" i="24"/>
  <c r="L30" i="24"/>
  <c r="G30" i="24"/>
  <c r="M38" i="24"/>
  <c r="E38" i="24"/>
  <c r="L38" i="24"/>
  <c r="G38" i="24"/>
  <c r="I38" i="24"/>
  <c r="B14" i="24"/>
  <c r="B6" i="24"/>
  <c r="K24" i="24"/>
  <c r="J24" i="24"/>
  <c r="H24" i="24"/>
  <c r="F24" i="24"/>
  <c r="D24" i="24"/>
  <c r="K30" i="24"/>
  <c r="J30" i="24"/>
  <c r="H30" i="24"/>
  <c r="F30" i="24"/>
  <c r="D30" i="24"/>
  <c r="G17" i="24"/>
  <c r="M17" i="24"/>
  <c r="E17" i="24"/>
  <c r="L17" i="24"/>
  <c r="I17" i="24"/>
  <c r="I34" i="24"/>
  <c r="M34" i="24"/>
  <c r="E34" i="24"/>
  <c r="G34" i="24"/>
  <c r="L34" i="24"/>
  <c r="G33" i="24"/>
  <c r="M33" i="24"/>
  <c r="E33" i="24"/>
  <c r="L33" i="24"/>
  <c r="I33" i="24"/>
  <c r="F27" i="24"/>
  <c r="D27" i="24"/>
  <c r="J27" i="24"/>
  <c r="K27" i="24"/>
  <c r="H27" i="24"/>
  <c r="G9" i="24"/>
  <c r="M9" i="24"/>
  <c r="E9" i="24"/>
  <c r="L9" i="24"/>
  <c r="I9" i="24"/>
  <c r="C14" i="24"/>
  <c r="C6" i="24"/>
  <c r="G21" i="24"/>
  <c r="M21" i="24"/>
  <c r="E21" i="24"/>
  <c r="L21" i="24"/>
  <c r="I21" i="24"/>
  <c r="I24" i="24"/>
  <c r="M24" i="24"/>
  <c r="E24" i="24"/>
  <c r="L24" i="24"/>
  <c r="I28" i="24"/>
  <c r="M28" i="24"/>
  <c r="E28" i="24"/>
  <c r="L28" i="24"/>
  <c r="G28" i="24"/>
  <c r="K58" i="24"/>
  <c r="J58" i="24"/>
  <c r="I58" i="24"/>
  <c r="K74" i="24"/>
  <c r="J74" i="24"/>
  <c r="I74" i="24"/>
  <c r="K8" i="24"/>
  <c r="J8" i="24"/>
  <c r="H8" i="24"/>
  <c r="F8" i="24"/>
  <c r="D8" i="24"/>
  <c r="F15" i="24"/>
  <c r="D15" i="24"/>
  <c r="J15" i="24"/>
  <c r="K15" i="24"/>
  <c r="H15" i="24"/>
  <c r="K18" i="24"/>
  <c r="J18" i="24"/>
  <c r="H18" i="24"/>
  <c r="F18" i="24"/>
  <c r="D18" i="24"/>
  <c r="F31" i="24"/>
  <c r="D31" i="24"/>
  <c r="J31" i="24"/>
  <c r="K31" i="24"/>
  <c r="H31" i="24"/>
  <c r="K34" i="24"/>
  <c r="J34" i="24"/>
  <c r="H34" i="24"/>
  <c r="F34" i="24"/>
  <c r="D34" i="24"/>
  <c r="I18" i="24"/>
  <c r="M18" i="24"/>
  <c r="E18" i="24"/>
  <c r="G18" i="24"/>
  <c r="L18" i="24"/>
  <c r="G31" i="24"/>
  <c r="M31" i="24"/>
  <c r="E31" i="24"/>
  <c r="L31" i="24"/>
  <c r="I31" i="24"/>
  <c r="C45" i="24"/>
  <c r="C39" i="24"/>
  <c r="K26" i="24"/>
  <c r="J26" i="24"/>
  <c r="H26" i="24"/>
  <c r="F26" i="24"/>
  <c r="D26" i="24"/>
  <c r="I20" i="24"/>
  <c r="M20" i="24"/>
  <c r="E20" i="24"/>
  <c r="L20" i="24"/>
  <c r="G20" i="24"/>
  <c r="F25" i="24"/>
  <c r="D25" i="24"/>
  <c r="J25" i="24"/>
  <c r="K25" i="24"/>
  <c r="H25" i="24"/>
  <c r="K28" i="24"/>
  <c r="J28" i="24"/>
  <c r="H28" i="24"/>
  <c r="F28" i="24"/>
  <c r="D28" i="24"/>
  <c r="I8" i="24"/>
  <c r="M8" i="24"/>
  <c r="E8" i="24"/>
  <c r="L8" i="24"/>
  <c r="G8" i="24"/>
  <c r="G25" i="24"/>
  <c r="M25" i="24"/>
  <c r="E25" i="24"/>
  <c r="L25" i="24"/>
  <c r="I25" i="24"/>
  <c r="F29" i="24"/>
  <c r="D29" i="24"/>
  <c r="J29" i="24"/>
  <c r="H29" i="24"/>
  <c r="K16" i="24"/>
  <c r="J16" i="24"/>
  <c r="H16" i="24"/>
  <c r="F16" i="24"/>
  <c r="D16" i="24"/>
  <c r="K22" i="24"/>
  <c r="J22" i="24"/>
  <c r="H22" i="24"/>
  <c r="F22" i="24"/>
  <c r="D22" i="24"/>
  <c r="K32" i="24"/>
  <c r="J32" i="24"/>
  <c r="H32" i="24"/>
  <c r="F32" i="24"/>
  <c r="D32" i="24"/>
  <c r="B39" i="24"/>
  <c r="B45" i="24"/>
  <c r="G15" i="24"/>
  <c r="M15" i="24"/>
  <c r="E15" i="24"/>
  <c r="L15" i="24"/>
  <c r="I15" i="24"/>
  <c r="I22" i="24"/>
  <c r="M22" i="24"/>
  <c r="E22" i="24"/>
  <c r="L22" i="24"/>
  <c r="G22" i="24"/>
  <c r="G29" i="24"/>
  <c r="M29" i="24"/>
  <c r="E29" i="24"/>
  <c r="L29" i="24"/>
  <c r="I29" i="24"/>
  <c r="I32" i="24"/>
  <c r="M32" i="24"/>
  <c r="E32" i="24"/>
  <c r="L32" i="24"/>
  <c r="I37" i="24"/>
  <c r="G37" i="24"/>
  <c r="L37" i="24"/>
  <c r="E37" i="24"/>
  <c r="G16" i="24"/>
  <c r="F19" i="24"/>
  <c r="D19" i="24"/>
  <c r="J19" i="24"/>
  <c r="K19" i="24"/>
  <c r="H19" i="24"/>
  <c r="F35" i="24"/>
  <c r="D35" i="24"/>
  <c r="J35" i="24"/>
  <c r="K35" i="24"/>
  <c r="H35" i="24"/>
  <c r="I26" i="24"/>
  <c r="M26" i="24"/>
  <c r="E26" i="24"/>
  <c r="G26" i="24"/>
  <c r="L26" i="24"/>
  <c r="K66" i="24"/>
  <c r="J66" i="24"/>
  <c r="I66" i="24"/>
  <c r="I77" i="24"/>
  <c r="K53" i="24"/>
  <c r="J53" i="24"/>
  <c r="K61" i="24"/>
  <c r="J61" i="24"/>
  <c r="K69" i="24"/>
  <c r="J69" i="24"/>
  <c r="K55" i="24"/>
  <c r="J55" i="24"/>
  <c r="K63" i="24"/>
  <c r="J63" i="24"/>
  <c r="K71" i="24"/>
  <c r="J71" i="24"/>
  <c r="K52" i="24"/>
  <c r="J52" i="24"/>
  <c r="K60" i="24"/>
  <c r="J60" i="24"/>
  <c r="K68" i="24"/>
  <c r="J68" i="24"/>
  <c r="H43" i="24"/>
  <c r="F43" i="24"/>
  <c r="D43" i="24"/>
  <c r="K43" i="24"/>
  <c r="K57" i="24"/>
  <c r="J57" i="24"/>
  <c r="K65" i="24"/>
  <c r="J65" i="24"/>
  <c r="K73" i="24"/>
  <c r="J73" i="24"/>
  <c r="K54" i="24"/>
  <c r="J54" i="24"/>
  <c r="K62" i="24"/>
  <c r="J62" i="24"/>
  <c r="K70" i="24"/>
  <c r="J70" i="24"/>
  <c r="K51" i="24"/>
  <c r="J51" i="24"/>
  <c r="K59" i="24"/>
  <c r="J59" i="24"/>
  <c r="K67" i="24"/>
  <c r="J67" i="24"/>
  <c r="K75" i="24"/>
  <c r="J75" i="24"/>
  <c r="H41" i="24"/>
  <c r="F41" i="24"/>
  <c r="D41" i="24"/>
  <c r="K41" i="24"/>
  <c r="K56" i="24"/>
  <c r="J56" i="24"/>
  <c r="K64" i="24"/>
  <c r="J64" i="24"/>
  <c r="K72" i="24"/>
  <c r="J72" i="24"/>
  <c r="G40" i="24"/>
  <c r="G42" i="24"/>
  <c r="G44" i="24"/>
  <c r="H40" i="24"/>
  <c r="L41" i="24"/>
  <c r="H42" i="24"/>
  <c r="L43" i="24"/>
  <c r="H44" i="24"/>
  <c r="J44" i="24"/>
  <c r="E40" i="24"/>
  <c r="E42" i="24"/>
  <c r="E44" i="24"/>
  <c r="H45" i="24" l="1"/>
  <c r="F45" i="24"/>
  <c r="D45" i="24"/>
  <c r="K45" i="24"/>
  <c r="J45" i="24"/>
  <c r="H39" i="24"/>
  <c r="F39" i="24"/>
  <c r="D39" i="24"/>
  <c r="K39" i="24"/>
  <c r="J39" i="24"/>
  <c r="K6" i="24"/>
  <c r="J6" i="24"/>
  <c r="H6" i="24"/>
  <c r="F6" i="24"/>
  <c r="D6" i="24"/>
  <c r="K14" i="24"/>
  <c r="J14" i="24"/>
  <c r="H14" i="24"/>
  <c r="F14" i="24"/>
  <c r="D14" i="24"/>
  <c r="J77" i="24"/>
  <c r="I39" i="24"/>
  <c r="G39" i="24"/>
  <c r="L39" i="24"/>
  <c r="M39" i="24"/>
  <c r="E39" i="24"/>
  <c r="K77" i="24"/>
  <c r="I45" i="24"/>
  <c r="G45" i="24"/>
  <c r="M45" i="24"/>
  <c r="E45" i="24"/>
  <c r="L45" i="24"/>
  <c r="I6" i="24"/>
  <c r="M6" i="24"/>
  <c r="E6" i="24"/>
  <c r="G6" i="24"/>
  <c r="L6" i="24"/>
  <c r="I79" i="24"/>
  <c r="I14" i="24"/>
  <c r="M14" i="24"/>
  <c r="E14" i="24"/>
  <c r="L14" i="24"/>
  <c r="G14" i="24"/>
  <c r="K79" i="24" l="1"/>
  <c r="K78" i="24"/>
  <c r="I78" i="24"/>
  <c r="J79" i="24"/>
  <c r="J78" i="24"/>
  <c r="I83" i="24" l="1"/>
  <c r="I82" i="24"/>
  <c r="I81" i="24"/>
</calcChain>
</file>

<file path=xl/sharedStrings.xml><?xml version="1.0" encoding="utf-8"?>
<sst xmlns="http://schemas.openxmlformats.org/spreadsheetml/2006/main" count="1750" uniqueCount="521">
  <si>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</si>
  <si>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</si>
  <si>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</si>
  <si>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</si>
  <si>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</si>
  <si>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</si>
  <si>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</si>
  <si>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</si>
  <si>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</si>
  <si>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</si>
  <si>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</si>
  <si>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</si>
  <si>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</si>
  <si>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Dillingen a.d.Donau (09773)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</si>
  <si>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</si>
  <si>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</si>
  <si>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</si>
  <si>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</si>
  <si>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</si>
  <si>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</si>
  <si>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</si>
  <si>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</si>
  <si>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</si>
  <si>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</si>
  <si>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</si>
  <si>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</si>
  <si>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</si>
  <si>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</si>
  <si>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</si>
  <si>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</si>
  <si>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</si>
  <si>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</si>
  <si>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</si>
  <si>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</si>
  <si>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</si>
  <si>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</si>
  <si>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</si>
  <si>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</si>
  <si>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</si>
  <si>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</si>
  <si>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</si>
  <si>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</si>
  <si>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</si>
  <si>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</si>
  <si>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</si>
  <si>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</si>
  <si>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</si>
  <si>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</si>
  <si>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</si>
  <si>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</si>
  <si>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</si>
  <si>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</si>
  <si>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</si>
  <si>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</si>
  <si>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</si>
  <si>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</si>
  <si>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</si>
  <si>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</si>
  <si>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</si>
  <si>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</si>
  <si>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</si>
  <si>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</si>
  <si>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</si>
  <si>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</si>
  <si>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</si>
  <si>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</si>
  <si>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</si>
  <si>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</si>
  <si>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</si>
  <si>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</si>
  <si>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</si>
  <si>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</si>
  <si>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</si>
  <si>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</si>
  <si>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</si>
  <si>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</si>
  <si>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</si>
  <si>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</si>
  <si>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</si>
  <si>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</si>
  <si>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</si>
  <si>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</si>
  <si>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</si>
  <si>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</si>
  <si>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</si>
  <si>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</si>
  <si>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</si>
  <si>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</si>
  <si>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</si>
  <si>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</si>
  <si>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</si>
  <si>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</si>
  <si>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Dillingen a.d.Donau (09773);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</si>
  <si>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</si>
  <si>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</si>
  <si>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</si>
  <si>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</si>
  <si>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</si>
  <si>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</si>
  <si>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</si>
  <si>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</si>
  <si>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</si>
  <si>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</si>
  <si>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</si>
  <si>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</si>
  <si>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</si>
  <si>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</si>
  <si>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</si>
  <si>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</si>
  <si>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</si>
  <si>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</si>
  <si>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</si>
  <si>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</si>
  <si>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</si>
  <si>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</si>
  <si>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</si>
  <si>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</si>
  <si>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</si>
  <si>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</si>
  <si>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</si>
  <si>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</si>
  <si>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</si>
  <si>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</si>
  <si>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</si>
  <si>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</si>
  <si>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</si>
  <si>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</si>
  <si>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</si>
  <si>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</si>
  <si>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</si>
  <si>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</si>
  <si>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</si>
  <si>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</si>
  <si>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</si>
  <si>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</si>
  <si>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</si>
  <si>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</si>
  <si>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</si>
  <si>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</si>
  <si>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</si>
  <si>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</si>
  <si>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</si>
  <si>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</si>
  <si>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</si>
  <si>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</si>
  <si>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</si>
  <si>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</si>
  <si>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</si>
  <si>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</si>
  <si>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</si>
  <si>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</si>
  <si>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</si>
  <si>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</si>
  <si>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</si>
  <si>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</si>
  <si>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</si>
  <si>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</si>
  <si>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</si>
  <si>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</si>
  <si>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</si>
  <si>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</si>
  <si>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</si>
  <si>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</si>
  <si>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</si>
  <si>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</si>
  <si>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</si>
  <si>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</si>
  <si>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</si>
  <si>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</si>
  <si>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</si>
  <si>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</si>
  <si>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</si>
  <si>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</si>
  <si>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</si>
  <si>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</si>
  <si>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</si>
  <si>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</si>
  <si>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</si>
  <si>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</si>
  <si>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</si>
  <si>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</si>
  <si>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</si>
  <si>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</si>
  <si>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Dillingen a.d.Donau (09773)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</si>
  <si>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</si>
  <si>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</si>
  <si>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</si>
  <si>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</si>
  <si>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</si>
  <si>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</si>
  <si>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</si>
  <si>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</si>
  <si>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</si>
  <si>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</si>
  <si>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</si>
  <si>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</si>
  <si>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</si>
  <si>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</si>
  <si>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</si>
  <si>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</si>
  <si>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</si>
  <si>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</si>
  <si>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</si>
  <si>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</si>
  <si>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</si>
  <si>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</si>
  <si>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</si>
  <si>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</si>
  <si>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</si>
  <si>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</si>
  <si>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</si>
  <si>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</si>
  <si>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</si>
  <si>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</si>
  <si>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</si>
  <si>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</si>
  <si>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</si>
  <si>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</si>
  <si>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</si>
  <si>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</si>
  <si>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</si>
  <si>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</si>
  <si>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</si>
  <si>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</si>
  <si>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</si>
  <si>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</si>
  <si>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</si>
  <si>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</si>
  <si>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</si>
  <si>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</si>
  <si>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</si>
  <si>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</si>
  <si>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</si>
  <si>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</si>
  <si>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</si>
  <si>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</si>
  <si>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</si>
  <si>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</si>
  <si>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</si>
  <si>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</si>
  <si>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</si>
  <si>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</si>
  <si>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</si>
  <si>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</si>
  <si>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</si>
  <si>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</si>
  <si>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</si>
  <si>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</si>
  <si>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</si>
  <si>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</si>
  <si>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</si>
  <si>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</si>
  <si>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</si>
  <si>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</si>
  <si>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</si>
  <si>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</si>
  <si>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</si>
  <si>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</si>
  <si>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</si>
  <si>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</si>
  <si>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</si>
  <si>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</si>
  <si>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</si>
  <si>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</si>
  <si>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</si>
  <si>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</si>
  <si>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</si>
  <si>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</si>
  <si>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</si>
  <si>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</si>
  <si>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</si>
  <si>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</si>
  <si>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</si>
  <si>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</si>
  <si>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</si>
  <si>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</si>
  <si>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</si>
  <si>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</si>
  <si>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</si>
  <si>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</si>
  <si>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</si>
  <si>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</si>
  <si>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</si>
  <si>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</si>
  <si>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</si>
  <si>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</si>
  <si>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</si>
  <si>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</si>
  <si>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</si>
  <si>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</si>
  <si>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</si>
  <si>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</si>
  <si>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</si>
  <si>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</si>
  <si>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</si>
  <si>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</si>
  <si>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</si>
  <si>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</si>
  <si>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</si>
  <si>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</si>
  <si>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</si>
  <si>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</si>
  <si>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</si>
  <si>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</si>
  <si>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</si>
  <si>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</si>
  <si>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</si>
  <si>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</si>
  <si>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</si>
  <si>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</si>
  <si>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</si>
  <si>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</si>
  <si>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</si>
  <si>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</si>
  <si>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</si>
  <si>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</si>
  <si>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</si>
  <si>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</si>
  <si>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</si>
  <si>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</si>
  <si>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</si>
  <si>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</si>
  <si>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</si>
  <si>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</si>
  <si>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</si>
  <si>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</si>
  <si>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</si>
  <si>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</si>
  <si>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</si>
  <si>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</si>
  <si>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</si>
  <si>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</si>
  <si>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</si>
  <si>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</si>
  <si>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</si>
  <si>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</si>
  <si>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</si>
  <si>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</si>
  <si>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</si>
  <si>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</si>
  <si>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</si>
  <si>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</si>
  <si>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</si>
  <si>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</si>
  <si>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</si>
  <si>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</si>
  <si>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</si>
  <si>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</si>
  <si>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</si>
  <si>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</si>
  <si>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</si>
  <si>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</si>
  <si>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</si>
  <si>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</si>
  <si>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</si>
  <si>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</si>
  <si>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</si>
  <si>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</si>
  <si>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</si>
  <si>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</si>
  <si>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</si>
  <si>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</si>
  <si>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</si>
  <si>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</si>
  <si>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</si>
  <si>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</si>
  <si>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</si>
  <si>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</si>
  <si>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</si>
  <si>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</si>
  <si>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</si>
  <si>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</si>
  <si>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</si>
  <si>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Dillingen a.d.Donau (09773);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</si>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</sst>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{92A493F8-EA30-4C88-B97E-E5910A6E7E0F}</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AF98-45C6-B2D4-6EB5059E2C4F}"/>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{0ABDE41F-0879-4E26-8216-9D40FF34A823}</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AF98-45C6-B2D4-6EB5059E2C4F}"/>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{D88D5744-7091-405E-AE0F-02863392E486}</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AF98-45C6-B2D4-6EB5059E2C4F}"/>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{C0E3495D-DF51-4B67-9CED-7E0C9C44B22B}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AF98-45C6-B2D4-6EB5059E2C4F}"/>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0.82017275979408433</c:v>
                </c:pt>
                <c:pt idx="1">
                  <c:v>1.0013227114154917</c:v>
                </c:pt>
                <c:pt idx="2">
                  <c:v>1.1186464311118853</c:v>
                </c:pt>
                <c:pt idx="3">
                  <c:v>1.0875687030768</c:v>
                </c:pt>
              </c:numCache>
            </c:numRef>
          </c:val>
          <c:extLst>
            <c:ext xmlns:c16="http://schemas.microsoft.com/office/drawing/2014/chart" uri="{C3380CC4-5D6E-409C-BE32-E72D297353CC}">
              <c16:uniqueId val="{00000004-AF98-45C6-B2D4-6EB5059E2C4F}"/>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{A7F966CE-F3C6-4DA8-BD88-B271FCED2854}</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AF98-45C6-B2D4-6EB5059E2C4F}"/>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{C506FFD3-7B94-430D-90F7-0E488590B040}</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AF98-45C6-B2D4-6EB5059E2C4F}"/>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{1E27D0EA-BECE-44D5-94E0-B769C4071D3F}</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AF98-45C6-B2D4-6EB5059E2C4F}"/>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{733065D9-BE6B-4316-984A-9FCE4D362154}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AF98-45C6-B2D4-6EB5059E2C4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AF98-45C6-B2D4-6EB5059E2C4F}"/>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AF98-45C6-B2D4-6EB5059E2C4F}"/>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{A43D431C-4C6A-4BEE-A0B5-CD2BF4DD787A}</c15:txfldGUID>
                      <c15:f>Daten_Diagramme!$E$6</c15:f>
                      <c15:dlblFieldTableCache>
                        <c:ptCount val="1"/>
                        <c:pt idx="0">
                          <c:v>-0.2</c:v>
                        </c:pt>
                      </c15:dlblFieldTableCache>
                    </c15:dlblFTEntry>
                  </c15:dlblFieldTable>
                  <c15:showDataLabelsRange val="0"/>
                </c:ext>
                <c:ext xmlns:c16="http://schemas.microsoft.com/office/drawing/2014/chart" uri="{C3380CC4-5D6E-409C-BE32-E72D297353CC}">
                  <c16:uniqueId val="{00000000-B83A-433F-A267-363FF3E5A5DF}"/>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{7A76BDEB-5CF2-48DF-872B-0757C3FDB846}</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B83A-433F-A267-363FF3E5A5D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{988EAD26-8857-4E11-AE3C-8EDB08354E63}</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B83A-433F-A267-363FF3E5A5D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{A3619CBC-4637-4A42-B57A-52447B79A817}</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B83A-433F-A267-363FF3E5A5D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-0.17538090540392415</c:v>
                </c:pt>
                <c:pt idx="1">
                  <c:v>-1.8915068707011207</c:v>
                </c:pt>
                <c:pt idx="2">
                  <c:v>-2.7637010795899166</c:v>
                </c:pt>
                <c:pt idx="3">
                  <c:v>-2.8655893304673015</c:v>
                </c:pt>
              </c:numCache>
            </c:numRef>
          </c:val>
          <c:extLst>
            <c:ext xmlns:c16="http://schemas.microsoft.com/office/drawing/2014/chart" uri="{C3380CC4-5D6E-409C-BE32-E72D297353CC}">
              <c16:uniqueId val="{00000004-B83A-433F-A267-363FF3E5A5D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{104644F0-C6C8-4ED6-8724-FCDE0957D68E}</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B83A-433F-A267-363FF3E5A5D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{8D8E6CCB-DBB4-443F-8150-6B48CEEFC9EE}</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B83A-433F-A267-363FF3E5A5D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{7148FBD1-7DB0-426C-8757-40F187506E1B}</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B83A-433F-A267-363FF3E5A5D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{25968B14-9A27-4849-9D25-B01A3FD09A4D}</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B83A-433F-A267-363FF3E5A5D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B83A-433F-A267-363FF3E5A5D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83A-433F-A267-363FF3E5A5D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{E87B3B2C-4903-4FE9-96F2-F0704804ED36}</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F1B9-49CF-8572-E703B7977C9C}"/>
                </c:ext>
              </c:extLst>
            </c:dLbl>
            <c:dLbl>
              <c:idx val="1"/>
              <c:tx>
                <c:strRef>
                  <c:f>Daten_Diagramme!$D$15</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{896E6DE0-CF70-4B7C-B082-FFF54342A9ED}</c15:txfldGUID>
                      <c15:f>Daten_Diagramme!$D$15</c15:f>
                      <c15:dlblFieldTableCache>
                        <c:ptCount val="1"/>
                        <c:pt idx="0">
                          <c:v>0.6</c:v>
                        </c:pt>
                      </c15:dlblFieldTableCache>
                    </c15:dlblFTEntry>
                  </c15:dlblFieldTable>
                  <c15:showDataLabelsRange val="0"/>
                </c:ext>
                <c:ext xmlns:c16="http://schemas.microsoft.com/office/drawing/2014/chart" uri="{C3380CC4-5D6E-409C-BE32-E72D297353CC}">
                  <c16:uniqueId val="{00000001-F1B9-49CF-8572-E703B7977C9C}"/>
                </c:ext>
              </c:extLst>
            </c:dLbl>
            <c:dLbl>
              <c:idx val="2"/>
              <c:tx>
                <c:strRef>
                  <c:f>Daten_Diagramme!$D$16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{BB2B11EF-2618-4A52-9677-9CE9935F19A2}</c15:txfldGUID>
                      <c15:f>Daten_Diagramme!$D$16</c15:f>
                      <c15:dlblFieldTableCache>
                        <c:ptCount val="1"/>
                        <c:pt idx="0">
                          <c:v>1.2</c:v>
                        </c:pt>
                      </c15:dlblFieldTableCache>
                    </c15:dlblFTEntry>
                  </c15:dlblFieldTable>
                  <c15:showDataLabelsRange val="0"/>
                </c:ext>
                <c:ext xmlns:c16="http://schemas.microsoft.com/office/drawing/2014/chart" uri="{C3380CC4-5D6E-409C-BE32-E72D297353CC}">
                  <c16:uniqueId val="{00000002-F1B9-49CF-8572-E703B7977C9C}"/>
                </c:ext>
              </c:extLst>
            </c:dLbl>
            <c:dLbl>
              <c:idx val="3"/>
              <c:tx>
                <c:strRef>
                  <c:f>Daten_Diagramme!$D$17</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{03186D5B-2542-4A06-A170-B62EC6BA2551}</c15:txfldGUID>
                      <c15:f>Daten_Diagramme!$D$17</c15:f>
                      <c15:dlblFieldTableCache>
                        <c:ptCount val="1"/>
                        <c:pt idx="0">
                          <c:v>0.3</c:v>
                        </c:pt>
                      </c15:dlblFieldTableCache>
                    </c15:dlblFTEntry>
                  </c15:dlblFieldTable>
                  <c15:showDataLabelsRange val="0"/>
                </c:ext>
                <c:ext xmlns:c16="http://schemas.microsoft.com/office/drawing/2014/chart" uri="{C3380CC4-5D6E-409C-BE32-E72D297353CC}">
                  <c16:uniqueId val="{00000003-F1B9-49CF-8572-E703B7977C9C}"/>
                </c:ext>
              </c:extLst>
            </c:dLbl>
            <c:dLbl>
              <c:idx val="4"/>
              <c:tx>
                <c:strRef>
                  <c:f>Daten_Diagramme!$D$18</c:f>
                  <c:strCache>
                    <c:ptCount val="1"/>
                    <c:pt idx="0">
                      <c:v>-20.3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{172F0CE2-F43B-4416-933D-25F048245CC8}</c15:txfldGUID>
                      <c15:f>Daten_Diagramme!$D$18</c15:f>
                      <c15:dlblFieldTableCache>
                        <c:ptCount val="1"/>
                        <c:pt idx="0">
                          <c:v>-20.3</c:v>
                        </c:pt>
                      </c15:dlblFieldTableCache>
                    </c15:dlblFTEntry>
                  </c15:dlblFieldTable>
                  <c15:showDataLabelsRange val="0"/>
                </c:ext>
                <c:ext xmlns:c16="http://schemas.microsoft.com/office/drawing/2014/chart" uri="{C3380CC4-5D6E-409C-BE32-E72D297353CC}">
                  <c16:uniqueId val="{00000004-F1B9-49CF-8572-E703B7977C9C}"/>
                </c:ext>
              </c:extLst>
            </c:dLbl>
            <c:dLbl>
              <c:idx val="5"/>
              <c:tx>
                <c:strRef>
                  <c:f>Daten_Diagramme!$D$19</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{7C273597-39D2-4395-9ED5-6FBDBFAF9870}</c15:txfldGUID>
                      <c15:f>Daten_Diagramme!$D$19</c15:f>
                      <c15:dlblFieldTableCache>
                        <c:ptCount val="1"/>
                        <c:pt idx="0">
                          <c:v>1.0</c:v>
                        </c:pt>
                      </c15:dlblFieldTableCache>
                    </c15:dlblFTEntry>
                  </c15:dlblFieldTable>
                  <c15:showDataLabelsRange val="0"/>
                </c:ext>
                <c:ext xmlns:c16="http://schemas.microsoft.com/office/drawing/2014/chart" uri="{C3380CC4-5D6E-409C-BE32-E72D297353CC}">
                  <c16:uniqueId val="{00000005-F1B9-49CF-8572-E703B7977C9C}"/>
                </c:ext>
              </c:extLst>
            </c:dLbl>
            <c:dLbl>
              <c:idx val="6"/>
              <c:tx>
                <c:strRef>
                  <c:f>Daten_Diagramme!$D$20</c:f>
                  <c:strCache>
                    <c:ptCount val="1"/>
                    <c:pt idx="0">
                      <c:v>24.9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{CA29BA27-242A-4469-B907-F5745799F4CE}</c15:txfldGUID>
                      <c15:f>Daten_Diagramme!$D$20</c15:f>
                      <c15:dlblFieldTableCache>
                        <c:ptCount val="1"/>
                        <c:pt idx="0">
                          <c:v>24.9</c:v>
                        </c:pt>
                      </c15:dlblFieldTableCache>
                    </c15:dlblFTEntry>
                  </c15:dlblFieldTable>
                  <c15:showDataLabelsRange val="0"/>
                </c:ext>
                <c:ext xmlns:c16="http://schemas.microsoft.com/office/drawing/2014/chart" uri="{C3380CC4-5D6E-409C-BE32-E72D297353CC}">
                  <c16:uniqueId val="{00000006-F1B9-49CF-8572-E703B7977C9C}"/>
                </c:ext>
              </c:extLst>
            </c:dLbl>
            <c:dLbl>
              <c:idx val="7"/>
              <c:tx>
                <c:strRef>
                  <c:f>Daten_Diagramme!$D$21</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{9F412D32-A745-4F77-8A16-64C1A2B4FA77}</c15:txfldGUID>
                      <c15:f>Daten_Diagramme!$D$21</c15:f>
                      <c15:dlblFieldTableCache>
                        <c:ptCount val="1"/>
                        <c:pt idx="0">
                          <c:v>0.0</c:v>
                        </c:pt>
                      </c15:dlblFieldTableCache>
                    </c15:dlblFTEntry>
                  </c15:dlblFieldTable>
                  <c15:showDataLabelsRange val="0"/>
                </c:ext>
                <c:ext xmlns:c16="http://schemas.microsoft.com/office/drawing/2014/chart" uri="{C3380CC4-5D6E-409C-BE32-E72D297353CC}">
                  <c16:uniqueId val="{00000007-F1B9-49CF-8572-E703B7977C9C}"/>
                </c:ext>
              </c:extLst>
            </c:dLbl>
            <c:dLbl>
              <c:idx val="8"/>
              <c:tx>
                <c:strRef>
                  <c:f>Daten_Diagramme!$D$22</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{81B029E6-CBE0-4A9D-8742-739F4BEC0FDC}</c15:txfldGUID>
                      <c15:f>Daten_Diagramme!$D$22</c15:f>
                      <c15:dlblFieldTableCache>
                        <c:ptCount val="1"/>
                        <c:pt idx="0">
                          <c:v>1.8</c:v>
                        </c:pt>
                      </c15:dlblFieldTableCache>
                    </c15:dlblFTEntry>
                  </c15:dlblFieldTable>
                  <c15:showDataLabelsRange val="0"/>
                </c:ext>
                <c:ext xmlns:c16="http://schemas.microsoft.com/office/drawing/2014/chart" uri="{C3380CC4-5D6E-409C-BE32-E72D297353CC}">
                  <c16:uniqueId val="{00000008-F1B9-49CF-8572-E703B7977C9C}"/>
                </c:ext>
              </c:extLst>
            </c:dLbl>
            <c:dLbl>
              <c:idx val="9"/>
              <c:tx>
                <c:strRef>
                  <c:f>Daten_Diagramme!$D$23</c:f>
                  <c:strCache>
                    <c:ptCount val="1"/>
                    <c:pt idx="0">
                      <c:v>-5.4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{FC853182-0FA2-4A33-B333-F39A300379E1}</c15:txfldGUID>
                      <c15:f>Daten_Diagramme!$D$23</c15:f>
                      <c15:dlblFieldTableCache>
                        <c:ptCount val="1"/>
                        <c:pt idx="0">
                          <c:v>-5.4</c:v>
                        </c:pt>
                      </c15:dlblFieldTableCache>
                    </c15:dlblFTEntry>
                  </c15:dlblFieldTable>
                  <c15:showDataLabelsRange val="0"/>
                </c:ext>
                <c:ext xmlns:c16="http://schemas.microsoft.com/office/drawing/2014/chart" uri="{C3380CC4-5D6E-409C-BE32-E72D297353CC}">
                  <c16:uniqueId val="{00000009-F1B9-49CF-8572-E703B7977C9C}"/>
                </c:ext>
              </c:extLst>
            </c:dLbl>
            <c:dLbl>
              <c:idx val="10"/>
              <c:tx>
                <c:strRef>
                  <c:f>Daten_Diagramme!$D$24</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{C52BC454-546A-45FC-9AAE-53F07CB9C8FD}</c15:txfldGUID>
                      <c15:f>Daten_Diagramme!$D$24</c15:f>
                      <c15:dlblFieldTableCache>
                        <c:ptCount val="1"/>
                        <c:pt idx="0">
                          <c:v>1.5</c:v>
                        </c:pt>
                      </c15:dlblFieldTableCache>
                    </c15:dlblFTEntry>
                  </c15:dlblFieldTable>
                  <c15:showDataLabelsRange val="0"/>
                </c:ext>
                <c:ext xmlns:c16="http://schemas.microsoft.com/office/drawing/2014/chart" uri="{C3380CC4-5D6E-409C-BE32-E72D297353CC}">
                  <c16:uniqueId val="{0000000A-F1B9-49CF-8572-E703B7977C9C}"/>
                </c:ext>
              </c:extLst>
            </c:dLbl>
            <c:dLbl>
              <c:idx val="11"/>
              <c:tx>
                <c:strRef>
                  <c:f>Daten_Diagramme!$D$25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{22F0394F-0320-48A9-8908-A9AE8AA2B3BC}</c15:txfldGUID>
                      <c15:f>Daten_Diagramme!$D$25</c15:f>
                      <c15:dlblFieldTableCache>
                        <c:ptCount val="1"/>
                        <c:pt idx="0">
                          <c:v>-1.2</c:v>
                        </c:pt>
                      </c15:dlblFieldTableCache>
                    </c15:dlblFTEntry>
                  </c15:dlblFieldTable>
                  <c15:showDataLabelsRange val="0"/>
                </c:ext>
                <c:ext xmlns:c16="http://schemas.microsoft.com/office/drawing/2014/chart" uri="{C3380CC4-5D6E-409C-BE32-E72D297353CC}">
                  <c16:uniqueId val="{0000000B-F1B9-49CF-8572-E703B7977C9C}"/>
                </c:ext>
              </c:extLst>
            </c:dLbl>
            <c:dLbl>
              <c:idx val="12"/>
              <c:tx>
                <c:strRef>
                  <c:f>Daten_Diagramme!$D$26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{224DC687-11BE-4D31-A601-EF641FA5914D}</c15:txfldGUID>
                      <c15:f>Daten_Diagramme!$D$26</c15:f>
                      <c15:dlblFieldTableCache>
                        <c:ptCount val="1"/>
                        <c:pt idx="0">
                          <c:v>-2.4</c:v>
                        </c:pt>
                      </c15:dlblFieldTableCache>
                    </c15:dlblFTEntry>
                  </c15:dlblFieldTable>
                  <c15:showDataLabelsRange val="0"/>
                </c:ext>
                <c:ext xmlns:c16="http://schemas.microsoft.com/office/drawing/2014/chart" uri="{C3380CC4-5D6E-409C-BE32-E72D297353CC}">
                  <c16:uniqueId val="{0000000C-F1B9-49CF-8572-E703B7977C9C}"/>
                </c:ext>
              </c:extLst>
            </c:dLbl>
            <c:dLbl>
              <c:idx val="13"/>
              <c:tx>
                <c:strRef>
                  <c:f>Daten_Diagramme!$D$27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{62245842-7315-4689-B0BE-6B98BDE749FC}</c15:txfldGUID>
                      <c15:f>Daten_Diagramme!$D$27</c15:f>
                      <c15:dlblFieldTableCache>
                        <c:ptCount val="1"/>
                        <c:pt idx="0">
                          <c:v>-1.7</c:v>
                        </c:pt>
                      </c15:dlblFieldTableCache>
                    </c15:dlblFTEntry>
                  </c15:dlblFieldTable>
                  <c15:showDataLabelsRange val="0"/>
                </c:ext>
                <c:ext xmlns:c16="http://schemas.microsoft.com/office/drawing/2014/chart" uri="{C3380CC4-5D6E-409C-BE32-E72D297353CC}">
                  <c16:uniqueId val="{0000000D-F1B9-49CF-8572-E703B7977C9C}"/>
                </c:ext>
              </c:extLst>
            </c:dLbl>
            <c:dLbl>
              <c:idx val="14"/>
              <c:tx>
                <c:strRef>
                  <c:f>Daten_Diagramme!$D$28</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{8C60323C-9140-4943-8255-255B2F504BD2}</c15:txfldGUID>
                      <c15:f>Daten_Diagramme!$D$28</c15:f>
                      <c15:dlblFieldTableCache>
                        <c:ptCount val="1"/>
                        <c:pt idx="0">
                          <c:v>2.7</c:v>
                        </c:pt>
                      </c15:dlblFieldTableCache>
                    </c15:dlblFTEntry>
                  </c15:dlblFieldTable>
                  <c15:showDataLabelsRange val="0"/>
                </c:ext>
                <c:ext xmlns:c16="http://schemas.microsoft.com/office/drawing/2014/chart" uri="{C3380CC4-5D6E-409C-BE32-E72D297353CC}">
                  <c16:uniqueId val="{0000000E-F1B9-49CF-8572-E703B7977C9C}"/>
                </c:ext>
              </c:extLst>
            </c:dLbl>
            <c:dLbl>
              <c:idx val="15"/>
              <c:tx>
                <c:strRef>
                  <c:f>Daten_Diagramme!$D$29</c:f>
                  <c:strCache>
                    <c:ptCount val="1"/>
                    <c:pt idx="0">
                      <c:v>-17.3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{451AC7AB-4699-4866-8794-6938BC4772C2}</c15:txfldGUID>
                      <c15:f>Daten_Diagramme!$D$29</c15:f>
                      <c15:dlblFieldTableCache>
                        <c:ptCount val="1"/>
                        <c:pt idx="0">
                          <c:v>-17.3</c:v>
                        </c:pt>
                      </c15:dlblFieldTableCache>
                    </c15:dlblFTEntry>
                  </c15:dlblFieldTable>
                  <c15:showDataLabelsRange val="0"/>
                </c:ext>
                <c:ext xmlns:c16="http://schemas.microsoft.com/office/drawing/2014/chart" uri="{C3380CC4-5D6E-409C-BE32-E72D297353CC}">
                  <c16:uniqueId val="{0000000F-F1B9-49CF-8572-E703B7977C9C}"/>
                </c:ext>
              </c:extLst>
            </c:dLbl>
            <c:dLbl>
              <c:idx val="16"/>
              <c:tx>
                <c:strRef>
                  <c:f>Daten_Diagramme!$D$30</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{0366C44B-E2F7-4EB5-8201-2C9C59264DF6}</c15:txfldGUID>
                      <c15:f>Daten_Diagramme!$D$30</c15:f>
                      <c15:dlblFieldTableCache>
                        <c:ptCount val="1"/>
                        <c:pt idx="0">
                          <c:v>2.8</c:v>
                        </c:pt>
                      </c15:dlblFieldTableCache>
                    </c15:dlblFTEntry>
                  </c15:dlblFieldTable>
                  <c15:showDataLabelsRange val="0"/>
                </c:ext>
                <c:ext xmlns:c16="http://schemas.microsoft.com/office/drawing/2014/chart" uri="{C3380CC4-5D6E-409C-BE32-E72D297353CC}">
                  <c16:uniqueId val="{00000010-F1B9-49CF-8572-E703B7977C9C}"/>
                </c:ext>
              </c:extLst>
            </c:dLbl>
            <c:dLbl>
              <c:idx val="17"/>
              <c:tx>
                <c:strRef>
                  <c:f>Daten_Diagramme!$D$31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{7CEEAA36-5366-4F4C-B303-7A93584B467D}</c15:txfldGUID>
                      <c15:f>Daten_Diagramme!$D$31</c15:f>
                      <c15:dlblFieldTableCache>
                        <c:ptCount val="1"/>
                        <c:pt idx="0">
                          <c:v>3.0</c:v>
                        </c:pt>
                      </c15:dlblFieldTableCache>
                    </c15:dlblFTEntry>
                  </c15:dlblFieldTable>
                  <c15:showDataLabelsRange val="0"/>
                </c:ext>
                <c:ext xmlns:c16="http://schemas.microsoft.com/office/drawing/2014/chart" uri="{C3380CC4-5D6E-409C-BE32-E72D297353CC}">
                  <c16:uniqueId val="{00000011-F1B9-49CF-8572-E703B7977C9C}"/>
                </c:ext>
              </c:extLst>
            </c:dLbl>
            <c:dLbl>
              <c:idx val="18"/>
              <c:tx>
                <c:strRef>
                  <c:f>Daten_Diagramme!$D$32</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{3A54806A-7F28-40C2-8270-AF5A53BCE546}</c15:txfldGUID>
                      <c15:f>Daten_Diagramme!$D$32</c15:f>
                      <c15:dlblFieldTableCache>
                        <c:ptCount val="1"/>
                        <c:pt idx="0">
                          <c:v>6.0</c:v>
                        </c:pt>
                      </c15:dlblFieldTableCache>
                    </c15:dlblFTEntry>
                  </c15:dlblFieldTable>
                  <c15:showDataLabelsRange val="0"/>
                </c:ext>
                <c:ext xmlns:c16="http://schemas.microsoft.com/office/drawing/2014/chart" uri="{C3380CC4-5D6E-409C-BE32-E72D297353CC}">
                  <c16:uniqueId val="{00000012-F1B9-49CF-8572-E703B7977C9C}"/>
                </c:ext>
              </c:extLst>
            </c:dLbl>
            <c:dLbl>
              <c:idx val="19"/>
              <c:tx>
                <c:strRef>
                  <c:f>Daten_Diagramme!$D$33</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{CE06853C-459A-4BB4-AA91-06F77EE9AE29}</c15:txfldGUID>
                      <c15:f>Daten_Diagramme!$D$33</c15:f>
                      <c15:dlblFieldTableCache>
                        <c:ptCount val="1"/>
                        <c:pt idx="0">
                          <c:v>2.7</c:v>
                        </c:pt>
                      </c15:dlblFieldTableCache>
                    </c15:dlblFTEntry>
                  </c15:dlblFieldTable>
                  <c15:showDataLabelsRange val="0"/>
                </c:ext>
                <c:ext xmlns:c16="http://schemas.microsoft.com/office/drawing/2014/chart" uri="{C3380CC4-5D6E-409C-BE32-E72D297353CC}">
                  <c16:uniqueId val="{00000013-F1B9-49CF-8572-E703B7977C9C}"/>
                </c:ext>
              </c:extLst>
            </c:dLbl>
            <c:dLbl>
              <c:idx val="20"/>
              <c:tx>
                <c:strRef>
                  <c:f>Daten_Diagramme!$D$34</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{95A9CFFC-44B6-4B94-8DE3-C4D98999B27E}</c15:txfldGUID>
                      <c15:f>Daten_Diagramme!$D$34</c15:f>
                      <c15:dlblFieldTableCache>
                        <c:ptCount val="1"/>
                        <c:pt idx="0">
                          <c:v>3.6</c:v>
                        </c:pt>
                      </c15:dlblFieldTableCache>
                    </c15:dlblFTEntry>
                  </c15:dlblFieldTable>
                  <c15:showDataLabelsRange val="0"/>
                </c:ext>
                <c:ext xmlns:c16="http://schemas.microsoft.com/office/drawing/2014/chart" uri="{C3380CC4-5D6E-409C-BE32-E72D297353CC}">
                  <c16:uniqueId val="{00000014-F1B9-49CF-8572-E703B7977C9C}"/>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{A932C0F9-0E5F-49CA-8D5D-AC4FC3C60B50}</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F1B9-49CF-8572-E703B7977C9C}"/>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{B153A9A0-1DF2-4093-9F38-88D011DC5320}</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F1B9-49CF-8572-E703B7977C9C}"/>
                </c:ext>
              </c:extLst>
            </c:dLbl>
            <c:dLbl>
              <c:idx val="23"/>
              <c:tx>
                <c:strRef>
                  <c:f>Daten_Diagramme!$D$37</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{28784E58-7BE4-4DBA-A60F-4BAE0123C549}</c15:txfldGUID>
                      <c15:f>Daten_Diagramme!$D$37</c15:f>
                      <c15:dlblFieldTableCache>
                        <c:ptCount val="1"/>
                        <c:pt idx="0">
                          <c:v>0.6</c:v>
                        </c:pt>
                      </c15:dlblFieldTableCache>
                    </c15:dlblFTEntry>
                  </c15:dlblFieldTable>
                  <c15:showDataLabelsRange val="0"/>
                </c:ext>
                <c:ext xmlns:c16="http://schemas.microsoft.com/office/drawing/2014/chart" uri="{C3380CC4-5D6E-409C-BE32-E72D297353CC}">
                  <c16:uniqueId val="{00000017-F1B9-49CF-8572-E703B7977C9C}"/>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{67CDAD2C-2D1B-481D-946E-BBBDCB34EFE4}</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F1B9-49CF-8572-E703B7977C9C}"/>
                </c:ext>
              </c:extLst>
            </c:dLbl>
            <c:dLbl>
              <c:idx val="25"/>
              <c:tx>
                <c:strRef>
                  <c:f>Daten_Diagramme!$D$39</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{524D099C-8C73-4845-A847-D31377D7E491}</c15:txfldGUID>
                      <c15:f>Daten_Diagramme!$D$39</c15:f>
                      <c15:dlblFieldTableCache>
                        <c:ptCount val="1"/>
                        <c:pt idx="0">
                          <c:v>1.2</c:v>
                        </c:pt>
                      </c15:dlblFieldTableCache>
                    </c15:dlblFTEntry>
                  </c15:dlblFieldTable>
                  <c15:showDataLabelsRange val="0"/>
                </c:ext>
                <c:ext xmlns:c16="http://schemas.microsoft.com/office/drawing/2014/chart" uri="{C3380CC4-5D6E-409C-BE32-E72D297353CC}">
                  <c16:uniqueId val="{00000019-F1B9-49CF-8572-E703B7977C9C}"/>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{85B09F00-D747-4C70-A5A9-8E3B2F6C4242}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F1B9-49CF-8572-E703B7977C9C}"/>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{C9CDDE75-2153-4A16-953D-79783E38DE19}</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F1B9-49CF-8572-E703B7977C9C}"/>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{7AB6CE9F-5E1B-4E92-8F0B-00A897C418E8}</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F1B9-49CF-8572-E703B7977C9C}"/>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{D02FCAA4-756E-4F00-8F81-366EC1988950}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F1B9-49CF-8572-E703B7977C9C}"/>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{EBC4BB05-94B5-46A1-9565-26AA473925CB}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F1B9-49CF-8572-E703B7977C9C}"/>
                </c:ext>
              </c:extLst>
            </c:dLbl>
            <c:dLbl>
              <c:idx val="31"/>
              <c:tx>
                <c:strRef>
                  <c:f>Daten_Diagramme!$D$45</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{53862F72-C490-4E46-AE15-CFA1C1A738B8}</c15:txfldGUID>
                      <c15:f>Daten_Diagramme!$D$45</c15:f>
                      <c15:dlblFieldTableCache>
                        <c:ptCount val="1"/>
                        <c:pt idx="0">
                          <c:v>1.2</c:v>
                        </c:pt>
                      </c15:dlblFieldTableCache>
                    </c15:dlblFTEntry>
                  </c15:dlblFieldTable>
                  <c15:showDataLabelsRange val="0"/>
                </c:ext>
                <c:ext xmlns:c16="http://schemas.microsoft.com/office/drawing/2014/chart" uri="{C3380CC4-5D6E-409C-BE32-E72D297353CC}">
                  <c16:uniqueId val="{0000001F-F1B9-49CF-8572-E703B7977C9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0.82017275979408433</c:v>
                </c:pt>
                <c:pt idx="1">
                  <c:v>0.64655172413793105</c:v>
                </c:pt>
                <c:pt idx="2">
                  <c:v>1.1695906432748537</c:v>
                </c:pt>
                <c:pt idx="3">
                  <c:v>0.34619188921859545</c:v>
                </c:pt>
                <c:pt idx="4">
                  <c:v>-20.346117867165574</c:v>
                </c:pt>
                <c:pt idx="5">
                  <c:v>1.0210138905378132</c:v>
                </c:pt>
                <c:pt idx="6">
                  <c:v>24.888605983450031</c:v>
                </c:pt>
                <c:pt idx="7">
                  <c:v>3.7864445285876562E-2</c:v>
                </c:pt>
                <c:pt idx="8">
                  <c:v>1.8000356442701835</c:v>
                </c:pt>
                <c:pt idx="9">
                  <c:v>-5.3540587219343694</c:v>
                </c:pt>
                <c:pt idx="10">
                  <c:v>1.5122873345935728</c:v>
                </c:pt>
                <c:pt idx="11">
                  <c:v>-1.2048192771084338</c:v>
                </c:pt>
                <c:pt idx="12">
                  <c:v>-2.4390243902439024</c:v>
                </c:pt>
                <c:pt idx="13">
                  <c:v>-1.705237515225335</c:v>
                </c:pt>
                <c:pt idx="14">
                  <c:v>2.7397260273972601</c:v>
                </c:pt>
                <c:pt idx="15">
                  <c:v>-17.253521126760564</c:v>
                </c:pt>
                <c:pt idx="16">
                  <c:v>2.8359216745442271</c:v>
                </c:pt>
                <c:pt idx="17">
                  <c:v>2.9714285714285715</c:v>
                </c:pt>
                <c:pt idx="18">
                  <c:v>5.9970014992503744</c:v>
                </c:pt>
                <c:pt idx="19">
                  <c:v>2.6518391787852864</c:v>
                </c:pt>
                <c:pt idx="20">
                  <c:v>3.6101083032490973</c:v>
                </c:pt>
                <c:pt idx="21">
                  <c:v>0</c:v>
                </c:pt>
                <c:pt idx="23">
                  <c:v>0.64655172413793105</c:v>
                </c:pt>
                <c:pt idx="24">
                  <c:v>0.32055475598586941</c:v>
                </c:pt>
                <c:pt idx="25">
                  <c:v>1.2343691300381043</c:v>
                </c:pt>
              </c:numCache>
            </c:numRef>
          </c:val>
          <c:extLst>
            <c:ext xmlns:c16="http://schemas.microsoft.com/office/drawing/2014/chart" uri="{C3380CC4-5D6E-409C-BE32-E72D297353CC}">
              <c16:uniqueId val="{00000020-F1B9-49CF-8572-E703B7977C9C}"/>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{5D23C9FA-3FA7-453B-9421-6A14E1EED590}</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F1B9-49CF-8572-E703B7977C9C}"/>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{4CF33A1F-939B-4218-8121-2521E8F3B43D}</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F1B9-49CF-8572-E703B7977C9C}"/>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{FF153922-2E83-4C18-B1EC-395130F9ED37}</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F1B9-49CF-8572-E703B7977C9C}"/>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{F6FD84BE-F29A-4659-926B-8CC57F3C0DE1}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F1B9-49CF-8572-E703B7977C9C}"/>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{19165F4F-29CD-4800-BF9C-2F3121BF4EC7}</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F1B9-49CF-8572-E703B7977C9C}"/>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{04224D97-19ED-4E1E-B7D9-4FE29A137807}</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F1B9-49CF-8572-E703B7977C9C}"/>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{951CB171-49CB-46B5-873F-19207F66BA10}</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F1B9-49CF-8572-E703B7977C9C}"/>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{2DEBAB73-7AC4-4985-AC89-A41A66011255}</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F1B9-49CF-8572-E703B7977C9C}"/>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{6BE6C362-7FB4-46E8-800F-AE0B26BCD33B}</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F1B9-49CF-8572-E703B7977C9C}"/>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{410FECDC-69EE-425F-A1E3-29D2E9F5D403}</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F1B9-49CF-8572-E703B7977C9C}"/>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{FD31AB38-6CDC-4C99-89B7-FA0EDA4CA337}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F1B9-49CF-8572-E703B7977C9C}"/>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{2A898844-9E42-4411-AAB5-8C70DE23DC9D}</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F1B9-49CF-8572-E703B7977C9C}"/>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{386B8C3C-F1D4-4524-8C2D-30822F3E8B7F}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F1B9-49CF-8572-E703B7977C9C}"/>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{B7F4DDA6-4C9C-443A-A3F4-0384DC6FD9DA}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F1B9-49CF-8572-E703B7977C9C}"/>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{B80524E5-6040-46DB-8A54-9A0F19378C7B}</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F1B9-49CF-8572-E703B7977C9C}"/>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{05217FE5-CBF6-4A70-8150-59311AB4D152}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F1B9-49CF-8572-E703B7977C9C}"/>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{D7FA7C8E-5FFB-4C49-BEF0-76C96CD3C2B5}</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F1B9-49CF-8572-E703B7977C9C}"/>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{C6DA06E3-C3D3-422A-A216-D23B18F381D7}</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F1B9-49CF-8572-E703B7977C9C}"/>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{C282C5DC-65E5-4BD1-8CAA-09A6CF3D0619}</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F1B9-49CF-8572-E703B7977C9C}"/>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{02CEF2DB-4619-4405-8DBA-4069C0807E2B}</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F1B9-49CF-8572-E703B7977C9C}"/>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{29C286AB-C763-4F44-B6F7-645EA2F8F640}</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F1B9-49CF-8572-E703B7977C9C}"/>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{229E8AF2-F8EC-48A2-BE62-28A0F9FF2512}</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F1B9-49CF-8572-E703B7977C9C}"/>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{8F0B4458-A53E-4CA2-AEED-1BD93C2CA4EF}</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F1B9-49CF-8572-E703B7977C9C}"/>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{BC3BC187-4980-432E-A1D3-1511A89BC62F}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F1B9-49CF-8572-E703B7977C9C}"/>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{A0A199B4-CE1B-4B78-983F-47018641DDD9}</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F1B9-49CF-8572-E703B7977C9C}"/>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{4796F94B-3A3B-43C8-B318-5EC352555225}</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F1B9-49CF-8572-E703B7977C9C}"/>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{04A8AE08-AAD4-45DC-8CB1-6DB05F69B9C2}</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F1B9-49CF-8572-E703B7977C9C}"/>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{146A8442-DA83-4592-BA98-B8D3703118D1}</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F1B9-49CF-8572-E703B7977C9C}"/>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{072729D3-EFE4-4972-B5DD-153894693621}</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F1B9-49CF-8572-E703B7977C9C}"/>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{70678481-E2A2-4A4C-9EAF-755741DC1163}</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F1B9-49CF-8572-E703B7977C9C}"/>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{CDC93154-9A57-4515-9DE1-BCB959BCAE9D}</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F1B9-49CF-8572-E703B7977C9C}"/>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{59FA7D0F-A913-4D3B-9FEB-8AB32BA76A30}</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F1B9-49CF-8572-E703B7977C9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F1B9-49CF-8572-E703B7977C9C}"/>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F1B9-49CF-8572-E703B7977C9C}"/>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{C916F773-588D-40F0-A1A9-44D71F183E27}</c15:txfldGUID>
                      <c15:f>Daten_Diagramme!$E$14</c15:f>
                      <c15:dlblFieldTableCache>
                        <c:ptCount val="1"/>
                        <c:pt idx="0">
                          <c:v>-0.2</c:v>
                        </c:pt>
                      </c15:dlblFieldTableCache>
                    </c15:dlblFTEntry>
                  </c15:dlblFieldTable>
                  <c15:showDataLabelsRange val="0"/>
                </c:ext>
                <c:ext xmlns:c16="http://schemas.microsoft.com/office/drawing/2014/chart" uri="{C3380CC4-5D6E-409C-BE32-E72D297353CC}">
                  <c16:uniqueId val="{00000000-AFB7-4F54-8461-7BA4533F044A}"/>
                </c:ext>
              </c:extLst>
            </c:dLbl>
            <c:dLbl>
              <c:idx val="1"/>
              <c:tx>
                <c:strRef>
                  <c:f>Daten_Diagramme!$E$15</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{15AFBE6C-38EC-4443-B17D-0ED86F91AACB}</c15:txfldGUID>
                      <c15:f>Daten_Diagramme!$E$15</c15:f>
                      <c15:dlblFieldTableCache>
                        <c:ptCount val="1"/>
                        <c:pt idx="0">
                          <c:v>2.2</c:v>
                        </c:pt>
                      </c15:dlblFieldTableCache>
                    </c15:dlblFTEntry>
                  </c15:dlblFieldTable>
                  <c15:showDataLabelsRange val="0"/>
                </c:ext>
                <c:ext xmlns:c16="http://schemas.microsoft.com/office/drawing/2014/chart" uri="{C3380CC4-5D6E-409C-BE32-E72D297353CC}">
                  <c16:uniqueId val="{00000001-AFB7-4F54-8461-7BA4533F044A}"/>
                </c:ext>
              </c:extLst>
            </c:dLbl>
            <c:dLbl>
              <c:idx val="2"/>
              <c:tx>
                <c:strRef>
                  <c:f>Daten_Diagramme!$E$16</c:f>
                  <c:strCache>
                    <c:ptCount val="1"/>
                    <c:pt idx="0">
                      <c:v>7.8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{EA3C5F23-B6A8-4BED-A17F-CB9D7911A577}</c15:txfldGUID>
                      <c15:f>Daten_Diagramme!$E$16</c15:f>
                      <c15:dlblFieldTableCache>
                        <c:ptCount val="1"/>
                        <c:pt idx="0">
                          <c:v>7.8</c:v>
                        </c:pt>
                      </c15:dlblFieldTableCache>
                    </c15:dlblFTEntry>
                  </c15:dlblFieldTable>
                  <c15:showDataLabelsRange val="0"/>
                </c:ext>
                <c:ext xmlns:c16="http://schemas.microsoft.com/office/drawing/2014/chart" uri="{C3380CC4-5D6E-409C-BE32-E72D297353CC}">
                  <c16:uniqueId val="{00000002-AFB7-4F54-8461-7BA4533F044A}"/>
                </c:ext>
              </c:extLst>
            </c:dLbl>
            <c:dLbl>
              <c:idx val="3"/>
              <c:tx>
                <c:strRef>
                  <c:f>Daten_Diagramme!$E$17</c:f>
                  <c:strCache>
                    <c:ptCount val="1"/>
                    <c:pt idx="0">
                      <c:v>-7.9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{6698F99B-8AB5-4544-9A89-7060C7C302CB}</c15:txfldGUID>
                      <c15:f>Daten_Diagramme!$E$17</c15:f>
                      <c15:dlblFieldTableCache>
                        <c:ptCount val="1"/>
                        <c:pt idx="0">
                          <c:v>-7.9</c:v>
                        </c:pt>
                      </c15:dlblFieldTableCache>
                    </c15:dlblFTEntry>
                  </c15:dlblFieldTable>
                  <c15:showDataLabelsRange val="0"/>
                </c:ext>
                <c:ext xmlns:c16="http://schemas.microsoft.com/office/drawing/2014/chart" uri="{C3380CC4-5D6E-409C-BE32-E72D297353CC}">
                  <c16:uniqueId val="{00000003-AFB7-4F54-8461-7BA4533F044A}"/>
                </c:ext>
              </c:extLst>
            </c:dLbl>
            <c:dLbl>
              <c:idx val="4"/>
              <c:tx>
                <c:strRef>
                  <c:f>Daten_Diagramme!$E$18</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{FB6DFEB6-3234-4C51-ADEB-BCA2CF7DC8A9}</c15:txfldGUID>
                      <c15:f>Daten_Diagramme!$E$18</c15:f>
                      <c15:dlblFieldTableCache>
                        <c:ptCount val="1"/>
                        <c:pt idx="0">
                          <c:v>-8.0</c:v>
                        </c:pt>
                      </c15:dlblFieldTableCache>
                    </c15:dlblFTEntry>
                  </c15:dlblFieldTable>
                  <c15:showDataLabelsRange val="0"/>
                </c:ext>
                <c:ext xmlns:c16="http://schemas.microsoft.com/office/drawing/2014/chart" uri="{C3380CC4-5D6E-409C-BE32-E72D297353CC}">
                  <c16:uniqueId val="{00000004-AFB7-4F54-8461-7BA4533F044A}"/>
                </c:ext>
              </c:extLst>
            </c:dLbl>
            <c:dLbl>
              <c:idx val="5"/>
              <c:tx>
                <c:strRef>
                  <c:f>Daten_Diagramme!$E$19</c:f>
                  <c:strCache>
                    <c:ptCount val="1"/>
                    <c:pt idx="0">
                      <c:v>-10.8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{947D850F-97E4-4A35-A3F7-ECE1C6F1101A}</c15:txfldGUID>
                      <c15:f>Daten_Diagramme!$E$19</c15:f>
                      <c15:dlblFieldTableCache>
                        <c:ptCount val="1"/>
                        <c:pt idx="0">
                          <c:v>-10.8</c:v>
                        </c:pt>
                      </c15:dlblFieldTableCache>
                    </c15:dlblFTEntry>
                  </c15:dlblFieldTable>
                  <c15:showDataLabelsRange val="0"/>
                </c:ext>
                <c:ext xmlns:c16="http://schemas.microsoft.com/office/drawing/2014/chart" uri="{C3380CC4-5D6E-409C-BE32-E72D297353CC}">
                  <c16:uniqueId val="{00000005-AFB7-4F54-8461-7BA4533F044A}"/>
                </c:ext>
              </c:extLst>
            </c:dLbl>
            <c:dLbl>
              <c:idx val="6"/>
              <c:tx>
                <c:strRef>
                  <c:f>Daten_Diagramme!$E$20</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{177B5C71-B6F7-4AFB-9323-4C349610F3D3}</c15:txfldGUID>
                      <c15:f>Daten_Diagramme!$E$20</c15:f>
                      <c15:dlblFieldTableCache>
                        <c:ptCount val="1"/>
                        <c:pt idx="0">
                          <c:v>0.5</c:v>
                        </c:pt>
                      </c15:dlblFieldTableCache>
                    </c15:dlblFTEntry>
                  </c15:dlblFieldTable>
                  <c15:showDataLabelsRange val="0"/>
                </c:ext>
                <c:ext xmlns:c16="http://schemas.microsoft.com/office/drawing/2014/chart" uri="{C3380CC4-5D6E-409C-BE32-E72D297353CC}">
                  <c16:uniqueId val="{00000006-AFB7-4F54-8461-7BA4533F044A}"/>
                </c:ext>
              </c:extLst>
            </c:dLbl>
            <c:dLbl>
              <c:idx val="7"/>
              <c:tx>
                <c:strRef>
                  <c:f>Daten_Diagramme!$E$21</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{57C2B15A-41BC-45C0-BFE7-F916C69A1AC8}</c15:txfldGUID>
                      <c15:f>Daten_Diagramme!$E$21</c15:f>
                      <c15:dlblFieldTableCache>
                        <c:ptCount val="1"/>
                        <c:pt idx="0">
                          <c:v>0.7</c:v>
                        </c:pt>
                      </c15:dlblFieldTableCache>
                    </c15:dlblFTEntry>
                  </c15:dlblFieldTable>
                  <c15:showDataLabelsRange val="0"/>
                </c:ext>
                <c:ext xmlns:c16="http://schemas.microsoft.com/office/drawing/2014/chart" uri="{C3380CC4-5D6E-409C-BE32-E72D297353CC}">
                  <c16:uniqueId val="{00000007-AFB7-4F54-8461-7BA4533F044A}"/>
                </c:ext>
              </c:extLst>
            </c:dLbl>
            <c:dLbl>
              <c:idx val="8"/>
              <c:tx>
                <c:strRef>
                  <c:f>Daten_Diagramme!$E$22</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{C3A7D28F-03AF-4A16-8547-674953AE8C16}</c15:txfldGUID>
                      <c15:f>Daten_Diagramme!$E$22</c15:f>
                      <c15:dlblFieldTableCache>
                        <c:ptCount val="1"/>
                        <c:pt idx="0">
                          <c:v>0.1</c:v>
                        </c:pt>
                      </c15:dlblFieldTableCache>
                    </c15:dlblFTEntry>
                  </c15:dlblFieldTable>
                  <c15:showDataLabelsRange val="0"/>
                </c:ext>
                <c:ext xmlns:c16="http://schemas.microsoft.com/office/drawing/2014/chart" uri="{C3380CC4-5D6E-409C-BE32-E72D297353CC}">
                  <c16:uniqueId val="{00000008-AFB7-4F54-8461-7BA4533F044A}"/>
                </c:ext>
              </c:extLst>
            </c:dLbl>
            <c:dLbl>
              <c:idx val="9"/>
              <c:tx>
                <c:strRef>
                  <c:f>Daten_Diagramme!$E$23</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{E2A99956-3516-4CFF-8B59-B5B666C46FCF}</c15:txfldGUID>
                      <c15:f>Daten_Diagramme!$E$23</c15:f>
                      <c15:dlblFieldTableCache>
                        <c:ptCount val="1"/>
                        <c:pt idx="0">
                          <c:v>0.3</c:v>
                        </c:pt>
                      </c15:dlblFieldTableCache>
                    </c15:dlblFTEntry>
                  </c15:dlblFieldTable>
                  <c15:showDataLabelsRange val="0"/>
                </c:ext>
                <c:ext xmlns:c16="http://schemas.microsoft.com/office/drawing/2014/chart" uri="{C3380CC4-5D6E-409C-BE32-E72D297353CC}">
                  <c16:uniqueId val="{00000009-AFB7-4F54-8461-7BA4533F044A}"/>
                </c:ext>
              </c:extLst>
            </c:dLbl>
            <c:dLbl>
              <c:idx val="10"/>
              <c:tx>
                <c:strRef>
                  <c:f>Daten_Diagramme!$E$24</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{70147960-E65E-4319-8E7E-A737DBA1F2AB}</c15:txfldGUID>
                      <c15:f>Daten_Diagramme!$E$24</c15:f>
                      <c15:dlblFieldTableCache>
                        <c:ptCount val="1"/>
                        <c:pt idx="0">
                          <c:v>2.5</c:v>
                        </c:pt>
                      </c15:dlblFieldTableCache>
                    </c15:dlblFTEntry>
                  </c15:dlblFieldTable>
                  <c15:showDataLabelsRange val="0"/>
                </c:ext>
                <c:ext xmlns:c16="http://schemas.microsoft.com/office/drawing/2014/chart" uri="{C3380CC4-5D6E-409C-BE32-E72D297353CC}">
                  <c16:uniqueId val="{0000000A-AFB7-4F54-8461-7BA4533F044A}"/>
                </c:ext>
              </c:extLst>
            </c:dLbl>
            <c:dLbl>
              <c:idx val="11"/>
              <c:tx>
                <c:strRef>
                  <c:f>Daten_Diagramme!$E$25</c:f>
                  <c:strCache>
                    <c:ptCount val="1"/>
                    <c:pt idx="0">
                      <c:v>-3.1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{F8721F08-D206-410B-9D54-4E80F1B47D3A}</c15:txfldGUID>
                      <c15:f>Daten_Diagramme!$E$25</c15:f>
                      <c15:dlblFieldTableCache>
                        <c:ptCount val="1"/>
                        <c:pt idx="0">
                          <c:v>-3.1</c:v>
                        </c:pt>
                      </c15:dlblFieldTableCache>
                    </c15:dlblFTEntry>
                  </c15:dlblFieldTable>
                  <c15:showDataLabelsRange val="0"/>
                </c:ext>
                <c:ext xmlns:c16="http://schemas.microsoft.com/office/drawing/2014/chart" uri="{C3380CC4-5D6E-409C-BE32-E72D297353CC}">
                  <c16:uniqueId val="{0000000B-AFB7-4F54-8461-7BA4533F044A}"/>
                </c:ext>
              </c:extLst>
            </c:dLbl>
            <c:dLbl>
              <c:idx val="12"/>
              <c:tx>
                <c:strRef>
                  <c:f>Daten_Diagramme!$E$26</c:f>
                  <c:strCache>
                    <c:ptCount val="1"/>
                    <c:pt idx="0">
                      <c:v>-8.9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{23220F31-C0A2-4FC6-B7B4-80EEEFC7B5EC}</c15:txfldGUID>
                      <c15:f>Daten_Diagramme!$E$26</c15:f>
                      <c15:dlblFieldTableCache>
                        <c:ptCount val="1"/>
                        <c:pt idx="0">
                          <c:v>-8.9</c:v>
                        </c:pt>
                      </c15:dlblFieldTableCache>
                    </c15:dlblFTEntry>
                  </c15:dlblFieldTable>
                  <c15:showDataLabelsRange val="0"/>
                </c:ext>
                <c:ext xmlns:c16="http://schemas.microsoft.com/office/drawing/2014/chart" uri="{C3380CC4-5D6E-409C-BE32-E72D297353CC}">
                  <c16:uniqueId val="{0000000C-AFB7-4F54-8461-7BA4533F044A}"/>
                </c:ext>
              </c:extLst>
            </c:dLbl>
            <c:dLbl>
              <c:idx val="13"/>
              <c:tx>
                <c:strRef>
                  <c:f>Daten_Diagramme!$E$27</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{49F417A3-8D48-431D-B41E-29F2CDBFEF58}</c15:txfldGUID>
                      <c15:f>Daten_Diagramme!$E$27</c15:f>
                      <c15:dlblFieldTableCache>
                        <c:ptCount val="1"/>
                        <c:pt idx="0">
                          <c:v>-2.9</c:v>
                        </c:pt>
                      </c15:dlblFieldTableCache>
                    </c15:dlblFTEntry>
                  </c15:dlblFieldTable>
                  <c15:showDataLabelsRange val="0"/>
                </c:ext>
                <c:ext xmlns:c16="http://schemas.microsoft.com/office/drawing/2014/chart" uri="{C3380CC4-5D6E-409C-BE32-E72D297353CC}">
                  <c16:uniqueId val="{0000000D-AFB7-4F54-8461-7BA4533F044A}"/>
                </c:ext>
              </c:extLst>
            </c:dLbl>
            <c:dLbl>
              <c:idx val="14"/>
              <c:tx>
                <c:strRef>
                  <c:f>Daten_Diagramme!$E$28</c:f>
                  <c:strCache>
                    <c:ptCount val="1"/>
                    <c:pt idx="0">
                      <c:v>5.5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{0EA1E134-9D87-4894-AB93-7EC57E5D4340}</c15:txfldGUID>
                      <c15:f>Daten_Diagramme!$E$28</c15:f>
                      <c15:dlblFieldTableCache>
                        <c:ptCount val="1"/>
                        <c:pt idx="0">
                          <c:v>5.5</c:v>
                        </c:pt>
                      </c15:dlblFieldTableCache>
                    </c15:dlblFTEntry>
                  </c15:dlblFieldTable>
                  <c15:showDataLabelsRange val="0"/>
                </c:ext>
                <c:ext xmlns:c16="http://schemas.microsoft.com/office/drawing/2014/chart" uri="{C3380CC4-5D6E-409C-BE32-E72D297353CC}">
                  <c16:uniqueId val="{0000000E-AFB7-4F54-8461-7BA4533F044A}"/>
                </c:ext>
              </c:extLst>
            </c:dLbl>
            <c:dLbl>
              <c:idx val="15"/>
              <c:tx>
                <c:strRef>
                  <c:f>Daten_Diagramme!$E$29</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{4692F3C4-3322-4594-AE4C-1D48411747BA}</c15:txfldGUID>
                      <c15:f>Daten_Diagramme!$E$29</c15:f>
                      <c15:dlblFieldTableCache>
                        <c:ptCount val="1"/>
                        <c:pt idx="0">
                          <c:v>-8.3</c:v>
                        </c:pt>
                      </c15:dlblFieldTableCache>
                    </c15:dlblFTEntry>
                  </c15:dlblFieldTable>
                  <c15:showDataLabelsRange val="0"/>
                </c:ext>
                <c:ext xmlns:c16="http://schemas.microsoft.com/office/drawing/2014/chart" uri="{C3380CC4-5D6E-409C-BE32-E72D297353CC}">
                  <c16:uniqueId val="{0000000F-AFB7-4F54-8461-7BA4533F044A}"/>
                </c:ext>
              </c:extLst>
            </c:dLbl>
            <c:dLbl>
              <c:idx val="16"/>
              <c:tx>
                <c:strRef>
                  <c:f>Daten_Diagramme!$E$30</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{2783CB09-66DC-45E6-B4A8-81DB669D1308}</c15:txfldGUID>
                      <c15:f>Daten_Diagramme!$E$30</c15:f>
                      <c15:dlblFieldTableCache>
                        <c:ptCount val="1"/>
                        <c:pt idx="0">
                          <c:v>3.3</c:v>
                        </c:pt>
                      </c15:dlblFieldTableCache>
                    </c15:dlblFTEntry>
                  </c15:dlblFieldTable>
                  <c15:showDataLabelsRange val="0"/>
                </c:ext>
                <c:ext xmlns:c16="http://schemas.microsoft.com/office/drawing/2014/chart" uri="{C3380CC4-5D6E-409C-BE32-E72D297353CC}">
                  <c16:uniqueId val="{00000010-AFB7-4F54-8461-7BA4533F044A}"/>
                </c:ext>
              </c:extLst>
            </c:dLbl>
            <c:dLbl>
              <c:idx val="17"/>
              <c:tx>
                <c:strRef>
                  <c:f>Daten_Diagramme!$E$31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{E6D2E9E0-588A-4222-9B06-941F1FDD7293}</c15:txfldGUID>
                      <c15:f>Daten_Diagramme!$E$31</c15:f>
                      <c15:dlblFieldTableCache>
                        <c:ptCount val="1"/>
                        <c:pt idx="0">
                          <c:v>3.0</c:v>
                        </c:pt>
                      </c15:dlblFieldTableCache>
                    </c15:dlblFTEntry>
                  </c15:dlblFieldTable>
                  <c15:showDataLabelsRange val="0"/>
                </c:ext>
                <c:ext xmlns:c16="http://schemas.microsoft.com/office/drawing/2014/chart" uri="{C3380CC4-5D6E-409C-BE32-E72D297353CC}">
                  <c16:uniqueId val="{00000011-AFB7-4F54-8461-7BA4533F044A}"/>
                </c:ext>
              </c:extLst>
            </c:dLbl>
            <c:dLbl>
              <c:idx val="18"/>
              <c:tx>
                <c:strRef>
                  <c:f>Daten_Diagramme!$E$32</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{02AB5998-0C8F-4757-9B42-C99658B295ED}</c15:txfldGUID>
                      <c15:f>Daten_Diagramme!$E$32</c15:f>
                      <c15:dlblFieldTableCache>
                        <c:ptCount val="1"/>
                        <c:pt idx="0">
                          <c:v>1.2</c:v>
                        </c:pt>
                      </c15:dlblFieldTableCache>
                    </c15:dlblFTEntry>
                  </c15:dlblFieldTable>
                  <c15:showDataLabelsRange val="0"/>
                </c:ext>
                <c:ext xmlns:c16="http://schemas.microsoft.com/office/drawing/2014/chart" uri="{C3380CC4-5D6E-409C-BE32-E72D297353CC}">
                  <c16:uniqueId val="{00000012-AFB7-4F54-8461-7BA4533F044A}"/>
                </c:ext>
              </c:extLst>
            </c:dLbl>
            <c:dLbl>
              <c:idx val="19"/>
              <c:tx>
                <c:strRef>
                  <c:f>Daten_Diagramme!$E$33</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{29AEE6D7-4785-4FD0-A35B-1124EE87C46B}</c15:txfldGUID>
                      <c15:f>Daten_Diagramme!$E$33</c15:f>
                      <c15:dlblFieldTableCache>
                        <c:ptCount val="1"/>
                        <c:pt idx="0">
                          <c:v>3.3</c:v>
                        </c:pt>
                      </c15:dlblFieldTableCache>
                    </c15:dlblFTEntry>
                  </c15:dlblFieldTable>
                  <c15:showDataLabelsRange val="0"/>
                </c:ext>
                <c:ext xmlns:c16="http://schemas.microsoft.com/office/drawing/2014/chart" uri="{C3380CC4-5D6E-409C-BE32-E72D297353CC}">
                  <c16:uniqueId val="{00000013-AFB7-4F54-8461-7BA4533F044A}"/>
                </c:ext>
              </c:extLst>
            </c:dLbl>
            <c:dLbl>
              <c:idx val="20"/>
              <c:tx>
                <c:strRef>
                  <c:f>Daten_Diagramme!$E$34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{8A75D738-6440-49DF-8D42-DE42CFB27268}</c15:txfldGUID>
                      <c15:f>Daten_Diagramme!$E$34</c15:f>
                      <c15:dlblFieldTableCache>
                        <c:ptCount val="1"/>
                        <c:pt idx="0">
                          <c:v>-0.4</c:v>
                        </c:pt>
                      </c15:dlblFieldTableCache>
                    </c15:dlblFTEntry>
                  </c15:dlblFieldTable>
                  <c15:showDataLabelsRange val="0"/>
                </c:ext>
                <c:ext xmlns:c16="http://schemas.microsoft.com/office/drawing/2014/chart" uri="{C3380CC4-5D6E-409C-BE32-E72D297353CC}">
                  <c16:uniqueId val="{00000014-AFB7-4F54-8461-7BA4533F044A}"/>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{4698F1BB-89CA-493E-A375-1130DADF3FDC}</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AFB7-4F54-8461-7BA4533F044A}"/>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{11E3DD3C-2B0E-4C72-8FAC-C2BC6371B2F9}</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AFB7-4F54-8461-7BA4533F044A}"/>
                </c:ext>
              </c:extLst>
            </c:dLbl>
            <c:dLbl>
              <c:idx val="23"/>
              <c:tx>
                <c:strRef>
                  <c:f>Daten_Diagramme!$E$37</c:f>
                  <c:strCache>
                    <c:ptCount val="1"/>
                    <c:pt idx="0">
                      <c:v>2.2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{A7A964BA-992A-4928-BCAC-264FFDF78017}</c15:txfldGUID>
                      <c15:f>Daten_Diagramme!$E$37</c15:f>
                      <c15:dlblFieldTableCache>
                        <c:ptCount val="1"/>
                        <c:pt idx="0">
                          <c:v>2.2</c:v>
                        </c:pt>
                      </c15:dlblFieldTableCache>
                    </c15:dlblFTEntry>
                  </c15:dlblFieldTable>
                  <c15:showDataLabelsRange val="0"/>
                </c:ext>
                <c:ext xmlns:c16="http://schemas.microsoft.com/office/drawing/2014/chart" uri="{C3380CC4-5D6E-409C-BE32-E72D297353CC}">
                  <c16:uniqueId val="{00000017-AFB7-4F54-8461-7BA4533F044A}"/>
                </c:ext>
              </c:extLst>
            </c:dLbl>
            <c:dLbl>
              <c:idx val="24"/>
              <c:tx>
                <c:strRef>
                  <c:f>Daten_Diagramme!$E$38</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{D6A17124-10D7-458F-AD62-396D24DB5BB1}</c15:txfldGUID>
                      <c15:f>Daten_Diagramme!$E$38</c15:f>
                      <c15:dlblFieldTableCache>
                        <c:ptCount val="1"/>
                        <c:pt idx="0">
                          <c:v>-4.0</c:v>
                        </c:pt>
                      </c15:dlblFieldTableCache>
                    </c15:dlblFTEntry>
                  </c15:dlblFieldTable>
                  <c15:showDataLabelsRange val="0"/>
                </c:ext>
                <c:ext xmlns:c16="http://schemas.microsoft.com/office/drawing/2014/chart" uri="{C3380CC4-5D6E-409C-BE32-E72D297353CC}">
                  <c16:uniqueId val="{00000018-AFB7-4F54-8461-7BA4533F044A}"/>
                </c:ext>
              </c:extLst>
            </c:dLbl>
            <c:dLbl>
              <c:idx val="25"/>
              <c:tx>
                <c:strRef>
                  <c:f>Daten_Diagramme!$E$39</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{EF7C300C-3C08-4945-9B5A-897DA083D376}</c15:txfldGUID>
                      <c15:f>Daten_Diagramme!$E$39</c15:f>
                      <c15:dlblFieldTableCache>
                        <c:ptCount val="1"/>
                        <c:pt idx="0">
                          <c:v>0.8</c:v>
                        </c:pt>
                      </c15:dlblFieldTableCache>
                    </c15:dlblFTEntry>
                  </c15:dlblFieldTable>
                  <c15:showDataLabelsRange val="0"/>
                </c:ext>
                <c:ext xmlns:c16="http://schemas.microsoft.com/office/drawing/2014/chart" uri="{C3380CC4-5D6E-409C-BE32-E72D297353CC}">
                  <c16:uniqueId val="{00000019-AFB7-4F54-8461-7BA4533F044A}"/>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{0801E5FF-B7B7-4FDF-A1E2-B34AD40868A7}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AFB7-4F54-8461-7BA4533F044A}"/>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{77F29592-AE85-4D47-BC1C-060ACD3EBCB6}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AFB7-4F54-8461-7BA4533F044A}"/>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{D068C4A7-DFCA-41E4-8E8E-057B75270444}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AFB7-4F54-8461-7BA4533F044A}"/>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{267B881C-2AAC-4C45-A820-1450335E6954}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AFB7-4F54-8461-7BA4533F044A}"/>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{83ABA46B-E918-43C7-AD96-C6A0A170A207}</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AFB7-4F54-8461-7BA4533F044A}"/>
                </c:ext>
              </c:extLst>
            </c:dLbl>
            <c:dLbl>
              <c:idx val="31"/>
              <c:tx>
                <c:strRef>
                  <c:f>Daten_Diagramme!$E$45</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{058A486A-65DF-4F33-87A2-829B36DB5A75}</c15:txfldGUID>
                      <c15:f>Daten_Diagramme!$E$45</c15:f>
                      <c15:dlblFieldTableCache>
                        <c:ptCount val="1"/>
                        <c:pt idx="0">
                          <c:v>0.8</c:v>
                        </c:pt>
                      </c15:dlblFieldTableCache>
                    </c15:dlblFTEntry>
                  </c15:dlblFieldTable>
                  <c15:showDataLabelsRange val="0"/>
                </c:ext>
                <c:ext xmlns:c16="http://schemas.microsoft.com/office/drawing/2014/chart" uri="{C3380CC4-5D6E-409C-BE32-E72D297353CC}">
                  <c16:uniqueId val="{0000001F-AFB7-4F54-8461-7BA4533F044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-0.17538090540392415</c:v>
                </c:pt>
                <c:pt idx="1">
                  <c:v>2.1531100478468899</c:v>
                </c:pt>
                <c:pt idx="2">
                  <c:v>7.7844311377245505</c:v>
                </c:pt>
                <c:pt idx="3">
                  <c:v>-7.9404466501240698</c:v>
                </c:pt>
                <c:pt idx="4">
                  <c:v>-7.9754601226993866</c:v>
                </c:pt>
                <c:pt idx="5">
                  <c:v>-10.841121495327103</c:v>
                </c:pt>
                <c:pt idx="6">
                  <c:v>0.54054054054054057</c:v>
                </c:pt>
                <c:pt idx="7">
                  <c:v>0.68493150684931503</c:v>
                </c:pt>
                <c:pt idx="8">
                  <c:v>0.10995052226498075</c:v>
                </c:pt>
                <c:pt idx="9">
                  <c:v>0.2770083102493075</c:v>
                </c:pt>
                <c:pt idx="10">
                  <c:v>2.4636058230683089</c:v>
                </c:pt>
                <c:pt idx="11">
                  <c:v>-3.125</c:v>
                </c:pt>
                <c:pt idx="12">
                  <c:v>-8.9430894308943092</c:v>
                </c:pt>
                <c:pt idx="13">
                  <c:v>-2.9296875</c:v>
                </c:pt>
                <c:pt idx="14">
                  <c:v>5.5449330783938811</c:v>
                </c:pt>
                <c:pt idx="15">
                  <c:v>-8.3333333333333339</c:v>
                </c:pt>
                <c:pt idx="16">
                  <c:v>3.3333333333333335</c:v>
                </c:pt>
                <c:pt idx="17">
                  <c:v>3.0456852791878171</c:v>
                </c:pt>
                <c:pt idx="18">
                  <c:v>1.1990407673860912</c:v>
                </c:pt>
                <c:pt idx="19">
                  <c:v>3.2745591939546599</c:v>
                </c:pt>
                <c:pt idx="20">
                  <c:v>-0.40444893832153689</c:v>
                </c:pt>
                <c:pt idx="21">
                  <c:v>0</c:v>
                </c:pt>
                <c:pt idx="23">
                  <c:v>2.1531100478468899</c:v>
                </c:pt>
                <c:pt idx="24">
                  <c:v>-4.0306122448979593</c:v>
                </c:pt>
                <c:pt idx="25">
                  <c:v>0.80059303187546327</c:v>
                </c:pt>
              </c:numCache>
            </c:numRef>
          </c:val>
          <c:extLst>
            <c:ext xmlns:c16="http://schemas.microsoft.com/office/drawing/2014/chart" uri="{C3380CC4-5D6E-409C-BE32-E72D297353CC}">
              <c16:uniqueId val="{00000020-AFB7-4F54-8461-7BA4533F044A}"/>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{74659CBE-B2F0-40CC-9977-A6C953127839}</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AFB7-4F54-8461-7BA4533F044A}"/>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{81A441FD-54A8-401A-A9B7-918EF5560989}</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AFB7-4F54-8461-7BA4533F044A}"/>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{DEA789B2-753C-416B-8E8D-663F3FC0E2E1}</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AFB7-4F54-8461-7BA4533F044A}"/>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{F6AEF547-AD09-4031-9A25-62245250D90A}</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AFB7-4F54-8461-7BA4533F044A}"/>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{D7C629A2-168F-4076-933B-DE74579B21ED}</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AFB7-4F54-8461-7BA4533F044A}"/>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{B06C49A9-0129-4C1A-B694-00BBA6AAD679}</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AFB7-4F54-8461-7BA4533F044A}"/>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{4E12AB02-E935-4B75-A4C6-BAF0E3BBF98D}</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AFB7-4F54-8461-7BA4533F044A}"/>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{11FFE410-8A66-40C1-BD78-9495F346167F}</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AFB7-4F54-8461-7BA4533F044A}"/>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{C90A4877-0481-4227-85E0-E53E0420B0CE}</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AFB7-4F54-8461-7BA4533F044A}"/>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{83B3622A-AFF8-46A6-A99A-0E7FCF1D7B09}</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AFB7-4F54-8461-7BA4533F044A}"/>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{BAA54187-6CB8-4B1A-9F0E-5FD6F3E7A3A1}</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AFB7-4F54-8461-7BA4533F044A}"/>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{CA9F8F0F-3DAA-478C-8540-9941C3D893DE}</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AFB7-4F54-8461-7BA4533F044A}"/>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{036F4209-681D-4F76-9FDE-6D536EF303E8}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AFB7-4F54-8461-7BA4533F044A}"/>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{0686E5DF-A65E-4141-9B69-ADD8CACDF7D5}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AFB7-4F54-8461-7BA4533F044A}"/>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{10D0AD25-987E-4AEA-8A75-8CC7E236AF67}</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AFB7-4F54-8461-7BA4533F044A}"/>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{B112CB6F-F37F-4710-9ED1-192A7CEBF372}</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AFB7-4F54-8461-7BA4533F044A}"/>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{3D6469CD-034E-4754-9F4B-CA9EC8B46C57}</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AFB7-4F54-8461-7BA4533F044A}"/>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{AC631CA6-808F-4C2C-A42D-DBB6FE8DC771}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AFB7-4F54-8461-7BA4533F044A}"/>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{F8013DFB-DD32-4BAD-AF3A-D996FA3CCB50}</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AFB7-4F54-8461-7BA4533F044A}"/>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{FD70EA31-742E-40B6-8789-CE89EF4B8ABC}</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AFB7-4F54-8461-7BA4533F044A}"/>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{5AA04901-EF98-4A84-A046-4799E5CF35F3}</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AFB7-4F54-8461-7BA4533F044A}"/>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{411E482B-3CC7-4AB4-B72F-F6D73460A0E0}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AFB7-4F54-8461-7BA4533F044A}"/>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{A8056A79-D00C-4DD8-8BCB-0B08D00ECEBB}</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AFB7-4F54-8461-7BA4533F044A}"/>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{475645BB-8A3A-4596-B8EF-7E13C350EF51}</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AFB7-4F54-8461-7BA4533F044A}"/>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{DDFC3A22-2A50-4F22-9A2B-2A84445DD7CD}</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AFB7-4F54-8461-7BA4533F044A}"/>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{C537EA07-F47A-4A75-8CE2-A71378D4C57F}</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AFB7-4F54-8461-7BA4533F044A}"/>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{AE5DCC9A-2778-4F37-9139-09B3562FE8A2}</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AFB7-4F54-8461-7BA4533F044A}"/>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{75CD4BCB-FA1D-4488-A4B7-258F8822459B}</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AFB7-4F54-8461-7BA4533F044A}"/>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{16E9E702-D03F-4476-95CA-C3B74D2B4D9E}</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AFB7-4F54-8461-7BA4533F044A}"/>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{91E291CD-F31C-437A-9FD8-E1E3A461B8AE}</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AFB7-4F54-8461-7BA4533F044A}"/>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{F06463F8-C294-49EF-91E4-F5FE5529D93E}</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AFB7-4F54-8461-7BA4533F044A}"/>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{94EFB8AB-1652-49F1-912C-50CC70980943}</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AFB7-4F54-8461-7BA4533F044A}"/>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AFB7-4F54-8461-7BA4533F044A}"/>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AFB7-4F54-8461-7BA4533F044A}"/>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{0BF3B1C6-3045-4B31-B5DA-39D2A7245C82}</c15:txfldGUID>
                      <c15:f>Diagramm!$I$46</c15:f>
                      <c15:dlblFieldTableCache>
                        <c:ptCount val="1"/>
                      </c15:dlblFieldTableCache>
                    </c15:dlblFTEntry>
                  </c15:dlblFieldTable>
                  <c15:showDataLabelsRange val="0"/>
                </c:ext>
                <c:ext xmlns:c16="http://schemas.microsoft.com/office/drawing/2014/chart" uri="{C3380CC4-5D6E-409C-BE32-E72D297353CC}">
                  <c16:uniqueId val="{00000000-AE9E-4028-AFF6-90B2161985F4}"/>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{F74F738E-5531-4226-B526-3BEF65602D42}</c15:txfldGUID>
                      <c15:f>Diagramm!$I$47</c15:f>
                      <c15:dlblFieldTableCache>
                        <c:ptCount val="1"/>
                      </c15:dlblFieldTableCache>
                    </c15:dlblFTEntry>
                  </c15:dlblFieldTable>
                  <c15:showDataLabelsRange val="0"/>
                </c:ext>
                <c:ext xmlns:c16="http://schemas.microsoft.com/office/drawing/2014/chart" uri="{C3380CC4-5D6E-409C-BE32-E72D297353CC}">
                  <c16:uniqueId val="{00000001-AE9E-4028-AFF6-90B2161985F4}"/>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{741E3B7E-9D82-4236-83A5-80D68C92C3FF}</c15:txfldGUID>
                      <c15:f>Diagramm!$I$48</c15:f>
                      <c15:dlblFieldTableCache>
                        <c:ptCount val="1"/>
                      </c15:dlblFieldTableCache>
                    </c15:dlblFTEntry>
                  </c15:dlblFieldTable>
                  <c15:showDataLabelsRange val="0"/>
                </c:ext>
                <c:ext xmlns:c16="http://schemas.microsoft.com/office/drawing/2014/chart" uri="{C3380CC4-5D6E-409C-BE32-E72D297353CC}">
                  <c16:uniqueId val="{00000002-AE9E-4028-AFF6-90B2161985F4}"/>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{97958371-2DD1-4CCA-BB39-A1BFA61EFF52}</c15:txfldGUID>
                      <c15:f>Diagramm!$I$49</c15:f>
                      <c15:dlblFieldTableCache>
                        <c:ptCount val="1"/>
                      </c15:dlblFieldTableCache>
                    </c15:dlblFTEntry>
                  </c15:dlblFieldTable>
                  <c15:showDataLabelsRange val="0"/>
                </c:ext>
                <c:ext xmlns:c16="http://schemas.microsoft.com/office/drawing/2014/chart" uri="{C3380CC4-5D6E-409C-BE32-E72D297353CC}">
                  <c16:uniqueId val="{00000003-AE9E-4028-AFF6-90B2161985F4}"/>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{820B1615-60E9-423F-8743-265CDDCD5647}</c15:txfldGUID>
                      <c15:f>Diagramm!$I$50</c15:f>
                      <c15:dlblFieldTableCache>
                        <c:ptCount val="1"/>
                      </c15:dlblFieldTableCache>
                    </c15:dlblFTEntry>
                  </c15:dlblFieldTable>
                  <c15:showDataLabelsRange val="0"/>
                </c:ext>
                <c:ext xmlns:c16="http://schemas.microsoft.com/office/drawing/2014/chart" uri="{C3380CC4-5D6E-409C-BE32-E72D297353CC}">
                  <c16:uniqueId val="{00000004-AE9E-4028-AFF6-90B2161985F4}"/>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{2C0FF905-4C72-453F-A427-299409FC2C9B}</c15:txfldGUID>
                      <c15:f>Diagramm!$I$51</c15:f>
                      <c15:dlblFieldTableCache>
                        <c:ptCount val="1"/>
                      </c15:dlblFieldTableCache>
                    </c15:dlblFTEntry>
                  </c15:dlblFieldTable>
                  <c15:showDataLabelsRange val="0"/>
                </c:ext>
                <c:ext xmlns:c16="http://schemas.microsoft.com/office/drawing/2014/chart" uri="{C3380CC4-5D6E-409C-BE32-E72D297353CC}">
                  <c16:uniqueId val="{00000005-AE9E-4028-AFF6-90B2161985F4}"/>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{A9283EE9-918B-4F4B-9B55-AD8BAB342CC7}</c15:txfldGUID>
                      <c15:f>Diagramm!$I$52</c15:f>
                      <c15:dlblFieldTableCache>
                        <c:ptCount val="1"/>
                      </c15:dlblFieldTableCache>
                    </c15:dlblFTEntry>
                  </c15:dlblFieldTable>
                  <c15:showDataLabelsRange val="0"/>
                </c:ext>
                <c:ext xmlns:c16="http://schemas.microsoft.com/office/drawing/2014/chart" uri="{C3380CC4-5D6E-409C-BE32-E72D297353CC}">
                  <c16:uniqueId val="{00000006-AE9E-4028-AFF6-90B2161985F4}"/>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{3117181E-6F4F-4EDF-A607-AAF83C5D171B}</c15:txfldGUID>
                      <c15:f>Diagramm!$I$53</c15:f>
                      <c15:dlblFieldTableCache>
                        <c:ptCount val="1"/>
                      </c15:dlblFieldTableCache>
                    </c15:dlblFTEntry>
                  </c15:dlblFieldTable>
                  <c15:showDataLabelsRange val="0"/>
                </c:ext>
                <c:ext xmlns:c16="http://schemas.microsoft.com/office/drawing/2014/chart" uri="{C3380CC4-5D6E-409C-BE32-E72D297353CC}">
                  <c16:uniqueId val="{00000007-AE9E-4028-AFF6-90B2161985F4}"/>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{497D9850-6B0C-4E38-A384-A7026FBBAA74}</c15:txfldGUID>
                      <c15:f>Diagramm!$I$54</c15:f>
                      <c15:dlblFieldTableCache>
                        <c:ptCount val="1"/>
                      </c15:dlblFieldTableCache>
                    </c15:dlblFTEntry>
                  </c15:dlblFieldTable>
                  <c15:showDataLabelsRange val="0"/>
                </c:ext>
                <c:ext xmlns:c16="http://schemas.microsoft.com/office/drawing/2014/chart" uri="{C3380CC4-5D6E-409C-BE32-E72D297353CC}">
                  <c16:uniqueId val="{00000008-AE9E-4028-AFF6-90B2161985F4}"/>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{FE83264F-1C9D-45E1-9905-D93991473F99}</c15:txfldGUID>
                      <c15:f>Diagramm!$I$55</c15:f>
                      <c15:dlblFieldTableCache>
                        <c:ptCount val="1"/>
                      </c15:dlblFieldTableCache>
                    </c15:dlblFTEntry>
                  </c15:dlblFieldTable>
                  <c15:showDataLabelsRange val="0"/>
                </c:ext>
                <c:ext xmlns:c16="http://schemas.microsoft.com/office/drawing/2014/chart" uri="{C3380CC4-5D6E-409C-BE32-E72D297353CC}">
                  <c16:uniqueId val="{00000009-AE9E-4028-AFF6-90B2161985F4}"/>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{115C533C-A0DC-45F7-94BA-91A39A9D9F15}</c15:txfldGUID>
                      <c15:f>Diagramm!$I$56</c15:f>
                      <c15:dlblFieldTableCache>
                        <c:ptCount val="1"/>
                      </c15:dlblFieldTableCache>
                    </c15:dlblFTEntry>
                  </c15:dlblFieldTable>
                  <c15:showDataLabelsRange val="0"/>
                </c:ext>
                <c:ext xmlns:c16="http://schemas.microsoft.com/office/drawing/2014/chart" uri="{C3380CC4-5D6E-409C-BE32-E72D297353CC}">
                  <c16:uniqueId val="{0000000A-AE9E-4028-AFF6-90B2161985F4}"/>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{934A7EB4-2062-42BB-A521-C5C2673F598E}</c15:txfldGUID>
                      <c15:f>Diagramm!$I$57</c15:f>
                      <c15:dlblFieldTableCache>
                        <c:ptCount val="1"/>
                      </c15:dlblFieldTableCache>
                    </c15:dlblFTEntry>
                  </c15:dlblFieldTable>
                  <c15:showDataLabelsRange val="0"/>
                </c:ext>
                <c:ext xmlns:c16="http://schemas.microsoft.com/office/drawing/2014/chart" uri="{C3380CC4-5D6E-409C-BE32-E72D297353CC}">
                  <c16:uniqueId val="{0000000B-AE9E-4028-AFF6-90B2161985F4}"/>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{EF282D59-A352-48DC-8D6C-CB50E94E73CD}</c15:txfldGUID>
                      <c15:f>Diagramm!$I$58</c15:f>
                      <c15:dlblFieldTableCache>
                        <c:ptCount val="1"/>
                      </c15:dlblFieldTableCache>
                    </c15:dlblFTEntry>
                  </c15:dlblFieldTable>
                  <c15:showDataLabelsRange val="0"/>
                </c:ext>
                <c:ext xmlns:c16="http://schemas.microsoft.com/office/drawing/2014/chart" uri="{C3380CC4-5D6E-409C-BE32-E72D297353CC}">
                  <c16:uniqueId val="{0000000C-AE9E-4028-AFF6-90B2161985F4}"/>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{E03F74A1-65F4-4B2E-9F65-F1CD8F0F691B}</c15:txfldGUID>
                      <c15:f>Diagramm!$I$59</c15:f>
                      <c15:dlblFieldTableCache>
                        <c:ptCount val="1"/>
                      </c15:dlblFieldTableCache>
                    </c15:dlblFTEntry>
                  </c15:dlblFieldTable>
                  <c15:showDataLabelsRange val="0"/>
                </c:ext>
                <c:ext xmlns:c16="http://schemas.microsoft.com/office/drawing/2014/chart" uri="{C3380CC4-5D6E-409C-BE32-E72D297353CC}">
                  <c16:uniqueId val="{0000000D-AE9E-4028-AFF6-90B2161985F4}"/>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{E1139EED-B83F-4D5F-B708-8722361CE1F3}</c15:txfldGUID>
                      <c15:f>Diagramm!$I$60</c15:f>
                      <c15:dlblFieldTableCache>
                        <c:ptCount val="1"/>
                      </c15:dlblFieldTableCache>
                    </c15:dlblFTEntry>
                  </c15:dlblFieldTable>
                  <c15:showDataLabelsRange val="0"/>
                </c:ext>
                <c:ext xmlns:c16="http://schemas.microsoft.com/office/drawing/2014/chart" uri="{C3380CC4-5D6E-409C-BE32-E72D297353CC}">
                  <c16:uniqueId val="{0000000E-AE9E-4028-AFF6-90B2161985F4}"/>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{11590FE6-6A97-49E9-9BD6-D4CDDEF91AE7}</c15:txfldGUID>
                      <c15:f>Diagramm!$I$61</c15:f>
                      <c15:dlblFieldTableCache>
                        <c:ptCount val="1"/>
                      </c15:dlblFieldTableCache>
                    </c15:dlblFTEntry>
                  </c15:dlblFieldTable>
                  <c15:showDataLabelsRange val="0"/>
                </c:ext>
                <c:ext xmlns:c16="http://schemas.microsoft.com/office/drawing/2014/chart" uri="{C3380CC4-5D6E-409C-BE32-E72D297353CC}">
                  <c16:uniqueId val="{0000000F-AE9E-4028-AFF6-90B2161985F4}"/>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{E9BB24C0-42EA-455A-A1D8-728816298CBB}</c15:txfldGUID>
                      <c15:f>Diagramm!$I$62</c15:f>
                      <c15:dlblFieldTableCache>
                        <c:ptCount val="1"/>
                      </c15:dlblFieldTableCache>
                    </c15:dlblFTEntry>
                  </c15:dlblFieldTable>
                  <c15:showDataLabelsRange val="0"/>
                </c:ext>
                <c:ext xmlns:c16="http://schemas.microsoft.com/office/drawing/2014/chart" uri="{C3380CC4-5D6E-409C-BE32-E72D297353CC}">
                  <c16:uniqueId val="{00000010-AE9E-4028-AFF6-90B2161985F4}"/>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{96E8C8ED-1127-43B1-B0D6-FE54A6475FDF}</c15:txfldGUID>
                      <c15:f>Diagramm!$I$63</c15:f>
                      <c15:dlblFieldTableCache>
                        <c:ptCount val="1"/>
                      </c15:dlblFieldTableCache>
                    </c15:dlblFTEntry>
                  </c15:dlblFieldTable>
                  <c15:showDataLabelsRange val="0"/>
                </c:ext>
                <c:ext xmlns:c16="http://schemas.microsoft.com/office/drawing/2014/chart" uri="{C3380CC4-5D6E-409C-BE32-E72D297353CC}">
                  <c16:uniqueId val="{00000011-AE9E-4028-AFF6-90B2161985F4}"/>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{AB1CCE40-E871-476E-9045-4F1343541FE6}</c15:txfldGUID>
                      <c15:f>Diagramm!$I$64</c15:f>
                      <c15:dlblFieldTableCache>
                        <c:ptCount val="1"/>
                      </c15:dlblFieldTableCache>
                    </c15:dlblFTEntry>
                  </c15:dlblFieldTable>
                  <c15:showDataLabelsRange val="0"/>
                </c:ext>
                <c:ext xmlns:c16="http://schemas.microsoft.com/office/drawing/2014/chart" uri="{C3380CC4-5D6E-409C-BE32-E72D297353CC}">
                  <c16:uniqueId val="{00000012-AE9E-4028-AFF6-90B2161985F4}"/>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{12BEC6F1-8128-4637-885F-26DDB9DF5A7D}</c15:txfldGUID>
                      <c15:f>Diagramm!$I$65</c15:f>
                      <c15:dlblFieldTableCache>
                        <c:ptCount val="1"/>
                      </c15:dlblFieldTableCache>
                    </c15:dlblFTEntry>
                  </c15:dlblFieldTable>
                  <c15:showDataLabelsRange val="0"/>
                </c:ext>
                <c:ext xmlns:c16="http://schemas.microsoft.com/office/drawing/2014/chart" uri="{C3380CC4-5D6E-409C-BE32-E72D297353CC}">
                  <c16:uniqueId val="{00000013-AE9E-4028-AFF6-90B2161985F4}"/>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{B8B823AC-F126-4D79-9878-EA63FAC0CE46}</c15:txfldGUID>
                      <c15:f>Diagramm!$I$66</c15:f>
                      <c15:dlblFieldTableCache>
                        <c:ptCount val="1"/>
                      </c15:dlblFieldTableCache>
                    </c15:dlblFTEntry>
                  </c15:dlblFieldTable>
                  <c15:showDataLabelsRange val="0"/>
                </c:ext>
                <c:ext xmlns:c16="http://schemas.microsoft.com/office/drawing/2014/chart" uri="{C3380CC4-5D6E-409C-BE32-E72D297353CC}">
                  <c16:uniqueId val="{00000014-AE9E-4028-AFF6-90B2161985F4}"/>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{E83EAED8-C69F-486D-ABC3-EE9715132957}</c15:txfldGUID>
                      <c15:f>Diagramm!$I$67</c15:f>
                      <c15:dlblFieldTableCache>
                        <c:ptCount val="1"/>
                      </c15:dlblFieldTableCache>
                    </c15:dlblFTEntry>
                  </c15:dlblFieldTable>
                  <c15:showDataLabelsRange val="0"/>
                </c:ext>
                <c:ext xmlns:c16="http://schemas.microsoft.com/office/drawing/2014/chart" uri="{C3380CC4-5D6E-409C-BE32-E72D297353CC}">
                  <c16:uniqueId val="{00000015-AE9E-4028-AFF6-90B2161985F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E9E-4028-AFF6-90B2161985F4}"/>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{37A51B2E-F7BB-4815-8097-270E82B8A25A}</c15:txfldGUID>
                      <c15:f>Diagramm!$K$46</c15:f>
                      <c15:dlblFieldTableCache>
                        <c:ptCount val="1"/>
                      </c15:dlblFieldTableCache>
                    </c15:dlblFTEntry>
                  </c15:dlblFieldTable>
                  <c15:showDataLabelsRange val="0"/>
                </c:ext>
                <c:ext xmlns:c16="http://schemas.microsoft.com/office/drawing/2014/chart" uri="{C3380CC4-5D6E-409C-BE32-E72D297353CC}">
                  <c16:uniqueId val="{00000017-AE9E-4028-AFF6-90B2161985F4}"/>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{3D563C1B-AA30-4201-96AD-5A1487BFA553}</c15:txfldGUID>
                      <c15:f>Diagramm!$K$47</c15:f>
                      <c15:dlblFieldTableCache>
                        <c:ptCount val="1"/>
                      </c15:dlblFieldTableCache>
                    </c15:dlblFTEntry>
                  </c15:dlblFieldTable>
                  <c15:showDataLabelsRange val="0"/>
                </c:ext>
                <c:ext xmlns:c16="http://schemas.microsoft.com/office/drawing/2014/chart" uri="{C3380CC4-5D6E-409C-BE32-E72D297353CC}">
                  <c16:uniqueId val="{00000018-AE9E-4028-AFF6-90B2161985F4}"/>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{5430F92C-5B75-429B-BEAC-F4DAE1336986}</c15:txfldGUID>
                      <c15:f>Diagramm!$K$48</c15:f>
                      <c15:dlblFieldTableCache>
                        <c:ptCount val="1"/>
                      </c15:dlblFieldTableCache>
                    </c15:dlblFTEntry>
                  </c15:dlblFieldTable>
                  <c15:showDataLabelsRange val="0"/>
                </c:ext>
                <c:ext xmlns:c16="http://schemas.microsoft.com/office/drawing/2014/chart" uri="{C3380CC4-5D6E-409C-BE32-E72D297353CC}">
                  <c16:uniqueId val="{00000019-AE9E-4028-AFF6-90B2161985F4}"/>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{5E4A25A1-1AFC-4A8B-84AE-29FA28A49AF0}</c15:txfldGUID>
                      <c15:f>Diagramm!$K$49</c15:f>
                      <c15:dlblFieldTableCache>
                        <c:ptCount val="1"/>
                      </c15:dlblFieldTableCache>
                    </c15:dlblFTEntry>
                  </c15:dlblFieldTable>
                  <c15:showDataLabelsRange val="0"/>
                </c:ext>
                <c:ext xmlns:c16="http://schemas.microsoft.com/office/drawing/2014/chart" uri="{C3380CC4-5D6E-409C-BE32-E72D297353CC}">
                  <c16:uniqueId val="{0000001A-AE9E-4028-AFF6-90B2161985F4}"/>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{01B24C6D-E1D2-443A-96A8-85836F622A72}</c15:txfldGUID>
                      <c15:f>Diagramm!$K$50</c15:f>
                      <c15:dlblFieldTableCache>
                        <c:ptCount val="1"/>
                      </c15:dlblFieldTableCache>
                    </c15:dlblFTEntry>
                  </c15:dlblFieldTable>
                  <c15:showDataLabelsRange val="0"/>
                </c:ext>
                <c:ext xmlns:c16="http://schemas.microsoft.com/office/drawing/2014/chart" uri="{C3380CC4-5D6E-409C-BE32-E72D297353CC}">
                  <c16:uniqueId val="{0000001B-AE9E-4028-AFF6-90B2161985F4}"/>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{557D6279-6D10-4F0E-A63D-9F2A44E4BB48}</c15:txfldGUID>
                      <c15:f>Diagramm!$K$51</c15:f>
                      <c15:dlblFieldTableCache>
                        <c:ptCount val="1"/>
                      </c15:dlblFieldTableCache>
                    </c15:dlblFTEntry>
                  </c15:dlblFieldTable>
                  <c15:showDataLabelsRange val="0"/>
                </c:ext>
                <c:ext xmlns:c16="http://schemas.microsoft.com/office/drawing/2014/chart" uri="{C3380CC4-5D6E-409C-BE32-E72D297353CC}">
                  <c16:uniqueId val="{0000001C-AE9E-4028-AFF6-90B2161985F4}"/>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{4160E4E7-46F1-430C-A948-27A0A9197A45}</c15:txfldGUID>
                      <c15:f>Diagramm!$K$52</c15:f>
                      <c15:dlblFieldTableCache>
                        <c:ptCount val="1"/>
                      </c15:dlblFieldTableCache>
                    </c15:dlblFTEntry>
                  </c15:dlblFieldTable>
                  <c15:showDataLabelsRange val="0"/>
                </c:ext>
                <c:ext xmlns:c16="http://schemas.microsoft.com/office/drawing/2014/chart" uri="{C3380CC4-5D6E-409C-BE32-E72D297353CC}">
                  <c16:uniqueId val="{0000001D-AE9E-4028-AFF6-90B2161985F4}"/>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{B41B234C-F34E-44DC-80C8-4A8C2D5CC444}</c15:txfldGUID>
                      <c15:f>Diagramm!$K$53</c15:f>
                      <c15:dlblFieldTableCache>
                        <c:ptCount val="1"/>
                      </c15:dlblFieldTableCache>
                    </c15:dlblFTEntry>
                  </c15:dlblFieldTable>
                  <c15:showDataLabelsRange val="0"/>
                </c:ext>
                <c:ext xmlns:c16="http://schemas.microsoft.com/office/drawing/2014/chart" uri="{C3380CC4-5D6E-409C-BE32-E72D297353CC}">
                  <c16:uniqueId val="{0000001E-AE9E-4028-AFF6-90B2161985F4}"/>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{D0DDA0C2-4CCE-482E-9DF5-B0DCAD2D5C4B}</c15:txfldGUID>
                      <c15:f>Diagramm!$K$54</c15:f>
                      <c15:dlblFieldTableCache>
                        <c:ptCount val="1"/>
                      </c15:dlblFieldTableCache>
                    </c15:dlblFTEntry>
                  </c15:dlblFieldTable>
                  <c15:showDataLabelsRange val="0"/>
                </c:ext>
                <c:ext xmlns:c16="http://schemas.microsoft.com/office/drawing/2014/chart" uri="{C3380CC4-5D6E-409C-BE32-E72D297353CC}">
                  <c16:uniqueId val="{0000001F-AE9E-4028-AFF6-90B2161985F4}"/>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{311FEDB9-CF7B-4B6A-B56F-2D1857D8A097}</c15:txfldGUID>
                      <c15:f>Diagramm!$K$55</c15:f>
                      <c15:dlblFieldTableCache>
                        <c:ptCount val="1"/>
                      </c15:dlblFieldTableCache>
                    </c15:dlblFTEntry>
                  </c15:dlblFieldTable>
                  <c15:showDataLabelsRange val="0"/>
                </c:ext>
                <c:ext xmlns:c16="http://schemas.microsoft.com/office/drawing/2014/chart" uri="{C3380CC4-5D6E-409C-BE32-E72D297353CC}">
                  <c16:uniqueId val="{00000020-AE9E-4028-AFF6-90B2161985F4}"/>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{0A774B57-8387-403E-8D63-DE3CBDA8D3C2}</c15:txfldGUID>
                      <c15:f>Diagramm!$K$56</c15:f>
                      <c15:dlblFieldTableCache>
                        <c:ptCount val="1"/>
                      </c15:dlblFieldTableCache>
                    </c15:dlblFTEntry>
                  </c15:dlblFieldTable>
                  <c15:showDataLabelsRange val="0"/>
                </c:ext>
                <c:ext xmlns:c16="http://schemas.microsoft.com/office/drawing/2014/chart" uri="{C3380CC4-5D6E-409C-BE32-E72D297353CC}">
                  <c16:uniqueId val="{00000021-AE9E-4028-AFF6-90B2161985F4}"/>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{DB6B6094-3ECD-4142-B087-F6F35C5596B5}</c15:txfldGUID>
                      <c15:f>Diagramm!$K$57</c15:f>
                      <c15:dlblFieldTableCache>
                        <c:ptCount val="1"/>
                      </c15:dlblFieldTableCache>
                    </c15:dlblFTEntry>
                  </c15:dlblFieldTable>
                  <c15:showDataLabelsRange val="0"/>
                </c:ext>
                <c:ext xmlns:c16="http://schemas.microsoft.com/office/drawing/2014/chart" uri="{C3380CC4-5D6E-409C-BE32-E72D297353CC}">
                  <c16:uniqueId val="{00000022-AE9E-4028-AFF6-90B2161985F4}"/>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{69F65F99-C9A0-4A3B-B424-9A64A7CFC33A}</c15:txfldGUID>
                      <c15:f>Diagramm!$K$58</c15:f>
                      <c15:dlblFieldTableCache>
                        <c:ptCount val="1"/>
                      </c15:dlblFieldTableCache>
                    </c15:dlblFTEntry>
                  </c15:dlblFieldTable>
                  <c15:showDataLabelsRange val="0"/>
                </c:ext>
                <c:ext xmlns:c16="http://schemas.microsoft.com/office/drawing/2014/chart" uri="{C3380CC4-5D6E-409C-BE32-E72D297353CC}">
                  <c16:uniqueId val="{00000023-AE9E-4028-AFF6-90B2161985F4}"/>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{578EB4A0-DC4A-4082-AB9F-11B1842D46D0}</c15:txfldGUID>
                      <c15:f>Diagramm!$K$59</c15:f>
                      <c15:dlblFieldTableCache>
                        <c:ptCount val="1"/>
                      </c15:dlblFieldTableCache>
                    </c15:dlblFTEntry>
                  </c15:dlblFieldTable>
                  <c15:showDataLabelsRange val="0"/>
                </c:ext>
                <c:ext xmlns:c16="http://schemas.microsoft.com/office/drawing/2014/chart" uri="{C3380CC4-5D6E-409C-BE32-E72D297353CC}">
                  <c16:uniqueId val="{00000024-AE9E-4028-AFF6-90B2161985F4}"/>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{E6AE9192-F767-45E4-AC78-C6E25B03EEF3}</c15:txfldGUID>
                      <c15:f>Diagramm!$K$60</c15:f>
                      <c15:dlblFieldTableCache>
                        <c:ptCount val="1"/>
                      </c15:dlblFieldTableCache>
                    </c15:dlblFTEntry>
                  </c15:dlblFieldTable>
                  <c15:showDataLabelsRange val="0"/>
                </c:ext>
                <c:ext xmlns:c16="http://schemas.microsoft.com/office/drawing/2014/chart" uri="{C3380CC4-5D6E-409C-BE32-E72D297353CC}">
                  <c16:uniqueId val="{00000025-AE9E-4028-AFF6-90B2161985F4}"/>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{FB0507B1-4CD2-4F08-9214-05E0D92A3A0D}</c15:txfldGUID>
                      <c15:f>Diagramm!$K$61</c15:f>
                      <c15:dlblFieldTableCache>
                        <c:ptCount val="1"/>
                      </c15:dlblFieldTableCache>
                    </c15:dlblFTEntry>
                  </c15:dlblFieldTable>
                  <c15:showDataLabelsRange val="0"/>
                </c:ext>
                <c:ext xmlns:c16="http://schemas.microsoft.com/office/drawing/2014/chart" uri="{C3380CC4-5D6E-409C-BE32-E72D297353CC}">
                  <c16:uniqueId val="{00000026-AE9E-4028-AFF6-90B2161985F4}"/>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{07150233-8B55-4D3C-A969-D2705F9CE2DD}</c15:txfldGUID>
                      <c15:f>Diagramm!$K$62</c15:f>
                      <c15:dlblFieldTableCache>
                        <c:ptCount val="1"/>
                      </c15:dlblFieldTableCache>
                    </c15:dlblFTEntry>
                  </c15:dlblFieldTable>
                  <c15:showDataLabelsRange val="0"/>
                </c:ext>
                <c:ext xmlns:c16="http://schemas.microsoft.com/office/drawing/2014/chart" uri="{C3380CC4-5D6E-409C-BE32-E72D297353CC}">
                  <c16:uniqueId val="{00000027-AE9E-4028-AFF6-90B2161985F4}"/>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{9E192D96-88F3-4BF9-B064-4A9EB2221D77}</c15:txfldGUID>
                      <c15:f>Diagramm!$K$63</c15:f>
                      <c15:dlblFieldTableCache>
                        <c:ptCount val="1"/>
                      </c15:dlblFieldTableCache>
                    </c15:dlblFTEntry>
                  </c15:dlblFieldTable>
                  <c15:showDataLabelsRange val="0"/>
                </c:ext>
                <c:ext xmlns:c16="http://schemas.microsoft.com/office/drawing/2014/chart" uri="{C3380CC4-5D6E-409C-BE32-E72D297353CC}">
                  <c16:uniqueId val="{00000028-AE9E-4028-AFF6-90B2161985F4}"/>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{AEF236D0-251A-4879-9A0B-39993FF255F5}</c15:txfldGUID>
                      <c15:f>Diagramm!$K$64</c15:f>
                      <c15:dlblFieldTableCache>
                        <c:ptCount val="1"/>
                      </c15:dlblFieldTableCache>
                    </c15:dlblFTEntry>
                  </c15:dlblFieldTable>
                  <c15:showDataLabelsRange val="0"/>
                </c:ext>
                <c:ext xmlns:c16="http://schemas.microsoft.com/office/drawing/2014/chart" uri="{C3380CC4-5D6E-409C-BE32-E72D297353CC}">
                  <c16:uniqueId val="{00000029-AE9E-4028-AFF6-90B2161985F4}"/>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{25D0BDBD-9070-48AE-A99E-E970E03FC54A}</c15:txfldGUID>
                      <c15:f>Diagramm!$K$65</c15:f>
                      <c15:dlblFieldTableCache>
                        <c:ptCount val="1"/>
                      </c15:dlblFieldTableCache>
                    </c15:dlblFTEntry>
                  </c15:dlblFieldTable>
                  <c15:showDataLabelsRange val="0"/>
                </c:ext>
                <c:ext xmlns:c16="http://schemas.microsoft.com/office/drawing/2014/chart" uri="{C3380CC4-5D6E-409C-BE32-E72D297353CC}">
                  <c16:uniqueId val="{0000002A-AE9E-4028-AFF6-90B2161985F4}"/>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{C33F0637-E884-4077-BB8A-0E4A92E34A81}</c15:txfldGUID>
                      <c15:f>Diagramm!$K$66</c15:f>
                      <c15:dlblFieldTableCache>
                        <c:ptCount val="1"/>
                      </c15:dlblFieldTableCache>
                    </c15:dlblFTEntry>
                  </c15:dlblFieldTable>
                  <c15:showDataLabelsRange val="0"/>
                </c:ext>
                <c:ext xmlns:c16="http://schemas.microsoft.com/office/drawing/2014/chart" uri="{C3380CC4-5D6E-409C-BE32-E72D297353CC}">
                  <c16:uniqueId val="{0000002B-AE9E-4028-AFF6-90B2161985F4}"/>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{D53E7557-EACA-4168-B5D6-F4BAA85EADE1}</c15:txfldGUID>
                      <c15:f>Diagramm!$K$67</c15:f>
                      <c15:dlblFieldTableCache>
                        <c:ptCount val="1"/>
                      </c15:dlblFieldTableCache>
                    </c15:dlblFTEntry>
                  </c15:dlblFieldTable>
                  <c15:showDataLabelsRange val="0"/>
                </c:ext>
                <c:ext xmlns:c16="http://schemas.microsoft.com/office/drawing/2014/chart" uri="{C3380CC4-5D6E-409C-BE32-E72D297353CC}">
                  <c16:uniqueId val="{0000002C-AE9E-4028-AFF6-90B2161985F4}"/>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E9E-4028-AFF6-90B2161985F4}"/>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{DE98FCBD-E99D-4618-B4B3-F923533ADD8E}</c15:txfldGUID>
                      <c15:f>Diagramm!$J$46</c15:f>
                      <c15:dlblFieldTableCache>
                        <c:ptCount val="1"/>
                      </c15:dlblFieldTableCache>
                    </c15:dlblFTEntry>
                  </c15:dlblFieldTable>
                  <c15:showDataLabelsRange val="0"/>
                </c:ext>
                <c:ext xmlns:c16="http://schemas.microsoft.com/office/drawing/2014/chart" uri="{C3380CC4-5D6E-409C-BE32-E72D297353CC}">
                  <c16:uniqueId val="{0000002E-AE9E-4028-AFF6-90B2161985F4}"/>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{872EBB8B-BAB4-4E62-A82B-C305D82AEF3D}</c15:txfldGUID>
                      <c15:f>Diagramm!$J$47</c15:f>
                      <c15:dlblFieldTableCache>
                        <c:ptCount val="1"/>
                      </c15:dlblFieldTableCache>
                    </c15:dlblFTEntry>
                  </c15:dlblFieldTable>
                  <c15:showDataLabelsRange val="0"/>
                </c:ext>
                <c:ext xmlns:c16="http://schemas.microsoft.com/office/drawing/2014/chart" uri="{C3380CC4-5D6E-409C-BE32-E72D297353CC}">
                  <c16:uniqueId val="{0000002F-AE9E-4028-AFF6-90B2161985F4}"/>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{EF76DE27-F15F-4F6E-AD49-C2803136118D}</c15:txfldGUID>
                      <c15:f>Diagramm!$J$48</c15:f>
                      <c15:dlblFieldTableCache>
                        <c:ptCount val="1"/>
                      </c15:dlblFieldTableCache>
                    </c15:dlblFTEntry>
                  </c15:dlblFieldTable>
                  <c15:showDataLabelsRange val="0"/>
                </c:ext>
                <c:ext xmlns:c16="http://schemas.microsoft.com/office/drawing/2014/chart" uri="{C3380CC4-5D6E-409C-BE32-E72D297353CC}">
                  <c16:uniqueId val="{00000030-AE9E-4028-AFF6-90B2161985F4}"/>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{7BFDD0C3-D705-43E7-9E2C-DE90EC623E22}</c15:txfldGUID>
                      <c15:f>Diagramm!$J$49</c15:f>
                      <c15:dlblFieldTableCache>
                        <c:ptCount val="1"/>
                      </c15:dlblFieldTableCache>
                    </c15:dlblFTEntry>
                  </c15:dlblFieldTable>
                  <c15:showDataLabelsRange val="0"/>
                </c:ext>
                <c:ext xmlns:c16="http://schemas.microsoft.com/office/drawing/2014/chart" uri="{C3380CC4-5D6E-409C-BE32-E72D297353CC}">
                  <c16:uniqueId val="{00000031-AE9E-4028-AFF6-90B2161985F4}"/>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{B2FB3D3F-6A93-4754-BB82-87BA155BBB80}</c15:txfldGUID>
                      <c15:f>Diagramm!$J$50</c15:f>
                      <c15:dlblFieldTableCache>
                        <c:ptCount val="1"/>
                      </c15:dlblFieldTableCache>
                    </c15:dlblFTEntry>
                  </c15:dlblFieldTable>
                  <c15:showDataLabelsRange val="0"/>
                </c:ext>
                <c:ext xmlns:c16="http://schemas.microsoft.com/office/drawing/2014/chart" uri="{C3380CC4-5D6E-409C-BE32-E72D297353CC}">
                  <c16:uniqueId val="{00000032-AE9E-4028-AFF6-90B2161985F4}"/>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{2E884B1E-8439-49C8-8D94-FA5E5A0AFF92}</c15:txfldGUID>
                      <c15:f>Diagramm!$J$51</c15:f>
                      <c15:dlblFieldTableCache>
                        <c:ptCount val="1"/>
                      </c15:dlblFieldTableCache>
                    </c15:dlblFTEntry>
                  </c15:dlblFieldTable>
                  <c15:showDataLabelsRange val="0"/>
                </c:ext>
                <c:ext xmlns:c16="http://schemas.microsoft.com/office/drawing/2014/chart" uri="{C3380CC4-5D6E-409C-BE32-E72D297353CC}">
                  <c16:uniqueId val="{00000033-AE9E-4028-AFF6-90B2161985F4}"/>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{3D763953-ED45-4638-9092-61E8977038A4}</c15:txfldGUID>
                      <c15:f>Diagramm!$J$52</c15:f>
                      <c15:dlblFieldTableCache>
                        <c:ptCount val="1"/>
                      </c15:dlblFieldTableCache>
                    </c15:dlblFTEntry>
                  </c15:dlblFieldTable>
                  <c15:showDataLabelsRange val="0"/>
                </c:ext>
                <c:ext xmlns:c16="http://schemas.microsoft.com/office/drawing/2014/chart" uri="{C3380CC4-5D6E-409C-BE32-E72D297353CC}">
                  <c16:uniqueId val="{00000034-AE9E-4028-AFF6-90B2161985F4}"/>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{766F97C1-D24E-4FBE-A709-D24A2C1019C4}</c15:txfldGUID>
                      <c15:f>Diagramm!$J$53</c15:f>
                      <c15:dlblFieldTableCache>
                        <c:ptCount val="1"/>
                      </c15:dlblFieldTableCache>
                    </c15:dlblFTEntry>
                  </c15:dlblFieldTable>
                  <c15:showDataLabelsRange val="0"/>
                </c:ext>
                <c:ext xmlns:c16="http://schemas.microsoft.com/office/drawing/2014/chart" uri="{C3380CC4-5D6E-409C-BE32-E72D297353CC}">
                  <c16:uniqueId val="{00000035-AE9E-4028-AFF6-90B2161985F4}"/>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{EC19913E-CEAC-4AD5-9B5E-2AD6EB788F4F}</c15:txfldGUID>
                      <c15:f>Diagramm!$J$54</c15:f>
                      <c15:dlblFieldTableCache>
                        <c:ptCount val="1"/>
                      </c15:dlblFieldTableCache>
                    </c15:dlblFTEntry>
                  </c15:dlblFieldTable>
                  <c15:showDataLabelsRange val="0"/>
                </c:ext>
                <c:ext xmlns:c16="http://schemas.microsoft.com/office/drawing/2014/chart" uri="{C3380CC4-5D6E-409C-BE32-E72D297353CC}">
                  <c16:uniqueId val="{00000036-AE9E-4028-AFF6-90B2161985F4}"/>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{910239C4-5860-40C3-99AF-F04EF34CD45F}</c15:txfldGUID>
                      <c15:f>Diagramm!$J$55</c15:f>
                      <c15:dlblFieldTableCache>
                        <c:ptCount val="1"/>
                      </c15:dlblFieldTableCache>
                    </c15:dlblFTEntry>
                  </c15:dlblFieldTable>
                  <c15:showDataLabelsRange val="0"/>
                </c:ext>
                <c:ext xmlns:c16="http://schemas.microsoft.com/office/drawing/2014/chart" uri="{C3380CC4-5D6E-409C-BE32-E72D297353CC}">
                  <c16:uniqueId val="{00000037-AE9E-4028-AFF6-90B2161985F4}"/>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{2C6B3AA5-D122-49F8-8A01-7647C9DFB9B6}</c15:txfldGUID>
                      <c15:f>Diagramm!$J$56</c15:f>
                      <c15:dlblFieldTableCache>
                        <c:ptCount val="1"/>
                      </c15:dlblFieldTableCache>
                    </c15:dlblFTEntry>
                  </c15:dlblFieldTable>
                  <c15:showDataLabelsRange val="0"/>
                </c:ext>
                <c:ext xmlns:c16="http://schemas.microsoft.com/office/drawing/2014/chart" uri="{C3380CC4-5D6E-409C-BE32-E72D297353CC}">
                  <c16:uniqueId val="{00000038-AE9E-4028-AFF6-90B2161985F4}"/>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{89FDC323-FCF9-4B02-969C-5F79569B02D3}</c15:txfldGUID>
                      <c15:f>Diagramm!$J$57</c15:f>
                      <c15:dlblFieldTableCache>
                        <c:ptCount val="1"/>
                      </c15:dlblFieldTableCache>
                    </c15:dlblFTEntry>
                  </c15:dlblFieldTable>
                  <c15:showDataLabelsRange val="0"/>
                </c:ext>
                <c:ext xmlns:c16="http://schemas.microsoft.com/office/drawing/2014/chart" uri="{C3380CC4-5D6E-409C-BE32-E72D297353CC}">
                  <c16:uniqueId val="{00000039-AE9E-4028-AFF6-90B2161985F4}"/>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{A40C53A8-F951-4BB9-846B-6733656AF15E}</c15:txfldGUID>
                      <c15:f>Diagramm!$J$58</c15:f>
                      <c15:dlblFieldTableCache>
                        <c:ptCount val="1"/>
                      </c15:dlblFieldTableCache>
                    </c15:dlblFTEntry>
                  </c15:dlblFieldTable>
                  <c15:showDataLabelsRange val="0"/>
                </c:ext>
                <c:ext xmlns:c16="http://schemas.microsoft.com/office/drawing/2014/chart" uri="{C3380CC4-5D6E-409C-BE32-E72D297353CC}">
                  <c16:uniqueId val="{0000003A-AE9E-4028-AFF6-90B2161985F4}"/>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{A77D8DCA-DBD9-44BD-80B2-3846C334BA6E}</c15:txfldGUID>
                      <c15:f>Diagramm!$J$59</c15:f>
                      <c15:dlblFieldTableCache>
                        <c:ptCount val="1"/>
                      </c15:dlblFieldTableCache>
                    </c15:dlblFTEntry>
                  </c15:dlblFieldTable>
                  <c15:showDataLabelsRange val="0"/>
                </c:ext>
                <c:ext xmlns:c16="http://schemas.microsoft.com/office/drawing/2014/chart" uri="{C3380CC4-5D6E-409C-BE32-E72D297353CC}">
                  <c16:uniqueId val="{0000003B-AE9E-4028-AFF6-90B2161985F4}"/>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{BCB54CA0-6578-4668-B639-C8FE164D58ED}</c15:txfldGUID>
                      <c15:f>Diagramm!$J$60</c15:f>
                      <c15:dlblFieldTableCache>
                        <c:ptCount val="1"/>
                      </c15:dlblFieldTableCache>
                    </c15:dlblFTEntry>
                  </c15:dlblFieldTable>
                  <c15:showDataLabelsRange val="0"/>
                </c:ext>
                <c:ext xmlns:c16="http://schemas.microsoft.com/office/drawing/2014/chart" uri="{C3380CC4-5D6E-409C-BE32-E72D297353CC}">
                  <c16:uniqueId val="{0000003C-AE9E-4028-AFF6-90B2161985F4}"/>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{E08A7A84-BE26-4DA2-8A1E-0EF3B343C142}</c15:txfldGUID>
                      <c15:f>Diagramm!$J$61</c15:f>
                      <c15:dlblFieldTableCache>
                        <c:ptCount val="1"/>
                      </c15:dlblFieldTableCache>
                    </c15:dlblFTEntry>
                  </c15:dlblFieldTable>
                  <c15:showDataLabelsRange val="0"/>
                </c:ext>
                <c:ext xmlns:c16="http://schemas.microsoft.com/office/drawing/2014/chart" uri="{C3380CC4-5D6E-409C-BE32-E72D297353CC}">
                  <c16:uniqueId val="{0000003D-AE9E-4028-AFF6-90B2161985F4}"/>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{310092B1-830E-4394-AA86-6CE450AC8724}</c15:txfldGUID>
                      <c15:f>Diagramm!$J$62</c15:f>
                      <c15:dlblFieldTableCache>
                        <c:ptCount val="1"/>
                      </c15:dlblFieldTableCache>
                    </c15:dlblFTEntry>
                  </c15:dlblFieldTable>
                  <c15:showDataLabelsRange val="0"/>
                </c:ext>
                <c:ext xmlns:c16="http://schemas.microsoft.com/office/drawing/2014/chart" uri="{C3380CC4-5D6E-409C-BE32-E72D297353CC}">
                  <c16:uniqueId val="{0000003E-AE9E-4028-AFF6-90B2161985F4}"/>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{A2CA158C-2B7F-43B9-B5F8-AC5F03B38C4A}</c15:txfldGUID>
                      <c15:f>Diagramm!$J$63</c15:f>
                      <c15:dlblFieldTableCache>
                        <c:ptCount val="1"/>
                      </c15:dlblFieldTableCache>
                    </c15:dlblFTEntry>
                  </c15:dlblFieldTable>
                  <c15:showDataLabelsRange val="0"/>
                </c:ext>
                <c:ext xmlns:c16="http://schemas.microsoft.com/office/drawing/2014/chart" uri="{C3380CC4-5D6E-409C-BE32-E72D297353CC}">
                  <c16:uniqueId val="{0000003F-AE9E-4028-AFF6-90B2161985F4}"/>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{D9F288E2-D91E-4210-AAAD-84ADBF67F22F}</c15:txfldGUID>
                      <c15:f>Diagramm!$J$64</c15:f>
                      <c15:dlblFieldTableCache>
                        <c:ptCount val="1"/>
                      </c15:dlblFieldTableCache>
                    </c15:dlblFTEntry>
                  </c15:dlblFieldTable>
                  <c15:showDataLabelsRange val="0"/>
                </c:ext>
                <c:ext xmlns:c16="http://schemas.microsoft.com/office/drawing/2014/chart" uri="{C3380CC4-5D6E-409C-BE32-E72D297353CC}">
                  <c16:uniqueId val="{00000040-AE9E-4028-AFF6-90B2161985F4}"/>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{368D7D4E-FBC8-4A4B-ACDE-381487F59922}</c15:txfldGUID>
                      <c15:f>Diagramm!$J$65</c15:f>
                      <c15:dlblFieldTableCache>
                        <c:ptCount val="1"/>
                      </c15:dlblFieldTableCache>
                    </c15:dlblFTEntry>
                  </c15:dlblFieldTable>
                  <c15:showDataLabelsRange val="0"/>
                </c:ext>
                <c:ext xmlns:c16="http://schemas.microsoft.com/office/drawing/2014/chart" uri="{C3380CC4-5D6E-409C-BE32-E72D297353CC}">
                  <c16:uniqueId val="{00000041-AE9E-4028-AFF6-90B2161985F4}"/>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{E5DDB818-8820-425C-8049-67742762BF02}</c15:txfldGUID>
                      <c15:f>Diagramm!$J$66</c15:f>
                      <c15:dlblFieldTableCache>
                        <c:ptCount val="1"/>
                      </c15:dlblFieldTableCache>
                    </c15:dlblFTEntry>
                  </c15:dlblFieldTable>
                  <c15:showDataLabelsRange val="0"/>
                </c:ext>
                <c:ext xmlns:c16="http://schemas.microsoft.com/office/drawing/2014/chart" uri="{C3380CC4-5D6E-409C-BE32-E72D297353CC}">
                  <c16:uniqueId val="{00000042-AE9E-4028-AFF6-90B2161985F4}"/>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{0CDF78DD-E044-4CDD-8F42-3B4BF92EE536}</c15:txfldGUID>
                      <c15:f>Diagramm!$J$67</c15:f>
                      <c15:dlblFieldTableCache>
                        <c:ptCount val="1"/>
                      </c15:dlblFieldTableCache>
                    </c15:dlblFTEntry>
                  </c15:dlblFieldTable>
                  <c15:showDataLabelsRange val="0"/>
                </c:ext>
                <c:ext xmlns:c16="http://schemas.microsoft.com/office/drawing/2014/chart" uri="{C3380CC4-5D6E-409C-BE32-E72D297353CC}">
                  <c16:uniqueId val="{00000043-AE9E-4028-AFF6-90B2161985F4}"/>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E9E-4028-AFF6-90B2161985F4}"/>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85A5-4AF7-885E-E128C533E53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5A5-4AF7-885E-E128C533E53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5A5-4AF7-885E-E128C533E53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5A5-4AF7-885E-E128C533E53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5A5-4AF7-885E-E128C533E53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5A5-4AF7-885E-E128C533E53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5A5-4AF7-885E-E128C533E53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5A5-4AF7-885E-E128C533E53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5A5-4AF7-885E-E128C533E53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5A5-4AF7-885E-E128C533E53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5A5-4AF7-885E-E128C533E53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5A5-4AF7-885E-E128C533E53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5A5-4AF7-885E-E128C533E53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5A5-4AF7-885E-E128C533E53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5A5-4AF7-885E-E128C533E53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5A5-4AF7-885E-E128C533E53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5A5-4AF7-885E-E128C533E53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5A5-4AF7-885E-E128C533E53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5A5-4AF7-885E-E128C533E53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5A5-4AF7-885E-E128C533E53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5A5-4AF7-885E-E128C533E53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5A5-4AF7-885E-E128C533E53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85A5-4AF7-885E-E128C533E539}"/>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5A5-4AF7-885E-E128C533E53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5A5-4AF7-885E-E128C533E53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5A5-4AF7-885E-E128C533E53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5A5-4AF7-885E-E128C533E53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5A5-4AF7-885E-E128C533E53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5A5-4AF7-885E-E128C533E53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85A5-4AF7-885E-E128C533E53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85A5-4AF7-885E-E128C533E53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5A5-4AF7-885E-E128C533E53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85A5-4AF7-885E-E128C533E53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85A5-4AF7-885E-E128C533E53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85A5-4AF7-885E-E128C533E53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85A5-4AF7-885E-E128C533E53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85A5-4AF7-885E-E128C533E53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85A5-4AF7-885E-E128C533E53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85A5-4AF7-885E-E128C533E53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85A5-4AF7-885E-E128C533E53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85A5-4AF7-885E-E128C533E53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85A5-4AF7-885E-E128C533E53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85A5-4AF7-885E-E128C533E53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85A5-4AF7-885E-E128C533E53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85A5-4AF7-885E-E128C533E539}"/>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85A5-4AF7-885E-E128C533E539}"/>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85A5-4AF7-885E-E128C533E539}"/>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85A5-4AF7-885E-E128C533E539}"/>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85A5-4AF7-885E-E128C533E539}"/>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85A5-4AF7-885E-E128C533E539}"/>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85A5-4AF7-885E-E128C533E539}"/>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85A5-4AF7-885E-E128C533E539}"/>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85A5-4AF7-885E-E128C533E539}"/>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85A5-4AF7-885E-E128C533E539}"/>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85A5-4AF7-885E-E128C533E539}"/>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85A5-4AF7-885E-E128C533E539}"/>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85A5-4AF7-885E-E128C533E539}"/>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85A5-4AF7-885E-E128C533E539}"/>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85A5-4AF7-885E-E128C533E539}"/>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85A5-4AF7-885E-E128C533E539}"/>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85A5-4AF7-885E-E128C533E539}"/>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85A5-4AF7-885E-E128C533E539}"/>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85A5-4AF7-885E-E128C533E539}"/>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85A5-4AF7-885E-E128C533E539}"/>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85A5-4AF7-885E-E128C533E539}"/>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85A5-4AF7-885E-E128C533E539}"/>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85A5-4AF7-885E-E128C533E539}"/>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85A5-4AF7-885E-E128C533E539}"/>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85A5-4AF7-885E-E128C533E539}"/>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100.61234567901234</c:v>
                </c:pt>
                <c:pt idx="2">
                  <c:v>102.5119341563786</c:v>
                </c:pt>
                <c:pt idx="3">
                  <c:v>102.56460905349793</c:v>
                </c:pt>
                <c:pt idx="4">
                  <c:v>103.0485596707819</c:v>
                </c:pt>
                <c:pt idx="5">
                  <c:v>103.76296296296297</c:v>
                </c:pt>
                <c:pt idx="6">
                  <c:v>104.89547325102882</c:v>
                </c:pt>
                <c:pt idx="7">
                  <c:v>104.3917695473251</c:v>
                </c:pt>
                <c:pt idx="8">
                  <c:v>104.87572016460905</c:v>
                </c:pt>
                <c:pt idx="9">
                  <c:v>105.61975308641975</c:v>
                </c:pt>
                <c:pt idx="10">
                  <c:v>107.83868312757201</c:v>
                </c:pt>
                <c:pt idx="11">
                  <c:v>107.31851851851853</c:v>
                </c:pt>
                <c:pt idx="12">
                  <c:v>107.71028806584361</c:v>
                </c:pt>
                <c:pt idx="13">
                  <c:v>108.77037037037036</c:v>
                </c:pt>
                <c:pt idx="14">
                  <c:v>110.94650205761316</c:v>
                </c:pt>
                <c:pt idx="15">
                  <c:v>110.59094650205761</c:v>
                </c:pt>
                <c:pt idx="16">
                  <c:v>110.84115226337448</c:v>
                </c:pt>
                <c:pt idx="17">
                  <c:v>111.51604938271605</c:v>
                </c:pt>
                <c:pt idx="18">
                  <c:v>113.52098765432099</c:v>
                </c:pt>
                <c:pt idx="19">
                  <c:v>112.97119341563786</c:v>
                </c:pt>
                <c:pt idx="20">
                  <c:v>113.19506172839506</c:v>
                </c:pt>
                <c:pt idx="21">
                  <c:v>113.34650205761316</c:v>
                </c:pt>
                <c:pt idx="22">
                  <c:v>115.52263374485597</c:v>
                </c:pt>
                <c:pt idx="23">
                  <c:v>114.35390946502058</c:v>
                </c:pt>
                <c:pt idx="24">
                  <c:v>114.12345679012346</c:v>
                </c:pt>
              </c:numCache>
            </c:numRef>
          </c:val>
          <c:smooth val="0"/>
          <c:extLst>
            <c:ext xmlns:c16="http://schemas.microsoft.com/office/drawing/2014/chart" uri="{C3380CC4-5D6E-409C-BE32-E72D297353CC}">
              <c16:uniqueId val="{00000000-6019-4A43-8E87-81AEFB08708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102.67350796651364</c:v>
                </c:pt>
                <c:pt idx="2">
                  <c:v>105.45503645692682</c:v>
                </c:pt>
                <c:pt idx="3">
                  <c:v>103.48366189576019</c:v>
                </c:pt>
                <c:pt idx="4">
                  <c:v>102.07939508506615</c:v>
                </c:pt>
                <c:pt idx="5">
                  <c:v>103.86173372940858</c:v>
                </c:pt>
                <c:pt idx="6">
                  <c:v>105.59006211180125</c:v>
                </c:pt>
                <c:pt idx="7">
                  <c:v>103.51066702673508</c:v>
                </c:pt>
                <c:pt idx="8">
                  <c:v>101.91736429921686</c:v>
                </c:pt>
                <c:pt idx="9">
                  <c:v>105.42803132595193</c:v>
                </c:pt>
                <c:pt idx="10">
                  <c:v>107.64245206589251</c:v>
                </c:pt>
                <c:pt idx="11">
                  <c:v>106.99432892249527</c:v>
                </c:pt>
                <c:pt idx="12">
                  <c:v>106.15716986227383</c:v>
                </c:pt>
                <c:pt idx="13">
                  <c:v>107.69646232784228</c:v>
                </c:pt>
                <c:pt idx="14">
                  <c:v>110.07291385363219</c:v>
                </c:pt>
                <c:pt idx="15">
                  <c:v>110.20793950850663</c:v>
                </c:pt>
                <c:pt idx="16">
                  <c:v>112.09829867674858</c:v>
                </c:pt>
                <c:pt idx="17">
                  <c:v>117.17526330002701</c:v>
                </c:pt>
                <c:pt idx="18">
                  <c:v>117.12125303807723</c:v>
                </c:pt>
                <c:pt idx="19">
                  <c:v>116.93221712125303</c:v>
                </c:pt>
                <c:pt idx="20">
                  <c:v>116.39211450175533</c:v>
                </c:pt>
                <c:pt idx="21">
                  <c:v>120.2808533621388</c:v>
                </c:pt>
                <c:pt idx="22">
                  <c:v>122.25222792330544</c:v>
                </c:pt>
                <c:pt idx="23">
                  <c:v>121.98217661355658</c:v>
                </c:pt>
                <c:pt idx="24">
                  <c:v>118.95760194436944</c:v>
                </c:pt>
              </c:numCache>
            </c:numRef>
          </c:val>
          <c:smooth val="0"/>
          <c:extLst>
            <c:ext xmlns:c16="http://schemas.microsoft.com/office/drawing/2014/chart" uri="{C3380CC4-5D6E-409C-BE32-E72D297353CC}">
              <c16:uniqueId val="{00000001-6019-4A43-8E87-81AEFB08708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100.3098232185165</c:v>
                </c:pt>
                <c:pt idx="2">
                  <c:v>98.833606706761429</c:v>
                </c:pt>
                <c:pt idx="3">
                  <c:v>98.396209221796965</c:v>
                </c:pt>
                <c:pt idx="4">
                  <c:v>95.261527246218336</c:v>
                </c:pt>
                <c:pt idx="5">
                  <c:v>95.662474940769087</c:v>
                </c:pt>
                <c:pt idx="6">
                  <c:v>93.639511572808459</c:v>
                </c:pt>
                <c:pt idx="7">
                  <c:v>93.402587935119371</c:v>
                </c:pt>
                <c:pt idx="8">
                  <c:v>92.673592126845278</c:v>
                </c:pt>
                <c:pt idx="9">
                  <c:v>94.368507381082551</c:v>
                </c:pt>
                <c:pt idx="10">
                  <c:v>93.183889192637139</c:v>
                </c:pt>
                <c:pt idx="11">
                  <c:v>93.129214507016584</c:v>
                </c:pt>
                <c:pt idx="12">
                  <c:v>91.434299252779297</c:v>
                </c:pt>
                <c:pt idx="13">
                  <c:v>93.366138144705673</c:v>
                </c:pt>
                <c:pt idx="14">
                  <c:v>91.871696737743761</c:v>
                </c:pt>
                <c:pt idx="15">
                  <c:v>91.051576453435388</c:v>
                </c:pt>
                <c:pt idx="16">
                  <c:v>88.64589028613085</c:v>
                </c:pt>
                <c:pt idx="17">
                  <c:v>89.393110989611813</c:v>
                </c:pt>
                <c:pt idx="18">
                  <c:v>88.828139238199384</c:v>
                </c:pt>
                <c:pt idx="19">
                  <c:v>88.773464552578815</c:v>
                </c:pt>
                <c:pt idx="20">
                  <c:v>87.716420630581368</c:v>
                </c:pt>
                <c:pt idx="21">
                  <c:v>88.354291962821222</c:v>
                </c:pt>
                <c:pt idx="22">
                  <c:v>86.386003280481134</c:v>
                </c:pt>
                <c:pt idx="23">
                  <c:v>87.315472936030616</c:v>
                </c:pt>
                <c:pt idx="24">
                  <c:v>85.69345726262074</c:v>
                </c:pt>
              </c:numCache>
            </c:numRef>
          </c:val>
          <c:smooth val="0"/>
          <c:extLst>
            <c:ext xmlns:c16="http://schemas.microsoft.com/office/drawing/2014/chart" uri="{C3380CC4-5D6E-409C-BE32-E72D297353CC}">
              <c16:uniqueId val="{00000002-6019-4A43-8E87-81AEFB08708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6019-4A43-8E87-81AEFB087085}"/>
                </c:ext>
              </c:extLst>
            </c:dLbl>
            <c:dLbl>
              <c:idx val="1"/>
              <c:delete val="1"/>
              <c:extLst>
                <c:ext xmlns:c15="http://schemas.microsoft.com/office/drawing/2012/chart" uri="{CE6537A1-D6FC-4f65-9D91-7224C49458BB}"/>
                <c:ext xmlns:c16="http://schemas.microsoft.com/office/drawing/2014/chart" uri="{C3380CC4-5D6E-409C-BE32-E72D297353CC}">
                  <c16:uniqueId val="{00000004-6019-4A43-8E87-81AEFB087085}"/>
                </c:ext>
              </c:extLst>
            </c:dLbl>
            <c:dLbl>
              <c:idx val="2"/>
              <c:delete val="1"/>
              <c:extLst>
                <c:ext xmlns:c15="http://schemas.microsoft.com/office/drawing/2012/chart" uri="{CE6537A1-D6FC-4f65-9D91-7224C49458BB}"/>
                <c:ext xmlns:c16="http://schemas.microsoft.com/office/drawing/2014/chart" uri="{C3380CC4-5D6E-409C-BE32-E72D297353CC}">
                  <c16:uniqueId val="{00000005-6019-4A43-8E87-81AEFB087085}"/>
                </c:ext>
              </c:extLst>
            </c:dLbl>
            <c:dLbl>
              <c:idx val="3"/>
              <c:delete val="1"/>
              <c:extLst>
                <c:ext xmlns:c15="http://schemas.microsoft.com/office/drawing/2012/chart" uri="{CE6537A1-D6FC-4f65-9D91-7224C49458BB}"/>
                <c:ext xmlns:c16="http://schemas.microsoft.com/office/drawing/2014/chart" uri="{C3380CC4-5D6E-409C-BE32-E72D297353CC}">
                  <c16:uniqueId val="{00000006-6019-4A43-8E87-81AEFB087085}"/>
                </c:ext>
              </c:extLst>
            </c:dLbl>
            <c:dLbl>
              <c:idx val="4"/>
              <c:delete val="1"/>
              <c:extLst>
                <c:ext xmlns:c15="http://schemas.microsoft.com/office/drawing/2012/chart" uri="{CE6537A1-D6FC-4f65-9D91-7224C49458BB}"/>
                <c:ext xmlns:c16="http://schemas.microsoft.com/office/drawing/2014/chart" uri="{C3380CC4-5D6E-409C-BE32-E72D297353CC}">
                  <c16:uniqueId val="{00000007-6019-4A43-8E87-81AEFB087085}"/>
                </c:ext>
              </c:extLst>
            </c:dLbl>
            <c:dLbl>
              <c:idx val="5"/>
              <c:delete val="1"/>
              <c:extLst>
                <c:ext xmlns:c15="http://schemas.microsoft.com/office/drawing/2012/chart" uri="{CE6537A1-D6FC-4f65-9D91-7224C49458BB}"/>
                <c:ext xmlns:c16="http://schemas.microsoft.com/office/drawing/2014/chart" uri="{C3380CC4-5D6E-409C-BE32-E72D297353CC}">
                  <c16:uniqueId val="{00000008-6019-4A43-8E87-81AEFB087085}"/>
                </c:ext>
              </c:extLst>
            </c:dLbl>
            <c:dLbl>
              <c:idx val="6"/>
              <c:delete val="1"/>
              <c:extLst>
                <c:ext xmlns:c15="http://schemas.microsoft.com/office/drawing/2012/chart" uri="{CE6537A1-D6FC-4f65-9D91-7224C49458BB}"/>
                <c:ext xmlns:c16="http://schemas.microsoft.com/office/drawing/2014/chart" uri="{C3380CC4-5D6E-409C-BE32-E72D297353CC}">
                  <c16:uniqueId val="{00000009-6019-4A43-8E87-81AEFB087085}"/>
                </c:ext>
              </c:extLst>
            </c:dLbl>
            <c:dLbl>
              <c:idx val="7"/>
              <c:delete val="1"/>
              <c:extLst>
                <c:ext xmlns:c15="http://schemas.microsoft.com/office/drawing/2012/chart" uri="{CE6537A1-D6FC-4f65-9D91-7224C49458BB}"/>
                <c:ext xmlns:c16="http://schemas.microsoft.com/office/drawing/2014/chart" uri="{C3380CC4-5D6E-409C-BE32-E72D297353CC}">
                  <c16:uniqueId val="{0000000A-6019-4A43-8E87-81AEFB087085}"/>
                </c:ext>
              </c:extLst>
            </c:dLbl>
            <c:dLbl>
              <c:idx val="8"/>
              <c:delete val="1"/>
              <c:extLst>
                <c:ext xmlns:c15="http://schemas.microsoft.com/office/drawing/2012/chart" uri="{CE6537A1-D6FC-4f65-9D91-7224C49458BB}"/>
                <c:ext xmlns:c16="http://schemas.microsoft.com/office/drawing/2014/chart" uri="{C3380CC4-5D6E-409C-BE32-E72D297353CC}">
                  <c16:uniqueId val="{0000000B-6019-4A43-8E87-81AEFB087085}"/>
                </c:ext>
              </c:extLst>
            </c:dLbl>
            <c:dLbl>
              <c:idx val="9"/>
              <c:delete val="1"/>
              <c:extLst>
                <c:ext xmlns:c15="http://schemas.microsoft.com/office/drawing/2012/chart" uri="{CE6537A1-D6FC-4f65-9D91-7224C49458BB}"/>
                <c:ext xmlns:c16="http://schemas.microsoft.com/office/drawing/2014/chart" uri="{C3380CC4-5D6E-409C-BE32-E72D297353CC}">
                  <c16:uniqueId val="{0000000C-6019-4A43-8E87-81AEFB087085}"/>
                </c:ext>
              </c:extLst>
            </c:dLbl>
            <c:dLbl>
              <c:idx val="10"/>
              <c:delete val="1"/>
              <c:extLst>
                <c:ext xmlns:c15="http://schemas.microsoft.com/office/drawing/2012/chart" uri="{CE6537A1-D6FC-4f65-9D91-7224C49458BB}"/>
                <c:ext xmlns:c16="http://schemas.microsoft.com/office/drawing/2014/chart" uri="{C3380CC4-5D6E-409C-BE32-E72D297353CC}">
                  <c16:uniqueId val="{0000000D-6019-4A43-8E87-81AEFB087085}"/>
                </c:ext>
              </c:extLst>
            </c:dLbl>
            <c:dLbl>
              <c:idx val="11"/>
              <c:delete val="1"/>
              <c:extLst>
                <c:ext xmlns:c15="http://schemas.microsoft.com/office/drawing/2012/chart" uri="{CE6537A1-D6FC-4f65-9D91-7224C49458BB}"/>
                <c:ext xmlns:c16="http://schemas.microsoft.com/office/drawing/2014/chart" uri="{C3380CC4-5D6E-409C-BE32-E72D297353CC}">
                  <c16:uniqueId val="{0000000E-6019-4A43-8E87-81AEFB087085}"/>
                </c:ext>
              </c:extLst>
            </c:dLbl>
            <c:dLbl>
              <c:idx val="12"/>
              <c:delete val="1"/>
              <c:extLst>
                <c:ext xmlns:c15="http://schemas.microsoft.com/office/drawing/2012/chart" uri="{CE6537A1-D6FC-4f65-9D91-7224C49458BB}"/>
                <c:ext xmlns:c16="http://schemas.microsoft.com/office/drawing/2014/chart" uri="{C3380CC4-5D6E-409C-BE32-E72D297353CC}">
                  <c16:uniqueId val="{0000000F-6019-4A43-8E87-81AEFB08708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019-4A43-8E87-81AEFB087085}"/>
                </c:ext>
              </c:extLst>
            </c:dLbl>
            <c:dLbl>
              <c:idx val="14"/>
              <c:delete val="1"/>
              <c:extLst>
                <c:ext xmlns:c15="http://schemas.microsoft.com/office/drawing/2012/chart" uri="{CE6537A1-D6FC-4f65-9D91-7224C49458BB}"/>
                <c:ext xmlns:c16="http://schemas.microsoft.com/office/drawing/2014/chart" uri="{C3380CC4-5D6E-409C-BE32-E72D297353CC}">
                  <c16:uniqueId val="{00000011-6019-4A43-8E87-81AEFB087085}"/>
                </c:ext>
              </c:extLst>
            </c:dLbl>
            <c:dLbl>
              <c:idx val="15"/>
              <c:delete val="1"/>
              <c:extLst>
                <c:ext xmlns:c15="http://schemas.microsoft.com/office/drawing/2012/chart" uri="{CE6537A1-D6FC-4f65-9D91-7224C49458BB}"/>
                <c:ext xmlns:c16="http://schemas.microsoft.com/office/drawing/2014/chart" uri="{C3380CC4-5D6E-409C-BE32-E72D297353CC}">
                  <c16:uniqueId val="{00000012-6019-4A43-8E87-81AEFB087085}"/>
                </c:ext>
              </c:extLst>
            </c:dLbl>
            <c:dLbl>
              <c:idx val="16"/>
              <c:delete val="1"/>
              <c:extLst>
                <c:ext xmlns:c15="http://schemas.microsoft.com/office/drawing/2012/chart" uri="{CE6537A1-D6FC-4f65-9D91-7224C49458BB}"/>
                <c:ext xmlns:c16="http://schemas.microsoft.com/office/drawing/2014/chart" uri="{C3380CC4-5D6E-409C-BE32-E72D297353CC}">
                  <c16:uniqueId val="{00000013-6019-4A43-8E87-81AEFB087085}"/>
                </c:ext>
              </c:extLst>
            </c:dLbl>
            <c:dLbl>
              <c:idx val="17"/>
              <c:delete val="1"/>
              <c:extLst>
                <c:ext xmlns:c15="http://schemas.microsoft.com/office/drawing/2012/chart" uri="{CE6537A1-D6FC-4f65-9D91-7224C49458BB}"/>
                <c:ext xmlns:c16="http://schemas.microsoft.com/office/drawing/2014/chart" uri="{C3380CC4-5D6E-409C-BE32-E72D297353CC}">
                  <c16:uniqueId val="{00000014-6019-4A43-8E87-81AEFB087085}"/>
                </c:ext>
              </c:extLst>
            </c:dLbl>
            <c:dLbl>
              <c:idx val="18"/>
              <c:delete val="1"/>
              <c:extLst>
                <c:ext xmlns:c15="http://schemas.microsoft.com/office/drawing/2012/chart" uri="{CE6537A1-D6FC-4f65-9D91-7224C49458BB}"/>
                <c:ext xmlns:c16="http://schemas.microsoft.com/office/drawing/2014/chart" uri="{C3380CC4-5D6E-409C-BE32-E72D297353CC}">
                  <c16:uniqueId val="{00000015-6019-4A43-8E87-81AEFB087085}"/>
                </c:ext>
              </c:extLst>
            </c:dLbl>
            <c:dLbl>
              <c:idx val="19"/>
              <c:delete val="1"/>
              <c:extLst>
                <c:ext xmlns:c15="http://schemas.microsoft.com/office/drawing/2012/chart" uri="{CE6537A1-D6FC-4f65-9D91-7224C49458BB}"/>
                <c:ext xmlns:c16="http://schemas.microsoft.com/office/drawing/2014/chart" uri="{C3380CC4-5D6E-409C-BE32-E72D297353CC}">
                  <c16:uniqueId val="{00000016-6019-4A43-8E87-81AEFB087085}"/>
                </c:ext>
              </c:extLst>
            </c:dLbl>
            <c:dLbl>
              <c:idx val="20"/>
              <c:delete val="1"/>
              <c:extLst>
                <c:ext xmlns:c15="http://schemas.microsoft.com/office/drawing/2012/chart" uri="{CE6537A1-D6FC-4f65-9D91-7224C49458BB}"/>
                <c:ext xmlns:c16="http://schemas.microsoft.com/office/drawing/2014/chart" uri="{C3380CC4-5D6E-409C-BE32-E72D297353CC}">
                  <c16:uniqueId val="{00000017-6019-4A43-8E87-81AEFB087085}"/>
                </c:ext>
              </c:extLst>
            </c:dLbl>
            <c:dLbl>
              <c:idx val="21"/>
              <c:delete val="1"/>
              <c:extLst>
                <c:ext xmlns:c15="http://schemas.microsoft.com/office/drawing/2012/chart" uri="{CE6537A1-D6FC-4f65-9D91-7224C49458BB}"/>
                <c:ext xmlns:c16="http://schemas.microsoft.com/office/drawing/2014/chart" uri="{C3380CC4-5D6E-409C-BE32-E72D297353CC}">
                  <c16:uniqueId val="{00000018-6019-4A43-8E87-81AEFB087085}"/>
                </c:ext>
              </c:extLst>
            </c:dLbl>
            <c:dLbl>
              <c:idx val="22"/>
              <c:delete val="1"/>
              <c:extLst>
                <c:ext xmlns:c15="http://schemas.microsoft.com/office/drawing/2012/chart" uri="{CE6537A1-D6FC-4f65-9D91-7224C49458BB}"/>
                <c:ext xmlns:c16="http://schemas.microsoft.com/office/drawing/2014/chart" uri="{C3380CC4-5D6E-409C-BE32-E72D297353CC}">
                  <c16:uniqueId val="{00000019-6019-4A43-8E87-81AEFB087085}"/>
                </c:ext>
              </c:extLst>
            </c:dLbl>
            <c:dLbl>
              <c:idx val="23"/>
              <c:delete val="1"/>
              <c:extLst>
                <c:ext xmlns:c15="http://schemas.microsoft.com/office/drawing/2012/chart" uri="{CE6537A1-D6FC-4f65-9D91-7224C49458BB}"/>
                <c:ext xmlns:c16="http://schemas.microsoft.com/office/drawing/2014/chart" uri="{C3380CC4-5D6E-409C-BE32-E72D297353CC}">
                  <c16:uniqueId val="{0000001A-6019-4A43-8E87-81AEFB087085}"/>
                </c:ext>
              </c:extLst>
            </c:dLbl>
            <c:dLbl>
              <c:idx val="24"/>
              <c:delete val="1"/>
              <c:extLst>
                <c:ext xmlns:c15="http://schemas.microsoft.com/office/drawing/2012/chart" uri="{CE6537A1-D6FC-4f65-9D91-7224C49458BB}"/>
                <c:ext xmlns:c16="http://schemas.microsoft.com/office/drawing/2014/chart" uri="{C3380CC4-5D6E-409C-BE32-E72D297353CC}">
                  <c16:uniqueId val="{0000001B-6019-4A43-8E87-81AEFB08708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6019-4A43-8E87-81AEFB08708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Dillingen a.d.Donau (09773)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34665</v>
      </c>
      <c r="F11" s="238">
        <v>34735</v>
      </c>
      <c r="G11" s="238">
        <v>35090</v>
      </c>
      <c r="H11" s="238">
        <v>34429</v>
      </c>
      <c r="I11" s="265">
        <v>34383</v>
      </c>
      <c r="J11" s="263">
        <v>282</v>
      </c>
      <c r="K11" s="266">
        <v>0.82017275979408433</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21.30967834992067</v>
      </c>
      <c r="E13" s="115">
        <v>7387</v>
      </c>
      <c r="F13" s="114">
        <v>7349</v>
      </c>
      <c r="G13" s="114">
        <v>7534</v>
      </c>
      <c r="H13" s="114">
        <v>7484</v>
      </c>
      <c r="I13" s="140">
        <v>7376</v>
      </c>
      <c r="J13" s="115">
        <v>11</v>
      </c>
      <c r="K13" s="116">
        <v>0.14913232104121474</v>
      </c>
    </row>
    <row r="14" spans="1:255" ht="14.1" customHeight="1" x14ac:dyDescent="0.2">
      <c r="A14" s="306" t="s">
        <v>230</v>
      </c>
      <c r="B14" s="307"/>
      <c r="C14" s="308"/>
      <c r="D14" s="113">
        <v>60.99524015577672</v>
      </c>
      <c r="E14" s="115">
        <v>21144</v>
      </c>
      <c r="F14" s="114">
        <v>21321</v>
      </c>
      <c r="G14" s="114">
        <v>21492</v>
      </c>
      <c r="H14" s="114">
        <v>20975</v>
      </c>
      <c r="I14" s="140">
        <v>21060</v>
      </c>
      <c r="J14" s="115">
        <v>84</v>
      </c>
      <c r="K14" s="116">
        <v>0.39886039886039887</v>
      </c>
    </row>
    <row r="15" spans="1:255" ht="14.1" customHeight="1" x14ac:dyDescent="0.2">
      <c r="A15" s="306" t="s">
        <v>231</v>
      </c>
      <c r="B15" s="307"/>
      <c r="C15" s="308"/>
      <c r="D15" s="113">
        <v>9.9062454925717578</v>
      </c>
      <c r="E15" s="115">
        <v>3434</v>
      </c>
      <c r="F15" s="114">
        <v>3390</v>
      </c>
      <c r="G15" s="114">
        <v>3407</v>
      </c>
      <c r="H15" s="114">
        <v>3342</v>
      </c>
      <c r="I15" s="140">
        <v>3344</v>
      </c>
      <c r="J15" s="115">
        <v>90</v>
      </c>
      <c r="K15" s="116">
        <v>2.6913875598086126</v>
      </c>
    </row>
    <row r="16" spans="1:255" ht="14.1" customHeight="1" x14ac:dyDescent="0.2">
      <c r="A16" s="306" t="s">
        <v>232</v>
      </c>
      <c r="B16" s="307"/>
      <c r="C16" s="308"/>
      <c r="D16" s="113">
        <v>7.1224578104716576</v>
      </c>
      <c r="E16" s="115">
        <v>2469</v>
      </c>
      <c r="F16" s="114">
        <v>2441</v>
      </c>
      <c r="G16" s="114">
        <v>2421</v>
      </c>
      <c r="H16" s="114">
        <v>2396</v>
      </c>
      <c r="I16" s="140">
        <v>2369</v>
      </c>
      <c r="J16" s="115">
        <v>100</v>
      </c>
      <c r="K16" s="116">
        <v>4.2211903756859437</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0.79042261647194578</v>
      </c>
      <c r="E18" s="115">
        <v>274</v>
      </c>
      <c r="F18" s="114">
        <v>269</v>
      </c>
      <c r="G18" s="114">
        <v>284</v>
      </c>
      <c r="H18" s="114">
        <v>267</v>
      </c>
      <c r="I18" s="140">
        <v>266</v>
      </c>
      <c r="J18" s="115">
        <v>8</v>
      </c>
      <c r="K18" s="116">
        <v>3.007518796992481</v>
      </c>
    </row>
    <row r="19" spans="1:255" ht="14.1" customHeight="1" x14ac:dyDescent="0.2">
      <c r="A19" s="306" t="s">
        <v>235</v>
      </c>
      <c r="B19" s="307" t="s">
        <v>236</v>
      </c>
      <c r="C19" s="308"/>
      <c r="D19" s="113">
        <v>0.45867589787970575</v>
      </c>
      <c r="E19" s="115">
        <v>159</v>
      </c>
      <c r="F19" s="114">
        <v>148</v>
      </c>
      <c r="G19" s="114">
        <v>173</v>
      </c>
      <c r="H19" s="114">
        <v>158</v>
      </c>
      <c r="I19" s="140">
        <v>154</v>
      </c>
      <c r="J19" s="115">
        <v>5</v>
      </c>
      <c r="K19" s="116">
        <v>3.2467532467532467</v>
      </c>
    </row>
    <row r="20" spans="1:255" ht="14.1" customHeight="1" x14ac:dyDescent="0.2">
      <c r="A20" s="306">
        <v>12</v>
      </c>
      <c r="B20" s="307" t="s">
        <v>237</v>
      </c>
      <c r="C20" s="308"/>
      <c r="D20" s="113">
        <v>0.92889081205827206</v>
      </c>
      <c r="E20" s="115">
        <v>322</v>
      </c>
      <c r="F20" s="114">
        <v>297</v>
      </c>
      <c r="G20" s="114">
        <v>340</v>
      </c>
      <c r="H20" s="114">
        <v>336</v>
      </c>
      <c r="I20" s="140">
        <v>323</v>
      </c>
      <c r="J20" s="115">
        <v>-1</v>
      </c>
      <c r="K20" s="116">
        <v>-0.30959752321981426</v>
      </c>
    </row>
    <row r="21" spans="1:255" ht="14.1" customHeight="1" x14ac:dyDescent="0.2">
      <c r="A21" s="306">
        <v>21</v>
      </c>
      <c r="B21" s="307" t="s">
        <v>238</v>
      </c>
      <c r="C21" s="308"/>
      <c r="D21" s="113">
        <v>0.73849704312707343</v>
      </c>
      <c r="E21" s="115">
        <v>256</v>
      </c>
      <c r="F21" s="114">
        <v>256</v>
      </c>
      <c r="G21" s="114">
        <v>271</v>
      </c>
      <c r="H21" s="114">
        <v>267</v>
      </c>
      <c r="I21" s="140">
        <v>266</v>
      </c>
      <c r="J21" s="115">
        <v>-10</v>
      </c>
      <c r="K21" s="116">
        <v>-3.7593984962406015</v>
      </c>
    </row>
    <row r="22" spans="1:255" ht="14.1" customHeight="1" x14ac:dyDescent="0.2">
      <c r="A22" s="306">
        <v>22</v>
      </c>
      <c r="B22" s="307" t="s">
        <v>239</v>
      </c>
      <c r="C22" s="308"/>
      <c r="D22" s="113">
        <v>1.9125919515361316</v>
      </c>
      <c r="E22" s="115">
        <v>663</v>
      </c>
      <c r="F22" s="114">
        <v>661</v>
      </c>
      <c r="G22" s="114">
        <v>670</v>
      </c>
      <c r="H22" s="114">
        <v>666</v>
      </c>
      <c r="I22" s="140">
        <v>680</v>
      </c>
      <c r="J22" s="115">
        <v>-17</v>
      </c>
      <c r="K22" s="116">
        <v>-2.5</v>
      </c>
    </row>
    <row r="23" spans="1:255" ht="14.1" customHeight="1" x14ac:dyDescent="0.2">
      <c r="A23" s="306">
        <v>23</v>
      </c>
      <c r="B23" s="307" t="s">
        <v>240</v>
      </c>
      <c r="C23" s="308"/>
      <c r="D23" s="113">
        <v>0.75580556757536421</v>
      </c>
      <c r="E23" s="115">
        <v>262</v>
      </c>
      <c r="F23" s="114">
        <v>343</v>
      </c>
      <c r="G23" s="114">
        <v>340</v>
      </c>
      <c r="H23" s="114">
        <v>344</v>
      </c>
      <c r="I23" s="140">
        <v>347</v>
      </c>
      <c r="J23" s="115">
        <v>-85</v>
      </c>
      <c r="K23" s="116">
        <v>-24.495677233429394</v>
      </c>
    </row>
    <row r="24" spans="1:255" ht="14.1" customHeight="1" x14ac:dyDescent="0.2">
      <c r="A24" s="306">
        <v>24</v>
      </c>
      <c r="B24" s="307" t="s">
        <v>241</v>
      </c>
      <c r="C24" s="308"/>
      <c r="D24" s="113">
        <v>5.5185345449300449</v>
      </c>
      <c r="E24" s="115">
        <v>1913</v>
      </c>
      <c r="F24" s="114">
        <v>1930</v>
      </c>
      <c r="G24" s="114">
        <v>1981</v>
      </c>
      <c r="H24" s="114">
        <v>1965</v>
      </c>
      <c r="I24" s="140">
        <v>1948</v>
      </c>
      <c r="J24" s="115">
        <v>-35</v>
      </c>
      <c r="K24" s="116">
        <v>-1.7967145790554415</v>
      </c>
    </row>
    <row r="25" spans="1:255" ht="14.1" customHeight="1" x14ac:dyDescent="0.2">
      <c r="A25" s="306">
        <v>25</v>
      </c>
      <c r="B25" s="307" t="s">
        <v>242</v>
      </c>
      <c r="C25" s="308"/>
      <c r="D25" s="113">
        <v>6.5483917496033461</v>
      </c>
      <c r="E25" s="115">
        <v>2270</v>
      </c>
      <c r="F25" s="114">
        <v>2336</v>
      </c>
      <c r="G25" s="114">
        <v>2388</v>
      </c>
      <c r="H25" s="114">
        <v>2352</v>
      </c>
      <c r="I25" s="140">
        <v>2373</v>
      </c>
      <c r="J25" s="115">
        <v>-103</v>
      </c>
      <c r="K25" s="116">
        <v>-4.3404972608512429</v>
      </c>
    </row>
    <row r="26" spans="1:255" ht="14.1" customHeight="1" x14ac:dyDescent="0.2">
      <c r="A26" s="306">
        <v>26</v>
      </c>
      <c r="B26" s="307" t="s">
        <v>243</v>
      </c>
      <c r="C26" s="308"/>
      <c r="D26" s="113">
        <v>4.7511899610558199</v>
      </c>
      <c r="E26" s="115">
        <v>1647</v>
      </c>
      <c r="F26" s="114">
        <v>1636</v>
      </c>
      <c r="G26" s="114">
        <v>1664</v>
      </c>
      <c r="H26" s="114">
        <v>1618</v>
      </c>
      <c r="I26" s="140">
        <v>1557</v>
      </c>
      <c r="J26" s="115">
        <v>90</v>
      </c>
      <c r="K26" s="116">
        <v>5.7803468208092488</v>
      </c>
    </row>
    <row r="27" spans="1:255" ht="14.1" customHeight="1" x14ac:dyDescent="0.2">
      <c r="A27" s="306">
        <v>27</v>
      </c>
      <c r="B27" s="307" t="s">
        <v>244</v>
      </c>
      <c r="C27" s="308"/>
      <c r="D27" s="113">
        <v>4.2636665224289629</v>
      </c>
      <c r="E27" s="115">
        <v>1478</v>
      </c>
      <c r="F27" s="114">
        <v>1467</v>
      </c>
      <c r="G27" s="114">
        <v>1470</v>
      </c>
      <c r="H27" s="114">
        <v>1462</v>
      </c>
      <c r="I27" s="140">
        <v>1467</v>
      </c>
      <c r="J27" s="115">
        <v>11</v>
      </c>
      <c r="K27" s="116">
        <v>0.74982958418541246</v>
      </c>
    </row>
    <row r="28" spans="1:255" ht="14.1" customHeight="1" x14ac:dyDescent="0.2">
      <c r="A28" s="306">
        <v>28</v>
      </c>
      <c r="B28" s="307" t="s">
        <v>245</v>
      </c>
      <c r="C28" s="308"/>
      <c r="D28" s="113">
        <v>0.90004327131112072</v>
      </c>
      <c r="E28" s="115">
        <v>312</v>
      </c>
      <c r="F28" s="114">
        <v>309</v>
      </c>
      <c r="G28" s="114">
        <v>314</v>
      </c>
      <c r="H28" s="114">
        <v>322</v>
      </c>
      <c r="I28" s="140">
        <v>326</v>
      </c>
      <c r="J28" s="115">
        <v>-14</v>
      </c>
      <c r="K28" s="116">
        <v>-4.294478527607362</v>
      </c>
    </row>
    <row r="29" spans="1:255" ht="14.1" customHeight="1" x14ac:dyDescent="0.2">
      <c r="A29" s="306">
        <v>29</v>
      </c>
      <c r="B29" s="307" t="s">
        <v>246</v>
      </c>
      <c r="C29" s="308"/>
      <c r="D29" s="113">
        <v>3.0693783354968991</v>
      </c>
      <c r="E29" s="115">
        <v>1064</v>
      </c>
      <c r="F29" s="114">
        <v>1064</v>
      </c>
      <c r="G29" s="114">
        <v>1069</v>
      </c>
      <c r="H29" s="114">
        <v>1055</v>
      </c>
      <c r="I29" s="140">
        <v>1065</v>
      </c>
      <c r="J29" s="115">
        <v>-1</v>
      </c>
      <c r="K29" s="116">
        <v>-9.3896713615023469E-2</v>
      </c>
    </row>
    <row r="30" spans="1:255" ht="14.1" customHeight="1" x14ac:dyDescent="0.2">
      <c r="A30" s="306" t="s">
        <v>247</v>
      </c>
      <c r="B30" s="307" t="s">
        <v>248</v>
      </c>
      <c r="C30" s="308"/>
      <c r="D30" s="113">
        <v>1.9154767056108466</v>
      </c>
      <c r="E30" s="115">
        <v>664</v>
      </c>
      <c r="F30" s="114">
        <v>670</v>
      </c>
      <c r="G30" s="114">
        <v>674</v>
      </c>
      <c r="H30" s="114">
        <v>663</v>
      </c>
      <c r="I30" s="140">
        <v>689</v>
      </c>
      <c r="J30" s="115">
        <v>-25</v>
      </c>
      <c r="K30" s="116">
        <v>-3.6284470246734397</v>
      </c>
    </row>
    <row r="31" spans="1:255" ht="14.1" customHeight="1" x14ac:dyDescent="0.2">
      <c r="A31" s="306" t="s">
        <v>249</v>
      </c>
      <c r="B31" s="307" t="s">
        <v>250</v>
      </c>
      <c r="C31" s="308"/>
      <c r="D31" s="113">
        <v>1.1279388432136161</v>
      </c>
      <c r="E31" s="115">
        <v>391</v>
      </c>
      <c r="F31" s="114">
        <v>386</v>
      </c>
      <c r="G31" s="114">
        <v>386</v>
      </c>
      <c r="H31" s="114">
        <v>384</v>
      </c>
      <c r="I31" s="140">
        <v>369</v>
      </c>
      <c r="J31" s="115">
        <v>22</v>
      </c>
      <c r="K31" s="116">
        <v>5.9620596205962055</v>
      </c>
    </row>
    <row r="32" spans="1:255" ht="14.1" customHeight="1" x14ac:dyDescent="0.2">
      <c r="A32" s="306">
        <v>31</v>
      </c>
      <c r="B32" s="307" t="s">
        <v>251</v>
      </c>
      <c r="C32" s="308"/>
      <c r="D32" s="113">
        <v>0.48752343862685704</v>
      </c>
      <c r="E32" s="115">
        <v>169</v>
      </c>
      <c r="F32" s="114">
        <v>162</v>
      </c>
      <c r="G32" s="114">
        <v>163</v>
      </c>
      <c r="H32" s="114">
        <v>162</v>
      </c>
      <c r="I32" s="140">
        <v>151</v>
      </c>
      <c r="J32" s="115">
        <v>18</v>
      </c>
      <c r="K32" s="116">
        <v>11.920529801324504</v>
      </c>
    </row>
    <row r="33" spans="1:11" ht="14.1" customHeight="1" x14ac:dyDescent="0.2">
      <c r="A33" s="306">
        <v>32</v>
      </c>
      <c r="B33" s="307" t="s">
        <v>252</v>
      </c>
      <c r="C33" s="308"/>
      <c r="D33" s="113">
        <v>2.6712822731862107</v>
      </c>
      <c r="E33" s="115">
        <v>926</v>
      </c>
      <c r="F33" s="114">
        <v>944</v>
      </c>
      <c r="G33" s="114">
        <v>1001</v>
      </c>
      <c r="H33" s="114">
        <v>983</v>
      </c>
      <c r="I33" s="140">
        <v>958</v>
      </c>
      <c r="J33" s="115">
        <v>-32</v>
      </c>
      <c r="K33" s="116">
        <v>-3.3402922755741127</v>
      </c>
    </row>
    <row r="34" spans="1:11" ht="14.1" customHeight="1" x14ac:dyDescent="0.2">
      <c r="A34" s="306">
        <v>33</v>
      </c>
      <c r="B34" s="307" t="s">
        <v>253</v>
      </c>
      <c r="C34" s="308"/>
      <c r="D34" s="113">
        <v>1.1827491706332036</v>
      </c>
      <c r="E34" s="115">
        <v>410</v>
      </c>
      <c r="F34" s="114">
        <v>413</v>
      </c>
      <c r="G34" s="114">
        <v>436</v>
      </c>
      <c r="H34" s="114">
        <v>411</v>
      </c>
      <c r="I34" s="140">
        <v>400</v>
      </c>
      <c r="J34" s="115">
        <v>10</v>
      </c>
      <c r="K34" s="116">
        <v>2.5</v>
      </c>
    </row>
    <row r="35" spans="1:11" ht="14.1" customHeight="1" x14ac:dyDescent="0.2">
      <c r="A35" s="306">
        <v>34</v>
      </c>
      <c r="B35" s="307" t="s">
        <v>254</v>
      </c>
      <c r="C35" s="308"/>
      <c r="D35" s="113">
        <v>2.1981826049329296</v>
      </c>
      <c r="E35" s="115">
        <v>762</v>
      </c>
      <c r="F35" s="114">
        <v>777</v>
      </c>
      <c r="G35" s="114">
        <v>780</v>
      </c>
      <c r="H35" s="114">
        <v>748</v>
      </c>
      <c r="I35" s="140">
        <v>755</v>
      </c>
      <c r="J35" s="115">
        <v>7</v>
      </c>
      <c r="K35" s="116">
        <v>0.92715231788079466</v>
      </c>
    </row>
    <row r="36" spans="1:11" ht="14.1" customHeight="1" x14ac:dyDescent="0.2">
      <c r="A36" s="306">
        <v>41</v>
      </c>
      <c r="B36" s="307" t="s">
        <v>255</v>
      </c>
      <c r="C36" s="308"/>
      <c r="D36" s="113">
        <v>0.65483917496033461</v>
      </c>
      <c r="E36" s="115">
        <v>227</v>
      </c>
      <c r="F36" s="114">
        <v>233</v>
      </c>
      <c r="G36" s="114">
        <v>239</v>
      </c>
      <c r="H36" s="114">
        <v>240</v>
      </c>
      <c r="I36" s="140">
        <v>240</v>
      </c>
      <c r="J36" s="115">
        <v>-13</v>
      </c>
      <c r="K36" s="116">
        <v>-5.416666666666667</v>
      </c>
    </row>
    <row r="37" spans="1:11" ht="14.1" customHeight="1" x14ac:dyDescent="0.2">
      <c r="A37" s="306">
        <v>42</v>
      </c>
      <c r="B37" s="307" t="s">
        <v>256</v>
      </c>
      <c r="C37" s="308"/>
      <c r="D37" s="113">
        <v>6.0579835569017741E-2</v>
      </c>
      <c r="E37" s="115">
        <v>21</v>
      </c>
      <c r="F37" s="114">
        <v>19</v>
      </c>
      <c r="G37" s="114">
        <v>19</v>
      </c>
      <c r="H37" s="114">
        <v>19</v>
      </c>
      <c r="I37" s="140">
        <v>18</v>
      </c>
      <c r="J37" s="115">
        <v>3</v>
      </c>
      <c r="K37" s="116">
        <v>16.666666666666668</v>
      </c>
    </row>
    <row r="38" spans="1:11" ht="14.1" customHeight="1" x14ac:dyDescent="0.2">
      <c r="A38" s="306">
        <v>43</v>
      </c>
      <c r="B38" s="307" t="s">
        <v>257</v>
      </c>
      <c r="C38" s="308"/>
      <c r="D38" s="113">
        <v>1.0327419587480167</v>
      </c>
      <c r="E38" s="115">
        <v>358</v>
      </c>
      <c r="F38" s="114">
        <v>348</v>
      </c>
      <c r="G38" s="114">
        <v>341</v>
      </c>
      <c r="H38" s="114">
        <v>326</v>
      </c>
      <c r="I38" s="140">
        <v>319</v>
      </c>
      <c r="J38" s="115">
        <v>39</v>
      </c>
      <c r="K38" s="116">
        <v>12.225705329153605</v>
      </c>
    </row>
    <row r="39" spans="1:11" ht="14.1" customHeight="1" x14ac:dyDescent="0.2">
      <c r="A39" s="306">
        <v>51</v>
      </c>
      <c r="B39" s="307" t="s">
        <v>258</v>
      </c>
      <c r="C39" s="308"/>
      <c r="D39" s="113">
        <v>8.593682388576374</v>
      </c>
      <c r="E39" s="115">
        <v>2979</v>
      </c>
      <c r="F39" s="114">
        <v>2938</v>
      </c>
      <c r="G39" s="114">
        <v>2941</v>
      </c>
      <c r="H39" s="114">
        <v>2900</v>
      </c>
      <c r="I39" s="140">
        <v>2957</v>
      </c>
      <c r="J39" s="115">
        <v>22</v>
      </c>
      <c r="K39" s="116">
        <v>0.74399729455529251</v>
      </c>
    </row>
    <row r="40" spans="1:11" ht="14.1" customHeight="1" x14ac:dyDescent="0.2">
      <c r="A40" s="306" t="s">
        <v>259</v>
      </c>
      <c r="B40" s="307" t="s">
        <v>260</v>
      </c>
      <c r="C40" s="308"/>
      <c r="D40" s="113">
        <v>7.8667243617481608</v>
      </c>
      <c r="E40" s="115">
        <v>2727</v>
      </c>
      <c r="F40" s="114">
        <v>2683</v>
      </c>
      <c r="G40" s="114">
        <v>2687</v>
      </c>
      <c r="H40" s="114">
        <v>2651</v>
      </c>
      <c r="I40" s="140">
        <v>2710</v>
      </c>
      <c r="J40" s="115">
        <v>17</v>
      </c>
      <c r="K40" s="116">
        <v>0.62730627306273068</v>
      </c>
    </row>
    <row r="41" spans="1:11" ht="14.1" customHeight="1" x14ac:dyDescent="0.2">
      <c r="A41" s="306"/>
      <c r="B41" s="307" t="s">
        <v>261</v>
      </c>
      <c r="C41" s="308"/>
      <c r="D41" s="113">
        <v>7.2868887927304193</v>
      </c>
      <c r="E41" s="115">
        <v>2526</v>
      </c>
      <c r="F41" s="114">
        <v>2485</v>
      </c>
      <c r="G41" s="114">
        <v>2492</v>
      </c>
      <c r="H41" s="114">
        <v>2457</v>
      </c>
      <c r="I41" s="140">
        <v>2506</v>
      </c>
      <c r="J41" s="115">
        <v>20</v>
      </c>
      <c r="K41" s="116">
        <v>0.79808459696727851</v>
      </c>
    </row>
    <row r="42" spans="1:11" ht="14.1" customHeight="1" x14ac:dyDescent="0.2">
      <c r="A42" s="306">
        <v>52</v>
      </c>
      <c r="B42" s="307" t="s">
        <v>262</v>
      </c>
      <c r="C42" s="308"/>
      <c r="D42" s="113">
        <v>4.6473388143660754</v>
      </c>
      <c r="E42" s="115">
        <v>1611</v>
      </c>
      <c r="F42" s="114">
        <v>1596</v>
      </c>
      <c r="G42" s="114">
        <v>1636</v>
      </c>
      <c r="H42" s="114">
        <v>1591</v>
      </c>
      <c r="I42" s="140">
        <v>1596</v>
      </c>
      <c r="J42" s="115">
        <v>15</v>
      </c>
      <c r="K42" s="116">
        <v>0.93984962406015038</v>
      </c>
    </row>
    <row r="43" spans="1:11" ht="14.1" customHeight="1" x14ac:dyDescent="0.2">
      <c r="A43" s="306" t="s">
        <v>263</v>
      </c>
      <c r="B43" s="307" t="s">
        <v>264</v>
      </c>
      <c r="C43" s="308"/>
      <c r="D43" s="113">
        <v>3.6376748882157797</v>
      </c>
      <c r="E43" s="115">
        <v>1261</v>
      </c>
      <c r="F43" s="114">
        <v>1241</v>
      </c>
      <c r="G43" s="114">
        <v>1276</v>
      </c>
      <c r="H43" s="114">
        <v>1255</v>
      </c>
      <c r="I43" s="140">
        <v>1255</v>
      </c>
      <c r="J43" s="115">
        <v>6</v>
      </c>
      <c r="K43" s="116">
        <v>0.47808764940239046</v>
      </c>
    </row>
    <row r="44" spans="1:11" ht="14.1" customHeight="1" x14ac:dyDescent="0.2">
      <c r="A44" s="306">
        <v>53</v>
      </c>
      <c r="B44" s="307" t="s">
        <v>265</v>
      </c>
      <c r="C44" s="308"/>
      <c r="D44" s="113">
        <v>0.44713688158084525</v>
      </c>
      <c r="E44" s="115">
        <v>155</v>
      </c>
      <c r="F44" s="114">
        <v>152</v>
      </c>
      <c r="G44" s="114">
        <v>145</v>
      </c>
      <c r="H44" s="114">
        <v>144</v>
      </c>
      <c r="I44" s="140">
        <v>140</v>
      </c>
      <c r="J44" s="115">
        <v>15</v>
      </c>
      <c r="K44" s="116">
        <v>10.714285714285714</v>
      </c>
    </row>
    <row r="45" spans="1:11" ht="14.1" customHeight="1" x14ac:dyDescent="0.2">
      <c r="A45" s="306" t="s">
        <v>266</v>
      </c>
      <c r="B45" s="307" t="s">
        <v>267</v>
      </c>
      <c r="C45" s="308"/>
      <c r="D45" s="113">
        <v>0.41251983268426368</v>
      </c>
      <c r="E45" s="115">
        <v>143</v>
      </c>
      <c r="F45" s="114">
        <v>142</v>
      </c>
      <c r="G45" s="114">
        <v>136</v>
      </c>
      <c r="H45" s="114">
        <v>135</v>
      </c>
      <c r="I45" s="140">
        <v>131</v>
      </c>
      <c r="J45" s="115">
        <v>12</v>
      </c>
      <c r="K45" s="116">
        <v>9.1603053435114496</v>
      </c>
    </row>
    <row r="46" spans="1:11" ht="14.1" customHeight="1" x14ac:dyDescent="0.2">
      <c r="A46" s="306">
        <v>54</v>
      </c>
      <c r="B46" s="307" t="s">
        <v>268</v>
      </c>
      <c r="C46" s="308"/>
      <c r="D46" s="113">
        <v>2.1029857204673301</v>
      </c>
      <c r="E46" s="115">
        <v>729</v>
      </c>
      <c r="F46" s="114">
        <v>731</v>
      </c>
      <c r="G46" s="114">
        <v>725</v>
      </c>
      <c r="H46" s="114">
        <v>716</v>
      </c>
      <c r="I46" s="140">
        <v>713</v>
      </c>
      <c r="J46" s="115">
        <v>16</v>
      </c>
      <c r="K46" s="116">
        <v>2.244039270687237</v>
      </c>
    </row>
    <row r="47" spans="1:11" ht="14.1" customHeight="1" x14ac:dyDescent="0.2">
      <c r="A47" s="306">
        <v>61</v>
      </c>
      <c r="B47" s="307" t="s">
        <v>269</v>
      </c>
      <c r="C47" s="308"/>
      <c r="D47" s="113">
        <v>2.6193566998413385</v>
      </c>
      <c r="E47" s="115">
        <v>908</v>
      </c>
      <c r="F47" s="114">
        <v>893</v>
      </c>
      <c r="G47" s="114">
        <v>931</v>
      </c>
      <c r="H47" s="114">
        <v>883</v>
      </c>
      <c r="I47" s="140">
        <v>885</v>
      </c>
      <c r="J47" s="115">
        <v>23</v>
      </c>
      <c r="K47" s="116">
        <v>2.5988700564971752</v>
      </c>
    </row>
    <row r="48" spans="1:11" ht="14.1" customHeight="1" x14ac:dyDescent="0.2">
      <c r="A48" s="306">
        <v>62</v>
      </c>
      <c r="B48" s="307" t="s">
        <v>270</v>
      </c>
      <c r="C48" s="308"/>
      <c r="D48" s="113">
        <v>5.8877830664935811</v>
      </c>
      <c r="E48" s="115">
        <v>2041</v>
      </c>
      <c r="F48" s="114">
        <v>2072</v>
      </c>
      <c r="G48" s="114">
        <v>2082</v>
      </c>
      <c r="H48" s="114">
        <v>2042</v>
      </c>
      <c r="I48" s="140">
        <v>2026</v>
      </c>
      <c r="J48" s="115">
        <v>15</v>
      </c>
      <c r="K48" s="116">
        <v>0.74037512339585387</v>
      </c>
    </row>
    <row r="49" spans="1:11" ht="14.1" customHeight="1" x14ac:dyDescent="0.2">
      <c r="A49" s="306">
        <v>63</v>
      </c>
      <c r="B49" s="307" t="s">
        <v>271</v>
      </c>
      <c r="C49" s="308"/>
      <c r="D49" s="113">
        <v>0.90004327131112072</v>
      </c>
      <c r="E49" s="115">
        <v>312</v>
      </c>
      <c r="F49" s="114">
        <v>310</v>
      </c>
      <c r="G49" s="114">
        <v>332</v>
      </c>
      <c r="H49" s="114">
        <v>342</v>
      </c>
      <c r="I49" s="140">
        <v>326</v>
      </c>
      <c r="J49" s="115">
        <v>-14</v>
      </c>
      <c r="K49" s="116">
        <v>-4.294478527607362</v>
      </c>
    </row>
    <row r="50" spans="1:11" ht="14.1" customHeight="1" x14ac:dyDescent="0.2">
      <c r="A50" s="306" t="s">
        <v>272</v>
      </c>
      <c r="B50" s="307" t="s">
        <v>273</v>
      </c>
      <c r="C50" s="308"/>
      <c r="D50" s="113">
        <v>0.15577672003461704</v>
      </c>
      <c r="E50" s="115">
        <v>54</v>
      </c>
      <c r="F50" s="114">
        <v>54</v>
      </c>
      <c r="G50" s="114">
        <v>56</v>
      </c>
      <c r="H50" s="114">
        <v>56</v>
      </c>
      <c r="I50" s="140">
        <v>57</v>
      </c>
      <c r="J50" s="115">
        <v>-3</v>
      </c>
      <c r="K50" s="116">
        <v>-5.2631578947368425</v>
      </c>
    </row>
    <row r="51" spans="1:11" ht="14.1" customHeight="1" x14ac:dyDescent="0.2">
      <c r="A51" s="306" t="s">
        <v>274</v>
      </c>
      <c r="B51" s="307" t="s">
        <v>275</v>
      </c>
      <c r="C51" s="308"/>
      <c r="D51" s="113">
        <v>0.63464589643732872</v>
      </c>
      <c r="E51" s="115">
        <v>220</v>
      </c>
      <c r="F51" s="114">
        <v>217</v>
      </c>
      <c r="G51" s="114">
        <v>236</v>
      </c>
      <c r="H51" s="114">
        <v>243</v>
      </c>
      <c r="I51" s="140">
        <v>225</v>
      </c>
      <c r="J51" s="115">
        <v>-5</v>
      </c>
      <c r="K51" s="116">
        <v>-2.2222222222222223</v>
      </c>
    </row>
    <row r="52" spans="1:11" ht="14.1" customHeight="1" x14ac:dyDescent="0.2">
      <c r="A52" s="306">
        <v>71</v>
      </c>
      <c r="B52" s="307" t="s">
        <v>276</v>
      </c>
      <c r="C52" s="308"/>
      <c r="D52" s="113">
        <v>11.371700562527044</v>
      </c>
      <c r="E52" s="115">
        <v>3942</v>
      </c>
      <c r="F52" s="114">
        <v>3934</v>
      </c>
      <c r="G52" s="114">
        <v>3959</v>
      </c>
      <c r="H52" s="114">
        <v>3885</v>
      </c>
      <c r="I52" s="140">
        <v>3909</v>
      </c>
      <c r="J52" s="115">
        <v>33</v>
      </c>
      <c r="K52" s="116">
        <v>0.84420567920184186</v>
      </c>
    </row>
    <row r="53" spans="1:11" ht="14.1" customHeight="1" x14ac:dyDescent="0.2">
      <c r="A53" s="306" t="s">
        <v>277</v>
      </c>
      <c r="B53" s="307" t="s">
        <v>278</v>
      </c>
      <c r="C53" s="308"/>
      <c r="D53" s="113">
        <v>4.6906101254868027</v>
      </c>
      <c r="E53" s="115">
        <v>1626</v>
      </c>
      <c r="F53" s="114">
        <v>1658</v>
      </c>
      <c r="G53" s="114">
        <v>1677</v>
      </c>
      <c r="H53" s="114">
        <v>1642</v>
      </c>
      <c r="I53" s="140">
        <v>1653</v>
      </c>
      <c r="J53" s="115">
        <v>-27</v>
      </c>
      <c r="K53" s="116">
        <v>-1.633393829401089</v>
      </c>
    </row>
    <row r="54" spans="1:11" ht="14.1" customHeight="1" x14ac:dyDescent="0.2">
      <c r="A54" s="306" t="s">
        <v>279</v>
      </c>
      <c r="B54" s="307" t="s">
        <v>280</v>
      </c>
      <c r="C54" s="308"/>
      <c r="D54" s="113">
        <v>5.7493148709072548</v>
      </c>
      <c r="E54" s="115">
        <v>1993</v>
      </c>
      <c r="F54" s="114">
        <v>1965</v>
      </c>
      <c r="G54" s="114">
        <v>1973</v>
      </c>
      <c r="H54" s="114">
        <v>1932</v>
      </c>
      <c r="I54" s="140">
        <v>1950</v>
      </c>
      <c r="J54" s="115">
        <v>43</v>
      </c>
      <c r="K54" s="116">
        <v>2.2051282051282053</v>
      </c>
    </row>
    <row r="55" spans="1:11" ht="14.1" customHeight="1" x14ac:dyDescent="0.2">
      <c r="A55" s="306">
        <v>72</v>
      </c>
      <c r="B55" s="307" t="s">
        <v>281</v>
      </c>
      <c r="C55" s="308"/>
      <c r="D55" s="113">
        <v>3.6780614452617915</v>
      </c>
      <c r="E55" s="115">
        <v>1275</v>
      </c>
      <c r="F55" s="114">
        <v>1285</v>
      </c>
      <c r="G55" s="114">
        <v>1294</v>
      </c>
      <c r="H55" s="114">
        <v>1259</v>
      </c>
      <c r="I55" s="140">
        <v>1254</v>
      </c>
      <c r="J55" s="115">
        <v>21</v>
      </c>
      <c r="K55" s="116">
        <v>1.6746411483253589</v>
      </c>
    </row>
    <row r="56" spans="1:11" ht="14.1" customHeight="1" x14ac:dyDescent="0.2">
      <c r="A56" s="306" t="s">
        <v>282</v>
      </c>
      <c r="B56" s="307" t="s">
        <v>283</v>
      </c>
      <c r="C56" s="308"/>
      <c r="D56" s="113">
        <v>2.1866435886340692</v>
      </c>
      <c r="E56" s="115">
        <v>758</v>
      </c>
      <c r="F56" s="114">
        <v>777</v>
      </c>
      <c r="G56" s="114">
        <v>789</v>
      </c>
      <c r="H56" s="114">
        <v>768</v>
      </c>
      <c r="I56" s="140">
        <v>775</v>
      </c>
      <c r="J56" s="115">
        <v>-17</v>
      </c>
      <c r="K56" s="116">
        <v>-2.193548387096774</v>
      </c>
    </row>
    <row r="57" spans="1:11" ht="14.1" customHeight="1" x14ac:dyDescent="0.2">
      <c r="A57" s="306" t="s">
        <v>284</v>
      </c>
      <c r="B57" s="307" t="s">
        <v>285</v>
      </c>
      <c r="C57" s="308"/>
      <c r="D57" s="113">
        <v>0.9981249098514352</v>
      </c>
      <c r="E57" s="115">
        <v>346</v>
      </c>
      <c r="F57" s="114">
        <v>340</v>
      </c>
      <c r="G57" s="114">
        <v>336</v>
      </c>
      <c r="H57" s="114">
        <v>326</v>
      </c>
      <c r="I57" s="140">
        <v>320</v>
      </c>
      <c r="J57" s="115">
        <v>26</v>
      </c>
      <c r="K57" s="116">
        <v>8.125</v>
      </c>
    </row>
    <row r="58" spans="1:11" ht="14.1" customHeight="1" x14ac:dyDescent="0.2">
      <c r="A58" s="306">
        <v>73</v>
      </c>
      <c r="B58" s="307" t="s">
        <v>286</v>
      </c>
      <c r="C58" s="308"/>
      <c r="D58" s="113">
        <v>2.2933794893985286</v>
      </c>
      <c r="E58" s="115">
        <v>795</v>
      </c>
      <c r="F58" s="114">
        <v>783</v>
      </c>
      <c r="G58" s="114">
        <v>774</v>
      </c>
      <c r="H58" s="114">
        <v>744</v>
      </c>
      <c r="I58" s="140">
        <v>745</v>
      </c>
      <c r="J58" s="115">
        <v>50</v>
      </c>
      <c r="K58" s="116">
        <v>6.7114093959731544</v>
      </c>
    </row>
    <row r="59" spans="1:11" ht="14.1" customHeight="1" x14ac:dyDescent="0.2">
      <c r="A59" s="306" t="s">
        <v>287</v>
      </c>
      <c r="B59" s="307" t="s">
        <v>288</v>
      </c>
      <c r="C59" s="308"/>
      <c r="D59" s="113">
        <v>1.9125919515361316</v>
      </c>
      <c r="E59" s="115">
        <v>663</v>
      </c>
      <c r="F59" s="114">
        <v>656</v>
      </c>
      <c r="G59" s="114">
        <v>647</v>
      </c>
      <c r="H59" s="114">
        <v>630</v>
      </c>
      <c r="I59" s="140">
        <v>629</v>
      </c>
      <c r="J59" s="115">
        <v>34</v>
      </c>
      <c r="K59" s="116">
        <v>5.4054054054054053</v>
      </c>
    </row>
    <row r="60" spans="1:11" ht="14.1" customHeight="1" x14ac:dyDescent="0.2">
      <c r="A60" s="306">
        <v>81</v>
      </c>
      <c r="B60" s="307" t="s">
        <v>289</v>
      </c>
      <c r="C60" s="308"/>
      <c r="D60" s="113">
        <v>6.7387855185345451</v>
      </c>
      <c r="E60" s="115">
        <v>2336</v>
      </c>
      <c r="F60" s="114">
        <v>2326</v>
      </c>
      <c r="G60" s="114">
        <v>2268</v>
      </c>
      <c r="H60" s="114">
        <v>2226</v>
      </c>
      <c r="I60" s="140">
        <v>2220</v>
      </c>
      <c r="J60" s="115">
        <v>116</v>
      </c>
      <c r="K60" s="116">
        <v>5.2252252252252251</v>
      </c>
    </row>
    <row r="61" spans="1:11" ht="14.1" customHeight="1" x14ac:dyDescent="0.2">
      <c r="A61" s="306" t="s">
        <v>290</v>
      </c>
      <c r="B61" s="307" t="s">
        <v>291</v>
      </c>
      <c r="C61" s="308"/>
      <c r="D61" s="113">
        <v>2.3279965382951104</v>
      </c>
      <c r="E61" s="115">
        <v>807</v>
      </c>
      <c r="F61" s="114">
        <v>804</v>
      </c>
      <c r="G61" s="114">
        <v>794</v>
      </c>
      <c r="H61" s="114">
        <v>773</v>
      </c>
      <c r="I61" s="140">
        <v>768</v>
      </c>
      <c r="J61" s="115">
        <v>39</v>
      </c>
      <c r="K61" s="116">
        <v>5.078125</v>
      </c>
    </row>
    <row r="62" spans="1:11" ht="14.1" customHeight="1" x14ac:dyDescent="0.2">
      <c r="A62" s="306" t="s">
        <v>292</v>
      </c>
      <c r="B62" s="307" t="s">
        <v>293</v>
      </c>
      <c r="C62" s="308"/>
      <c r="D62" s="113">
        <v>2.6482042405884898</v>
      </c>
      <c r="E62" s="115">
        <v>918</v>
      </c>
      <c r="F62" s="114">
        <v>929</v>
      </c>
      <c r="G62" s="114">
        <v>908</v>
      </c>
      <c r="H62" s="114">
        <v>882</v>
      </c>
      <c r="I62" s="140">
        <v>890</v>
      </c>
      <c r="J62" s="115">
        <v>28</v>
      </c>
      <c r="K62" s="116">
        <v>3.1460674157303372</v>
      </c>
    </row>
    <row r="63" spans="1:11" ht="14.1" customHeight="1" x14ac:dyDescent="0.2">
      <c r="A63" s="306"/>
      <c r="B63" s="307" t="s">
        <v>294</v>
      </c>
      <c r="C63" s="308"/>
      <c r="D63" s="113">
        <v>2.3683830953411222</v>
      </c>
      <c r="E63" s="115">
        <v>821</v>
      </c>
      <c r="F63" s="114">
        <v>827</v>
      </c>
      <c r="G63" s="114">
        <v>811</v>
      </c>
      <c r="H63" s="114">
        <v>792</v>
      </c>
      <c r="I63" s="140">
        <v>802</v>
      </c>
      <c r="J63" s="115">
        <v>19</v>
      </c>
      <c r="K63" s="116">
        <v>2.3690773067331672</v>
      </c>
    </row>
    <row r="64" spans="1:11" ht="14.1" customHeight="1" x14ac:dyDescent="0.2">
      <c r="A64" s="306" t="s">
        <v>295</v>
      </c>
      <c r="B64" s="307" t="s">
        <v>296</v>
      </c>
      <c r="C64" s="308"/>
      <c r="D64" s="113">
        <v>0.59425933939131692</v>
      </c>
      <c r="E64" s="115">
        <v>206</v>
      </c>
      <c r="F64" s="114">
        <v>199</v>
      </c>
      <c r="G64" s="114">
        <v>178</v>
      </c>
      <c r="H64" s="114">
        <v>187</v>
      </c>
      <c r="I64" s="140">
        <v>176</v>
      </c>
      <c r="J64" s="115">
        <v>30</v>
      </c>
      <c r="K64" s="116">
        <v>17.045454545454547</v>
      </c>
    </row>
    <row r="65" spans="1:11" ht="14.1" customHeight="1" x14ac:dyDescent="0.2">
      <c r="A65" s="306" t="s">
        <v>297</v>
      </c>
      <c r="B65" s="307" t="s">
        <v>298</v>
      </c>
      <c r="C65" s="308"/>
      <c r="D65" s="113">
        <v>0.530794749747584</v>
      </c>
      <c r="E65" s="115">
        <v>184</v>
      </c>
      <c r="F65" s="114">
        <v>175</v>
      </c>
      <c r="G65" s="114">
        <v>170</v>
      </c>
      <c r="H65" s="114">
        <v>177</v>
      </c>
      <c r="I65" s="140">
        <v>178</v>
      </c>
      <c r="J65" s="115">
        <v>6</v>
      </c>
      <c r="K65" s="116">
        <v>3.3707865168539324</v>
      </c>
    </row>
    <row r="66" spans="1:11" ht="14.1" customHeight="1" x14ac:dyDescent="0.2">
      <c r="A66" s="306">
        <v>82</v>
      </c>
      <c r="B66" s="307" t="s">
        <v>299</v>
      </c>
      <c r="C66" s="308"/>
      <c r="D66" s="113">
        <v>2.7347468628299438</v>
      </c>
      <c r="E66" s="115">
        <v>948</v>
      </c>
      <c r="F66" s="114">
        <v>952</v>
      </c>
      <c r="G66" s="114">
        <v>936</v>
      </c>
      <c r="H66" s="114">
        <v>925</v>
      </c>
      <c r="I66" s="140">
        <v>919</v>
      </c>
      <c r="J66" s="115">
        <v>29</v>
      </c>
      <c r="K66" s="116">
        <v>3.1556039173014145</v>
      </c>
    </row>
    <row r="67" spans="1:11" ht="14.1" customHeight="1" x14ac:dyDescent="0.2">
      <c r="A67" s="306" t="s">
        <v>300</v>
      </c>
      <c r="B67" s="307" t="s">
        <v>301</v>
      </c>
      <c r="C67" s="308"/>
      <c r="D67" s="113">
        <v>1.8260493292946776</v>
      </c>
      <c r="E67" s="115">
        <v>633</v>
      </c>
      <c r="F67" s="114">
        <v>638</v>
      </c>
      <c r="G67" s="114">
        <v>628</v>
      </c>
      <c r="H67" s="114">
        <v>623</v>
      </c>
      <c r="I67" s="140">
        <v>625</v>
      </c>
      <c r="J67" s="115">
        <v>8</v>
      </c>
      <c r="K67" s="116">
        <v>1.28</v>
      </c>
    </row>
    <row r="68" spans="1:11" ht="14.1" customHeight="1" x14ac:dyDescent="0.2">
      <c r="A68" s="306" t="s">
        <v>302</v>
      </c>
      <c r="B68" s="307" t="s">
        <v>303</v>
      </c>
      <c r="C68" s="308"/>
      <c r="D68" s="113">
        <v>0.51925573344872344</v>
      </c>
      <c r="E68" s="115">
        <v>180</v>
      </c>
      <c r="F68" s="114">
        <v>180</v>
      </c>
      <c r="G68" s="114">
        <v>174</v>
      </c>
      <c r="H68" s="114">
        <v>171</v>
      </c>
      <c r="I68" s="140">
        <v>169</v>
      </c>
      <c r="J68" s="115">
        <v>11</v>
      </c>
      <c r="K68" s="116">
        <v>6.5088757396449708</v>
      </c>
    </row>
    <row r="69" spans="1:11" ht="14.1" customHeight="1" x14ac:dyDescent="0.2">
      <c r="A69" s="306">
        <v>83</v>
      </c>
      <c r="B69" s="307" t="s">
        <v>304</v>
      </c>
      <c r="C69" s="308"/>
      <c r="D69" s="113">
        <v>6.8224433867012841</v>
      </c>
      <c r="E69" s="115">
        <v>2365</v>
      </c>
      <c r="F69" s="114">
        <v>2371</v>
      </c>
      <c r="G69" s="114">
        <v>2371</v>
      </c>
      <c r="H69" s="114">
        <v>2300</v>
      </c>
      <c r="I69" s="140">
        <v>2292</v>
      </c>
      <c r="J69" s="115">
        <v>73</v>
      </c>
      <c r="K69" s="116">
        <v>3.1849912739965096</v>
      </c>
    </row>
    <row r="70" spans="1:11" ht="14.1" customHeight="1" x14ac:dyDescent="0.2">
      <c r="A70" s="306" t="s">
        <v>305</v>
      </c>
      <c r="B70" s="307" t="s">
        <v>306</v>
      </c>
      <c r="C70" s="308"/>
      <c r="D70" s="113">
        <v>5.4608394634357422</v>
      </c>
      <c r="E70" s="115">
        <v>1893</v>
      </c>
      <c r="F70" s="114">
        <v>1901</v>
      </c>
      <c r="G70" s="114">
        <v>1901</v>
      </c>
      <c r="H70" s="114">
        <v>1837</v>
      </c>
      <c r="I70" s="140">
        <v>1833</v>
      </c>
      <c r="J70" s="115">
        <v>60</v>
      </c>
      <c r="K70" s="116">
        <v>3.2733224222585924</v>
      </c>
    </row>
    <row r="71" spans="1:11" ht="14.1" customHeight="1" x14ac:dyDescent="0.2">
      <c r="A71" s="306"/>
      <c r="B71" s="307" t="s">
        <v>307</v>
      </c>
      <c r="C71" s="308"/>
      <c r="D71" s="113">
        <v>3.2280398096062313</v>
      </c>
      <c r="E71" s="115">
        <v>1119</v>
      </c>
      <c r="F71" s="114">
        <v>1118</v>
      </c>
      <c r="G71" s="114">
        <v>1123</v>
      </c>
      <c r="H71" s="114">
        <v>1082</v>
      </c>
      <c r="I71" s="140">
        <v>1076</v>
      </c>
      <c r="J71" s="115">
        <v>43</v>
      </c>
      <c r="K71" s="116">
        <v>3.996282527881041</v>
      </c>
    </row>
    <row r="72" spans="1:11" ht="14.1" customHeight="1" x14ac:dyDescent="0.2">
      <c r="A72" s="306">
        <v>84</v>
      </c>
      <c r="B72" s="307" t="s">
        <v>308</v>
      </c>
      <c r="C72" s="308"/>
      <c r="D72" s="113">
        <v>1.0817827780181739</v>
      </c>
      <c r="E72" s="115">
        <v>375</v>
      </c>
      <c r="F72" s="114">
        <v>358</v>
      </c>
      <c r="G72" s="114">
        <v>351</v>
      </c>
      <c r="H72" s="114">
        <v>360</v>
      </c>
      <c r="I72" s="140">
        <v>363</v>
      </c>
      <c r="J72" s="115">
        <v>12</v>
      </c>
      <c r="K72" s="116">
        <v>3.3057851239669422</v>
      </c>
    </row>
    <row r="73" spans="1:11" ht="14.1" customHeight="1" x14ac:dyDescent="0.2">
      <c r="A73" s="306" t="s">
        <v>309</v>
      </c>
      <c r="B73" s="307" t="s">
        <v>310</v>
      </c>
      <c r="C73" s="308"/>
      <c r="D73" s="113">
        <v>0.57983556901774125</v>
      </c>
      <c r="E73" s="115">
        <v>201</v>
      </c>
      <c r="F73" s="114">
        <v>195</v>
      </c>
      <c r="G73" s="114">
        <v>190</v>
      </c>
      <c r="H73" s="114">
        <v>199</v>
      </c>
      <c r="I73" s="140">
        <v>198</v>
      </c>
      <c r="J73" s="115">
        <v>3</v>
      </c>
      <c r="K73" s="116">
        <v>1.5151515151515151</v>
      </c>
    </row>
    <row r="74" spans="1:11" ht="14.1" customHeight="1" x14ac:dyDescent="0.2">
      <c r="A74" s="306" t="s">
        <v>311</v>
      </c>
      <c r="B74" s="307" t="s">
        <v>312</v>
      </c>
      <c r="C74" s="308"/>
      <c r="D74" s="113">
        <v>0.21635655560363479</v>
      </c>
      <c r="E74" s="115">
        <v>75</v>
      </c>
      <c r="F74" s="114">
        <v>65</v>
      </c>
      <c r="G74" s="114">
        <v>66</v>
      </c>
      <c r="H74" s="114">
        <v>65</v>
      </c>
      <c r="I74" s="140">
        <v>65</v>
      </c>
      <c r="J74" s="115">
        <v>10</v>
      </c>
      <c r="K74" s="116">
        <v>15.384615384615385</v>
      </c>
    </row>
    <row r="75" spans="1:11" ht="14.1" customHeight="1" x14ac:dyDescent="0.2">
      <c r="A75" s="306" t="s">
        <v>313</v>
      </c>
      <c r="B75" s="307" t="s">
        <v>314</v>
      </c>
      <c r="C75" s="308"/>
      <c r="D75" s="113">
        <v>1.4423770373575652E-2</v>
      </c>
      <c r="E75" s="115">
        <v>5</v>
      </c>
      <c r="F75" s="114">
        <v>5</v>
      </c>
      <c r="G75" s="114">
        <v>5</v>
      </c>
      <c r="H75" s="114">
        <v>6</v>
      </c>
      <c r="I75" s="140">
        <v>6</v>
      </c>
      <c r="J75" s="115">
        <v>-1</v>
      </c>
      <c r="K75" s="116">
        <v>-16.666666666666668</v>
      </c>
    </row>
    <row r="76" spans="1:11" ht="14.1" customHeight="1" x14ac:dyDescent="0.2">
      <c r="A76" s="306">
        <v>91</v>
      </c>
      <c r="B76" s="307" t="s">
        <v>315</v>
      </c>
      <c r="C76" s="308"/>
      <c r="D76" s="113">
        <v>7.7888360017308519E-2</v>
      </c>
      <c r="E76" s="115">
        <v>27</v>
      </c>
      <c r="F76" s="114">
        <v>27</v>
      </c>
      <c r="G76" s="114">
        <v>23</v>
      </c>
      <c r="H76" s="114">
        <v>23</v>
      </c>
      <c r="I76" s="140">
        <v>26</v>
      </c>
      <c r="J76" s="115">
        <v>1</v>
      </c>
      <c r="K76" s="116">
        <v>3.8461538461538463</v>
      </c>
    </row>
    <row r="77" spans="1:11" ht="14.1" customHeight="1" x14ac:dyDescent="0.2">
      <c r="A77" s="306">
        <v>92</v>
      </c>
      <c r="B77" s="307" t="s">
        <v>316</v>
      </c>
      <c r="C77" s="308"/>
      <c r="D77" s="113">
        <v>0.66349343718448006</v>
      </c>
      <c r="E77" s="115">
        <v>230</v>
      </c>
      <c r="F77" s="114">
        <v>237</v>
      </c>
      <c r="G77" s="114">
        <v>241</v>
      </c>
      <c r="H77" s="114">
        <v>237</v>
      </c>
      <c r="I77" s="140">
        <v>237</v>
      </c>
      <c r="J77" s="115">
        <v>-7</v>
      </c>
      <c r="K77" s="116">
        <v>-2.9535864978902953</v>
      </c>
    </row>
    <row r="78" spans="1:11" ht="14.1" customHeight="1" x14ac:dyDescent="0.2">
      <c r="A78" s="306">
        <v>93</v>
      </c>
      <c r="B78" s="307" t="s">
        <v>317</v>
      </c>
      <c r="C78" s="308"/>
      <c r="D78" s="113">
        <v>0.16154622818404732</v>
      </c>
      <c r="E78" s="115">
        <v>56</v>
      </c>
      <c r="F78" s="114">
        <v>58</v>
      </c>
      <c r="G78" s="114">
        <v>61</v>
      </c>
      <c r="H78" s="114">
        <v>64</v>
      </c>
      <c r="I78" s="140">
        <v>68</v>
      </c>
      <c r="J78" s="115">
        <v>-12</v>
      </c>
      <c r="K78" s="116">
        <v>-17.647058823529413</v>
      </c>
    </row>
    <row r="79" spans="1:11" ht="14.1" customHeight="1" x14ac:dyDescent="0.2">
      <c r="A79" s="306">
        <v>94</v>
      </c>
      <c r="B79" s="307" t="s">
        <v>318</v>
      </c>
      <c r="C79" s="308"/>
      <c r="D79" s="113" t="s">
        <v>513</v>
      </c>
      <c r="E79" s="115" t="s">
        <v>513</v>
      </c>
      <c r="F79" s="114">
        <v>14</v>
      </c>
      <c r="G79" s="114">
        <v>14</v>
      </c>
      <c r="H79" s="114">
        <v>13</v>
      </c>
      <c r="I79" s="140" t="s">
        <v>513</v>
      </c>
      <c r="J79" s="115" t="s">
        <v>513</v>
      </c>
      <c r="K79" s="116" t="s">
        <v>513</v>
      </c>
    </row>
    <row r="80" spans="1:11" ht="14.1" customHeight="1" x14ac:dyDescent="0.2">
      <c r="A80" s="306" t="s">
        <v>319</v>
      </c>
      <c r="B80" s="307" t="s">
        <v>320</v>
      </c>
      <c r="C80" s="308"/>
      <c r="D80" s="113" t="s">
        <v>513</v>
      </c>
      <c r="E80" s="115" t="s">
        <v>513</v>
      </c>
      <c r="F80" s="114">
        <v>0</v>
      </c>
      <c r="G80" s="114">
        <v>0</v>
      </c>
      <c r="H80" s="114">
        <v>0</v>
      </c>
      <c r="I80" s="140" t="s">
        <v>513</v>
      </c>
      <c r="J80" s="115" t="s">
        <v>513</v>
      </c>
      <c r="K80" s="116" t="s">
        <v>513</v>
      </c>
    </row>
    <row r="81" spans="1:11" ht="14.1" customHeight="1" x14ac:dyDescent="0.2">
      <c r="A81" s="310" t="s">
        <v>321</v>
      </c>
      <c r="B81" s="311" t="s">
        <v>224</v>
      </c>
      <c r="C81" s="312"/>
      <c r="D81" s="125">
        <v>0.66637819125919517</v>
      </c>
      <c r="E81" s="143">
        <v>231</v>
      </c>
      <c r="F81" s="144">
        <v>234</v>
      </c>
      <c r="G81" s="144">
        <v>236</v>
      </c>
      <c r="H81" s="144">
        <v>232</v>
      </c>
      <c r="I81" s="145">
        <v>234</v>
      </c>
      <c r="J81" s="143">
        <v>-3</v>
      </c>
      <c r="K81" s="146">
        <v>-1.2820512820512822</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9107</v>
      </c>
      <c r="E12" s="114">
        <v>9308</v>
      </c>
      <c r="F12" s="114">
        <v>9267</v>
      </c>
      <c r="G12" s="114">
        <v>9302</v>
      </c>
      <c r="H12" s="140">
        <v>9123</v>
      </c>
      <c r="I12" s="115">
        <v>-16</v>
      </c>
      <c r="J12" s="116">
        <v>-0.17538090540392415</v>
      </c>
      <c r="K12"/>
      <c r="L12"/>
      <c r="M12"/>
      <c r="N12"/>
      <c r="O12"/>
      <c r="P12"/>
    </row>
    <row r="13" spans="1:16" s="110" customFormat="1" ht="14.45" customHeight="1" x14ac:dyDescent="0.2">
      <c r="A13" s="120" t="s">
        <v>105</v>
      </c>
      <c r="B13" s="119" t="s">
        <v>106</v>
      </c>
      <c r="C13" s="113">
        <v>40.046118370484244</v>
      </c>
      <c r="D13" s="115">
        <v>3647</v>
      </c>
      <c r="E13" s="114">
        <v>3732</v>
      </c>
      <c r="F13" s="114">
        <v>3695</v>
      </c>
      <c r="G13" s="114">
        <v>3701</v>
      </c>
      <c r="H13" s="140">
        <v>3618</v>
      </c>
      <c r="I13" s="115">
        <v>29</v>
      </c>
      <c r="J13" s="116">
        <v>0.80154781647318962</v>
      </c>
      <c r="K13"/>
      <c r="L13"/>
      <c r="M13"/>
      <c r="N13"/>
      <c r="O13"/>
      <c r="P13"/>
    </row>
    <row r="14" spans="1:16" s="110" customFormat="1" ht="14.45" customHeight="1" x14ac:dyDescent="0.2">
      <c r="A14" s="120"/>
      <c r="B14" s="119" t="s">
        <v>107</v>
      </c>
      <c r="C14" s="113">
        <v>59.953881629515756</v>
      </c>
      <c r="D14" s="115">
        <v>5460</v>
      </c>
      <c r="E14" s="114">
        <v>5576</v>
      </c>
      <c r="F14" s="114">
        <v>5572</v>
      </c>
      <c r="G14" s="114">
        <v>5601</v>
      </c>
      <c r="H14" s="140">
        <v>5505</v>
      </c>
      <c r="I14" s="115">
        <v>-45</v>
      </c>
      <c r="J14" s="116">
        <v>-0.81743869209809261</v>
      </c>
      <c r="K14"/>
      <c r="L14"/>
      <c r="M14"/>
      <c r="N14"/>
      <c r="O14"/>
      <c r="P14"/>
    </row>
    <row r="15" spans="1:16" s="110" customFormat="1" ht="14.45" customHeight="1" x14ac:dyDescent="0.2">
      <c r="A15" s="118" t="s">
        <v>105</v>
      </c>
      <c r="B15" s="121" t="s">
        <v>108</v>
      </c>
      <c r="C15" s="113">
        <v>11.716262215877896</v>
      </c>
      <c r="D15" s="115">
        <v>1067</v>
      </c>
      <c r="E15" s="114">
        <v>1110</v>
      </c>
      <c r="F15" s="114">
        <v>1092</v>
      </c>
      <c r="G15" s="114">
        <v>1130</v>
      </c>
      <c r="H15" s="140">
        <v>1057</v>
      </c>
      <c r="I15" s="115">
        <v>10</v>
      </c>
      <c r="J15" s="116">
        <v>0.94607379375591294</v>
      </c>
      <c r="K15"/>
      <c r="L15"/>
      <c r="M15"/>
      <c r="N15"/>
      <c r="O15"/>
      <c r="P15"/>
    </row>
    <row r="16" spans="1:16" s="110" customFormat="1" ht="14.45" customHeight="1" x14ac:dyDescent="0.2">
      <c r="A16" s="118"/>
      <c r="B16" s="121" t="s">
        <v>109</v>
      </c>
      <c r="C16" s="113">
        <v>53.519270890523771</v>
      </c>
      <c r="D16" s="115">
        <v>4874</v>
      </c>
      <c r="E16" s="114">
        <v>5000</v>
      </c>
      <c r="F16" s="114">
        <v>5013</v>
      </c>
      <c r="G16" s="114">
        <v>5037</v>
      </c>
      <c r="H16" s="140">
        <v>4959</v>
      </c>
      <c r="I16" s="115">
        <v>-85</v>
      </c>
      <c r="J16" s="116">
        <v>-1.7140552530752167</v>
      </c>
      <c r="K16"/>
      <c r="L16"/>
      <c r="M16"/>
      <c r="N16"/>
      <c r="O16"/>
      <c r="P16"/>
    </row>
    <row r="17" spans="1:16" s="110" customFormat="1" ht="14.45" customHeight="1" x14ac:dyDescent="0.2">
      <c r="A17" s="118"/>
      <c r="B17" s="121" t="s">
        <v>110</v>
      </c>
      <c r="C17" s="113">
        <v>18.864609640935544</v>
      </c>
      <c r="D17" s="115">
        <v>1718</v>
      </c>
      <c r="E17" s="114">
        <v>1735</v>
      </c>
      <c r="F17" s="114">
        <v>1731</v>
      </c>
      <c r="G17" s="114">
        <v>1737</v>
      </c>
      <c r="H17" s="140">
        <v>1725</v>
      </c>
      <c r="I17" s="115">
        <v>-7</v>
      </c>
      <c r="J17" s="116">
        <v>-0.40579710144927539</v>
      </c>
      <c r="K17"/>
      <c r="L17"/>
      <c r="M17"/>
      <c r="N17"/>
      <c r="O17"/>
      <c r="P17"/>
    </row>
    <row r="18" spans="1:16" s="110" customFormat="1" ht="14.45" customHeight="1" x14ac:dyDescent="0.2">
      <c r="A18" s="120"/>
      <c r="B18" s="121" t="s">
        <v>111</v>
      </c>
      <c r="C18" s="113">
        <v>15.899857252662787</v>
      </c>
      <c r="D18" s="115">
        <v>1448</v>
      </c>
      <c r="E18" s="114">
        <v>1463</v>
      </c>
      <c r="F18" s="114">
        <v>1431</v>
      </c>
      <c r="G18" s="114">
        <v>1398</v>
      </c>
      <c r="H18" s="140">
        <v>1382</v>
      </c>
      <c r="I18" s="115">
        <v>66</v>
      </c>
      <c r="J18" s="116">
        <v>4.7756874095513746</v>
      </c>
      <c r="K18"/>
      <c r="L18"/>
      <c r="M18"/>
      <c r="N18"/>
      <c r="O18"/>
      <c r="P18"/>
    </row>
    <row r="19" spans="1:16" s="110" customFormat="1" ht="14.45" customHeight="1" x14ac:dyDescent="0.2">
      <c r="A19" s="120"/>
      <c r="B19" s="121" t="s">
        <v>112</v>
      </c>
      <c r="C19" s="113">
        <v>1.6251235313495114</v>
      </c>
      <c r="D19" s="115">
        <v>148</v>
      </c>
      <c r="E19" s="114">
        <v>157</v>
      </c>
      <c r="F19" s="114">
        <v>148</v>
      </c>
      <c r="G19" s="114">
        <v>123</v>
      </c>
      <c r="H19" s="140">
        <v>119</v>
      </c>
      <c r="I19" s="115">
        <v>29</v>
      </c>
      <c r="J19" s="116">
        <v>24.369747899159663</v>
      </c>
      <c r="K19"/>
      <c r="L19"/>
      <c r="M19"/>
      <c r="N19"/>
      <c r="O19"/>
      <c r="P19"/>
    </row>
    <row r="20" spans="1:16" s="110" customFormat="1" ht="14.45" customHeight="1" x14ac:dyDescent="0.2">
      <c r="A20" s="120" t="s">
        <v>113</v>
      </c>
      <c r="B20" s="119" t="s">
        <v>116</v>
      </c>
      <c r="C20" s="113">
        <v>90.611617437136275</v>
      </c>
      <c r="D20" s="115">
        <v>8252</v>
      </c>
      <c r="E20" s="114">
        <v>8465</v>
      </c>
      <c r="F20" s="114">
        <v>8434</v>
      </c>
      <c r="G20" s="114">
        <v>8428</v>
      </c>
      <c r="H20" s="140">
        <v>8303</v>
      </c>
      <c r="I20" s="115">
        <v>-51</v>
      </c>
      <c r="J20" s="116">
        <v>-0.61423581837889918</v>
      </c>
      <c r="K20"/>
      <c r="L20"/>
      <c r="M20"/>
      <c r="N20"/>
      <c r="O20"/>
      <c r="P20"/>
    </row>
    <row r="21" spans="1:16" s="110" customFormat="1" ht="14.45" customHeight="1" x14ac:dyDescent="0.2">
      <c r="A21" s="123"/>
      <c r="B21" s="124" t="s">
        <v>117</v>
      </c>
      <c r="C21" s="125">
        <v>9.2895574832546401</v>
      </c>
      <c r="D21" s="143">
        <v>846</v>
      </c>
      <c r="E21" s="144">
        <v>835</v>
      </c>
      <c r="F21" s="144">
        <v>828</v>
      </c>
      <c r="G21" s="144">
        <v>867</v>
      </c>
      <c r="H21" s="145">
        <v>813</v>
      </c>
      <c r="I21" s="143">
        <v>33</v>
      </c>
      <c r="J21" s="146">
        <v>4.0590405904059041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10271</v>
      </c>
      <c r="E56" s="114">
        <v>10511</v>
      </c>
      <c r="F56" s="114">
        <v>10463</v>
      </c>
      <c r="G56" s="114">
        <v>10537</v>
      </c>
      <c r="H56" s="140">
        <v>10352</v>
      </c>
      <c r="I56" s="115">
        <v>-81</v>
      </c>
      <c r="J56" s="116">
        <v>-0.78245749613601234</v>
      </c>
      <c r="K56"/>
      <c r="L56"/>
      <c r="M56"/>
      <c r="N56"/>
      <c r="O56"/>
      <c r="P56"/>
    </row>
    <row r="57" spans="1:16" s="110" customFormat="1" ht="14.45" customHeight="1" x14ac:dyDescent="0.2">
      <c r="A57" s="120" t="s">
        <v>105</v>
      </c>
      <c r="B57" s="119" t="s">
        <v>106</v>
      </c>
      <c r="C57" s="113">
        <v>39.869535585629443</v>
      </c>
      <c r="D57" s="115">
        <v>4095</v>
      </c>
      <c r="E57" s="114">
        <v>4164</v>
      </c>
      <c r="F57" s="114">
        <v>4118</v>
      </c>
      <c r="G57" s="114">
        <v>4130</v>
      </c>
      <c r="H57" s="140">
        <v>4035</v>
      </c>
      <c r="I57" s="115">
        <v>60</v>
      </c>
      <c r="J57" s="116">
        <v>1.486988847583643</v>
      </c>
    </row>
    <row r="58" spans="1:16" s="110" customFormat="1" ht="14.45" customHeight="1" x14ac:dyDescent="0.2">
      <c r="A58" s="120"/>
      <c r="B58" s="119" t="s">
        <v>107</v>
      </c>
      <c r="C58" s="113">
        <v>60.130464414370557</v>
      </c>
      <c r="D58" s="115">
        <v>6176</v>
      </c>
      <c r="E58" s="114">
        <v>6347</v>
      </c>
      <c r="F58" s="114">
        <v>6345</v>
      </c>
      <c r="G58" s="114">
        <v>6407</v>
      </c>
      <c r="H58" s="140">
        <v>6317</v>
      </c>
      <c r="I58" s="115">
        <v>-141</v>
      </c>
      <c r="J58" s="116">
        <v>-2.2320721861643187</v>
      </c>
    </row>
    <row r="59" spans="1:16" s="110" customFormat="1" ht="14.45" customHeight="1" x14ac:dyDescent="0.2">
      <c r="A59" s="118" t="s">
        <v>105</v>
      </c>
      <c r="B59" s="121" t="s">
        <v>108</v>
      </c>
      <c r="C59" s="113">
        <v>13.406678999123747</v>
      </c>
      <c r="D59" s="115">
        <v>1377</v>
      </c>
      <c r="E59" s="114">
        <v>1427</v>
      </c>
      <c r="F59" s="114">
        <v>1359</v>
      </c>
      <c r="G59" s="114">
        <v>1420</v>
      </c>
      <c r="H59" s="140">
        <v>1336</v>
      </c>
      <c r="I59" s="115">
        <v>41</v>
      </c>
      <c r="J59" s="116">
        <v>3.068862275449102</v>
      </c>
    </row>
    <row r="60" spans="1:16" s="110" customFormat="1" ht="14.45" customHeight="1" x14ac:dyDescent="0.2">
      <c r="A60" s="118"/>
      <c r="B60" s="121" t="s">
        <v>109</v>
      </c>
      <c r="C60" s="113">
        <v>52.156557297244667</v>
      </c>
      <c r="D60" s="115">
        <v>5357</v>
      </c>
      <c r="E60" s="114">
        <v>5533</v>
      </c>
      <c r="F60" s="114">
        <v>5581</v>
      </c>
      <c r="G60" s="114">
        <v>5627</v>
      </c>
      <c r="H60" s="140">
        <v>5566</v>
      </c>
      <c r="I60" s="115">
        <v>-209</v>
      </c>
      <c r="J60" s="116">
        <v>-3.7549407114624507</v>
      </c>
    </row>
    <row r="61" spans="1:16" s="110" customFormat="1" ht="14.45" customHeight="1" x14ac:dyDescent="0.2">
      <c r="A61" s="118"/>
      <c r="B61" s="121" t="s">
        <v>110</v>
      </c>
      <c r="C61" s="113">
        <v>18.839450881121603</v>
      </c>
      <c r="D61" s="115">
        <v>1935</v>
      </c>
      <c r="E61" s="114">
        <v>1944</v>
      </c>
      <c r="F61" s="114">
        <v>1937</v>
      </c>
      <c r="G61" s="114">
        <v>1939</v>
      </c>
      <c r="H61" s="140">
        <v>1923</v>
      </c>
      <c r="I61" s="115">
        <v>12</v>
      </c>
      <c r="J61" s="116">
        <v>0.62402496099843996</v>
      </c>
    </row>
    <row r="62" spans="1:16" s="110" customFormat="1" ht="14.45" customHeight="1" x14ac:dyDescent="0.2">
      <c r="A62" s="120"/>
      <c r="B62" s="121" t="s">
        <v>111</v>
      </c>
      <c r="C62" s="113">
        <v>15.597312822509979</v>
      </c>
      <c r="D62" s="115">
        <v>1602</v>
      </c>
      <c r="E62" s="114">
        <v>1607</v>
      </c>
      <c r="F62" s="114">
        <v>1586</v>
      </c>
      <c r="G62" s="114">
        <v>1551</v>
      </c>
      <c r="H62" s="140">
        <v>1527</v>
      </c>
      <c r="I62" s="115">
        <v>75</v>
      </c>
      <c r="J62" s="116">
        <v>4.9115913555992146</v>
      </c>
    </row>
    <row r="63" spans="1:16" s="110" customFormat="1" ht="14.45" customHeight="1" x14ac:dyDescent="0.2">
      <c r="A63" s="120"/>
      <c r="B63" s="121" t="s">
        <v>112</v>
      </c>
      <c r="C63" s="113">
        <v>1.5967286534904099</v>
      </c>
      <c r="D63" s="115">
        <v>164</v>
      </c>
      <c r="E63" s="114">
        <v>168</v>
      </c>
      <c r="F63" s="114">
        <v>171</v>
      </c>
      <c r="G63" s="114">
        <v>139</v>
      </c>
      <c r="H63" s="140">
        <v>135</v>
      </c>
      <c r="I63" s="115">
        <v>29</v>
      </c>
      <c r="J63" s="116">
        <v>21.481481481481481</v>
      </c>
    </row>
    <row r="64" spans="1:16" s="110" customFormat="1" ht="14.45" customHeight="1" x14ac:dyDescent="0.2">
      <c r="A64" s="120" t="s">
        <v>113</v>
      </c>
      <c r="B64" s="119" t="s">
        <v>116</v>
      </c>
      <c r="C64" s="113">
        <v>90.312530425469774</v>
      </c>
      <c r="D64" s="115">
        <v>9276</v>
      </c>
      <c r="E64" s="114">
        <v>9500</v>
      </c>
      <c r="F64" s="114">
        <v>9451</v>
      </c>
      <c r="G64" s="114">
        <v>9515</v>
      </c>
      <c r="H64" s="140">
        <v>9394</v>
      </c>
      <c r="I64" s="115">
        <v>-118</v>
      </c>
      <c r="J64" s="116">
        <v>-1.2561209282520758</v>
      </c>
    </row>
    <row r="65" spans="1:10" s="110" customFormat="1" ht="14.45" customHeight="1" x14ac:dyDescent="0.2">
      <c r="A65" s="123"/>
      <c r="B65" s="124" t="s">
        <v>117</v>
      </c>
      <c r="C65" s="125">
        <v>9.6290526725732644</v>
      </c>
      <c r="D65" s="143">
        <v>989</v>
      </c>
      <c r="E65" s="144">
        <v>1005</v>
      </c>
      <c r="F65" s="144">
        <v>1008</v>
      </c>
      <c r="G65" s="144">
        <v>1015</v>
      </c>
      <c r="H65" s="145">
        <v>951</v>
      </c>
      <c r="I65" s="143">
        <v>38</v>
      </c>
      <c r="J65" s="146">
        <v>3.9957939011566772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9107</v>
      </c>
      <c r="G11" s="114">
        <v>9308</v>
      </c>
      <c r="H11" s="114">
        <v>9267</v>
      </c>
      <c r="I11" s="114">
        <v>9302</v>
      </c>
      <c r="J11" s="140">
        <v>9123</v>
      </c>
      <c r="K11" s="114">
        <v>-16</v>
      </c>
      <c r="L11" s="116">
        <v>-0.17538090540392415</v>
      </c>
    </row>
    <row r="12" spans="1:17" s="110" customFormat="1" ht="24" customHeight="1" x14ac:dyDescent="0.2">
      <c r="A12" s="604" t="s">
        <v>185</v>
      </c>
      <c r="B12" s="605"/>
      <c r="C12" s="605"/>
      <c r="D12" s="606"/>
      <c r="E12" s="113">
        <v>40.046118370484244</v>
      </c>
      <c r="F12" s="115">
        <v>3647</v>
      </c>
      <c r="G12" s="114">
        <v>3732</v>
      </c>
      <c r="H12" s="114">
        <v>3695</v>
      </c>
      <c r="I12" s="114">
        <v>3701</v>
      </c>
      <c r="J12" s="140">
        <v>3618</v>
      </c>
      <c r="K12" s="114">
        <v>29</v>
      </c>
      <c r="L12" s="116">
        <v>0.80154781647318962</v>
      </c>
    </row>
    <row r="13" spans="1:17" s="110" customFormat="1" ht="15" customHeight="1" x14ac:dyDescent="0.2">
      <c r="A13" s="120"/>
      <c r="B13" s="612" t="s">
        <v>107</v>
      </c>
      <c r="C13" s="612"/>
      <c r="E13" s="113">
        <v>59.953881629515756</v>
      </c>
      <c r="F13" s="115">
        <v>5460</v>
      </c>
      <c r="G13" s="114">
        <v>5576</v>
      </c>
      <c r="H13" s="114">
        <v>5572</v>
      </c>
      <c r="I13" s="114">
        <v>5601</v>
      </c>
      <c r="J13" s="140">
        <v>5505</v>
      </c>
      <c r="K13" s="114">
        <v>-45</v>
      </c>
      <c r="L13" s="116">
        <v>-0.81743869209809261</v>
      </c>
    </row>
    <row r="14" spans="1:17" s="110" customFormat="1" ht="22.5" customHeight="1" x14ac:dyDescent="0.2">
      <c r="A14" s="604" t="s">
        <v>186</v>
      </c>
      <c r="B14" s="605"/>
      <c r="C14" s="605"/>
      <c r="D14" s="606"/>
      <c r="E14" s="113">
        <v>11.716262215877896</v>
      </c>
      <c r="F14" s="115">
        <v>1067</v>
      </c>
      <c r="G14" s="114">
        <v>1110</v>
      </c>
      <c r="H14" s="114">
        <v>1092</v>
      </c>
      <c r="I14" s="114">
        <v>1130</v>
      </c>
      <c r="J14" s="140">
        <v>1057</v>
      </c>
      <c r="K14" s="114">
        <v>10</v>
      </c>
      <c r="L14" s="116">
        <v>0.94607379375591294</v>
      </c>
    </row>
    <row r="15" spans="1:17" s="110" customFormat="1" ht="15" customHeight="1" x14ac:dyDescent="0.2">
      <c r="A15" s="120"/>
      <c r="B15" s="119"/>
      <c r="C15" s="258" t="s">
        <v>106</v>
      </c>
      <c r="E15" s="113">
        <v>47.610121836925963</v>
      </c>
      <c r="F15" s="115">
        <v>508</v>
      </c>
      <c r="G15" s="114">
        <v>537</v>
      </c>
      <c r="H15" s="114">
        <v>515</v>
      </c>
      <c r="I15" s="114">
        <v>525</v>
      </c>
      <c r="J15" s="140">
        <v>491</v>
      </c>
      <c r="K15" s="114">
        <v>17</v>
      </c>
      <c r="L15" s="116">
        <v>3.4623217922606924</v>
      </c>
    </row>
    <row r="16" spans="1:17" s="110" customFormat="1" ht="15" customHeight="1" x14ac:dyDescent="0.2">
      <c r="A16" s="120"/>
      <c r="B16" s="119"/>
      <c r="C16" s="258" t="s">
        <v>107</v>
      </c>
      <c r="E16" s="113">
        <v>52.389878163074037</v>
      </c>
      <c r="F16" s="115">
        <v>559</v>
      </c>
      <c r="G16" s="114">
        <v>573</v>
      </c>
      <c r="H16" s="114">
        <v>577</v>
      </c>
      <c r="I16" s="114">
        <v>605</v>
      </c>
      <c r="J16" s="140">
        <v>566</v>
      </c>
      <c r="K16" s="114">
        <v>-7</v>
      </c>
      <c r="L16" s="116">
        <v>-1.2367491166077738</v>
      </c>
    </row>
    <row r="17" spans="1:12" s="110" customFormat="1" ht="15" customHeight="1" x14ac:dyDescent="0.2">
      <c r="A17" s="120"/>
      <c r="B17" s="121" t="s">
        <v>109</v>
      </c>
      <c r="C17" s="258"/>
      <c r="E17" s="113">
        <v>53.519270890523771</v>
      </c>
      <c r="F17" s="115">
        <v>4874</v>
      </c>
      <c r="G17" s="114">
        <v>5000</v>
      </c>
      <c r="H17" s="114">
        <v>5013</v>
      </c>
      <c r="I17" s="114">
        <v>5037</v>
      </c>
      <c r="J17" s="140">
        <v>4959</v>
      </c>
      <c r="K17" s="114">
        <v>-85</v>
      </c>
      <c r="L17" s="116">
        <v>-1.7140552530752167</v>
      </c>
    </row>
    <row r="18" spans="1:12" s="110" customFormat="1" ht="15" customHeight="1" x14ac:dyDescent="0.2">
      <c r="A18" s="120"/>
      <c r="B18" s="119"/>
      <c r="C18" s="258" t="s">
        <v>106</v>
      </c>
      <c r="E18" s="113">
        <v>37.956503898235539</v>
      </c>
      <c r="F18" s="115">
        <v>1850</v>
      </c>
      <c r="G18" s="114">
        <v>1886</v>
      </c>
      <c r="H18" s="114">
        <v>1881</v>
      </c>
      <c r="I18" s="114">
        <v>1885</v>
      </c>
      <c r="J18" s="140">
        <v>1845</v>
      </c>
      <c r="K18" s="114">
        <v>5</v>
      </c>
      <c r="L18" s="116">
        <v>0.27100271002710025</v>
      </c>
    </row>
    <row r="19" spans="1:12" s="110" customFormat="1" ht="15" customHeight="1" x14ac:dyDescent="0.2">
      <c r="A19" s="120"/>
      <c r="B19" s="119"/>
      <c r="C19" s="258" t="s">
        <v>107</v>
      </c>
      <c r="E19" s="113">
        <v>62.043496101764461</v>
      </c>
      <c r="F19" s="115">
        <v>3024</v>
      </c>
      <c r="G19" s="114">
        <v>3114</v>
      </c>
      <c r="H19" s="114">
        <v>3132</v>
      </c>
      <c r="I19" s="114">
        <v>3152</v>
      </c>
      <c r="J19" s="140">
        <v>3114</v>
      </c>
      <c r="K19" s="114">
        <v>-90</v>
      </c>
      <c r="L19" s="116">
        <v>-2.8901734104046244</v>
      </c>
    </row>
    <row r="20" spans="1:12" s="110" customFormat="1" ht="15" customHeight="1" x14ac:dyDescent="0.2">
      <c r="A20" s="120"/>
      <c r="B20" s="121" t="s">
        <v>110</v>
      </c>
      <c r="C20" s="258"/>
      <c r="E20" s="113">
        <v>18.864609640935544</v>
      </c>
      <c r="F20" s="115">
        <v>1718</v>
      </c>
      <c r="G20" s="114">
        <v>1735</v>
      </c>
      <c r="H20" s="114">
        <v>1731</v>
      </c>
      <c r="I20" s="114">
        <v>1737</v>
      </c>
      <c r="J20" s="140">
        <v>1725</v>
      </c>
      <c r="K20" s="114">
        <v>-7</v>
      </c>
      <c r="L20" s="116">
        <v>-0.40579710144927539</v>
      </c>
    </row>
    <row r="21" spans="1:12" s="110" customFormat="1" ht="15" customHeight="1" x14ac:dyDescent="0.2">
      <c r="A21" s="120"/>
      <c r="B21" s="119"/>
      <c r="C21" s="258" t="s">
        <v>106</v>
      </c>
      <c r="E21" s="113">
        <v>31.257275902211873</v>
      </c>
      <c r="F21" s="115">
        <v>537</v>
      </c>
      <c r="G21" s="114">
        <v>551</v>
      </c>
      <c r="H21" s="114">
        <v>553</v>
      </c>
      <c r="I21" s="114">
        <v>560</v>
      </c>
      <c r="J21" s="140">
        <v>552</v>
      </c>
      <c r="K21" s="114">
        <v>-15</v>
      </c>
      <c r="L21" s="116">
        <v>-2.7173913043478262</v>
      </c>
    </row>
    <row r="22" spans="1:12" s="110" customFormat="1" ht="15" customHeight="1" x14ac:dyDescent="0.2">
      <c r="A22" s="120"/>
      <c r="B22" s="119"/>
      <c r="C22" s="258" t="s">
        <v>107</v>
      </c>
      <c r="E22" s="113">
        <v>68.742724097788127</v>
      </c>
      <c r="F22" s="115">
        <v>1181</v>
      </c>
      <c r="G22" s="114">
        <v>1184</v>
      </c>
      <c r="H22" s="114">
        <v>1178</v>
      </c>
      <c r="I22" s="114">
        <v>1177</v>
      </c>
      <c r="J22" s="140">
        <v>1173</v>
      </c>
      <c r="K22" s="114">
        <v>8</v>
      </c>
      <c r="L22" s="116">
        <v>0.68201193520886616</v>
      </c>
    </row>
    <row r="23" spans="1:12" s="110" customFormat="1" ht="15" customHeight="1" x14ac:dyDescent="0.2">
      <c r="A23" s="120"/>
      <c r="B23" s="121" t="s">
        <v>111</v>
      </c>
      <c r="C23" s="258"/>
      <c r="E23" s="113">
        <v>15.899857252662787</v>
      </c>
      <c r="F23" s="115">
        <v>1448</v>
      </c>
      <c r="G23" s="114">
        <v>1463</v>
      </c>
      <c r="H23" s="114">
        <v>1431</v>
      </c>
      <c r="I23" s="114">
        <v>1398</v>
      </c>
      <c r="J23" s="140">
        <v>1382</v>
      </c>
      <c r="K23" s="114">
        <v>66</v>
      </c>
      <c r="L23" s="116">
        <v>4.7756874095513746</v>
      </c>
    </row>
    <row r="24" spans="1:12" s="110" customFormat="1" ht="15" customHeight="1" x14ac:dyDescent="0.2">
      <c r="A24" s="120"/>
      <c r="B24" s="119"/>
      <c r="C24" s="258" t="s">
        <v>106</v>
      </c>
      <c r="E24" s="113">
        <v>51.933701657458563</v>
      </c>
      <c r="F24" s="115">
        <v>752</v>
      </c>
      <c r="G24" s="114">
        <v>758</v>
      </c>
      <c r="H24" s="114">
        <v>746</v>
      </c>
      <c r="I24" s="114">
        <v>731</v>
      </c>
      <c r="J24" s="140">
        <v>730</v>
      </c>
      <c r="K24" s="114">
        <v>22</v>
      </c>
      <c r="L24" s="116">
        <v>3.0136986301369864</v>
      </c>
    </row>
    <row r="25" spans="1:12" s="110" customFormat="1" ht="15" customHeight="1" x14ac:dyDescent="0.2">
      <c r="A25" s="120"/>
      <c r="B25" s="119"/>
      <c r="C25" s="258" t="s">
        <v>107</v>
      </c>
      <c r="E25" s="113">
        <v>48.066298342541437</v>
      </c>
      <c r="F25" s="115">
        <v>696</v>
      </c>
      <c r="G25" s="114">
        <v>705</v>
      </c>
      <c r="H25" s="114">
        <v>685</v>
      </c>
      <c r="I25" s="114">
        <v>667</v>
      </c>
      <c r="J25" s="140">
        <v>652</v>
      </c>
      <c r="K25" s="114">
        <v>44</v>
      </c>
      <c r="L25" s="116">
        <v>6.7484662576687118</v>
      </c>
    </row>
    <row r="26" spans="1:12" s="110" customFormat="1" ht="15" customHeight="1" x14ac:dyDescent="0.2">
      <c r="A26" s="120"/>
      <c r="C26" s="121" t="s">
        <v>187</v>
      </c>
      <c r="D26" s="110" t="s">
        <v>188</v>
      </c>
      <c r="E26" s="113">
        <v>1.6251235313495114</v>
      </c>
      <c r="F26" s="115">
        <v>148</v>
      </c>
      <c r="G26" s="114">
        <v>157</v>
      </c>
      <c r="H26" s="114">
        <v>148</v>
      </c>
      <c r="I26" s="114">
        <v>123</v>
      </c>
      <c r="J26" s="140">
        <v>119</v>
      </c>
      <c r="K26" s="114">
        <v>29</v>
      </c>
      <c r="L26" s="116">
        <v>24.369747899159663</v>
      </c>
    </row>
    <row r="27" spans="1:12" s="110" customFormat="1" ht="15" customHeight="1" x14ac:dyDescent="0.2">
      <c r="A27" s="120"/>
      <c r="B27" s="119"/>
      <c r="D27" s="259" t="s">
        <v>106</v>
      </c>
      <c r="E27" s="113">
        <v>47.297297297297298</v>
      </c>
      <c r="F27" s="115">
        <v>70</v>
      </c>
      <c r="G27" s="114">
        <v>73</v>
      </c>
      <c r="H27" s="114">
        <v>62</v>
      </c>
      <c r="I27" s="114">
        <v>57</v>
      </c>
      <c r="J27" s="140">
        <v>58</v>
      </c>
      <c r="K27" s="114">
        <v>12</v>
      </c>
      <c r="L27" s="116">
        <v>20.689655172413794</v>
      </c>
    </row>
    <row r="28" spans="1:12" s="110" customFormat="1" ht="15" customHeight="1" x14ac:dyDescent="0.2">
      <c r="A28" s="120"/>
      <c r="B28" s="119"/>
      <c r="D28" s="259" t="s">
        <v>107</v>
      </c>
      <c r="E28" s="113">
        <v>52.702702702702702</v>
      </c>
      <c r="F28" s="115">
        <v>78</v>
      </c>
      <c r="G28" s="114">
        <v>84</v>
      </c>
      <c r="H28" s="114">
        <v>86</v>
      </c>
      <c r="I28" s="114">
        <v>66</v>
      </c>
      <c r="J28" s="140">
        <v>61</v>
      </c>
      <c r="K28" s="114">
        <v>17</v>
      </c>
      <c r="L28" s="116">
        <v>27.868852459016395</v>
      </c>
    </row>
    <row r="29" spans="1:12" s="110" customFormat="1" ht="24" customHeight="1" x14ac:dyDescent="0.2">
      <c r="A29" s="604" t="s">
        <v>189</v>
      </c>
      <c r="B29" s="605"/>
      <c r="C29" s="605"/>
      <c r="D29" s="606"/>
      <c r="E29" s="113">
        <v>90.611617437136275</v>
      </c>
      <c r="F29" s="115">
        <v>8252</v>
      </c>
      <c r="G29" s="114">
        <v>8465</v>
      </c>
      <c r="H29" s="114">
        <v>8434</v>
      </c>
      <c r="I29" s="114">
        <v>8428</v>
      </c>
      <c r="J29" s="140">
        <v>8303</v>
      </c>
      <c r="K29" s="114">
        <v>-51</v>
      </c>
      <c r="L29" s="116">
        <v>-0.61423581837889918</v>
      </c>
    </row>
    <row r="30" spans="1:12" s="110" customFormat="1" ht="15" customHeight="1" x14ac:dyDescent="0.2">
      <c r="A30" s="120"/>
      <c r="B30" s="119"/>
      <c r="C30" s="258" t="s">
        <v>106</v>
      </c>
      <c r="E30" s="113">
        <v>40.269025690741636</v>
      </c>
      <c r="F30" s="115">
        <v>3323</v>
      </c>
      <c r="G30" s="114">
        <v>3413</v>
      </c>
      <c r="H30" s="114">
        <v>3369</v>
      </c>
      <c r="I30" s="114">
        <v>3356</v>
      </c>
      <c r="J30" s="140">
        <v>3285</v>
      </c>
      <c r="K30" s="114">
        <v>38</v>
      </c>
      <c r="L30" s="116">
        <v>1.1567732115677321</v>
      </c>
    </row>
    <row r="31" spans="1:12" s="110" customFormat="1" ht="15" customHeight="1" x14ac:dyDescent="0.2">
      <c r="A31" s="120"/>
      <c r="B31" s="119"/>
      <c r="C31" s="258" t="s">
        <v>107</v>
      </c>
      <c r="E31" s="113">
        <v>59.730974309258364</v>
      </c>
      <c r="F31" s="115">
        <v>4929</v>
      </c>
      <c r="G31" s="114">
        <v>5052</v>
      </c>
      <c r="H31" s="114">
        <v>5065</v>
      </c>
      <c r="I31" s="114">
        <v>5072</v>
      </c>
      <c r="J31" s="140">
        <v>5018</v>
      </c>
      <c r="K31" s="114">
        <v>-89</v>
      </c>
      <c r="L31" s="116">
        <v>-1.7736149860502193</v>
      </c>
    </row>
    <row r="32" spans="1:12" s="110" customFormat="1" ht="15" customHeight="1" x14ac:dyDescent="0.2">
      <c r="A32" s="120"/>
      <c r="B32" s="119" t="s">
        <v>117</v>
      </c>
      <c r="C32" s="258"/>
      <c r="E32" s="113">
        <v>9.2895574832546401</v>
      </c>
      <c r="F32" s="114">
        <v>846</v>
      </c>
      <c r="G32" s="114">
        <v>835</v>
      </c>
      <c r="H32" s="114">
        <v>828</v>
      </c>
      <c r="I32" s="114">
        <v>867</v>
      </c>
      <c r="J32" s="140">
        <v>813</v>
      </c>
      <c r="K32" s="114">
        <v>33</v>
      </c>
      <c r="L32" s="116">
        <v>4.0590405904059041</v>
      </c>
    </row>
    <row r="33" spans="1:12" s="110" customFormat="1" ht="15" customHeight="1" x14ac:dyDescent="0.2">
      <c r="A33" s="120"/>
      <c r="B33" s="119"/>
      <c r="C33" s="258" t="s">
        <v>106</v>
      </c>
      <c r="E33" s="113">
        <v>38.061465721040186</v>
      </c>
      <c r="F33" s="114">
        <v>322</v>
      </c>
      <c r="G33" s="114">
        <v>318</v>
      </c>
      <c r="H33" s="114">
        <v>325</v>
      </c>
      <c r="I33" s="114">
        <v>343</v>
      </c>
      <c r="J33" s="140">
        <v>331</v>
      </c>
      <c r="K33" s="114">
        <v>-9</v>
      </c>
      <c r="L33" s="116">
        <v>-2.7190332326283988</v>
      </c>
    </row>
    <row r="34" spans="1:12" s="110" customFormat="1" ht="15" customHeight="1" x14ac:dyDescent="0.2">
      <c r="A34" s="120"/>
      <c r="B34" s="119"/>
      <c r="C34" s="258" t="s">
        <v>107</v>
      </c>
      <c r="E34" s="113">
        <v>61.938534278959814</v>
      </c>
      <c r="F34" s="114">
        <v>524</v>
      </c>
      <c r="G34" s="114">
        <v>517</v>
      </c>
      <c r="H34" s="114">
        <v>503</v>
      </c>
      <c r="I34" s="114">
        <v>524</v>
      </c>
      <c r="J34" s="140">
        <v>482</v>
      </c>
      <c r="K34" s="114">
        <v>42</v>
      </c>
      <c r="L34" s="116">
        <v>8.7136929460580905</v>
      </c>
    </row>
    <row r="35" spans="1:12" s="110" customFormat="1" ht="24" customHeight="1" x14ac:dyDescent="0.2">
      <c r="A35" s="604" t="s">
        <v>192</v>
      </c>
      <c r="B35" s="605"/>
      <c r="C35" s="605"/>
      <c r="D35" s="606"/>
      <c r="E35" s="113">
        <v>14.757878554957724</v>
      </c>
      <c r="F35" s="114">
        <v>1344</v>
      </c>
      <c r="G35" s="114">
        <v>1375</v>
      </c>
      <c r="H35" s="114">
        <v>1372</v>
      </c>
      <c r="I35" s="114">
        <v>1393</v>
      </c>
      <c r="J35" s="114">
        <v>1313</v>
      </c>
      <c r="K35" s="318">
        <v>31</v>
      </c>
      <c r="L35" s="319">
        <v>2.3610053313023611</v>
      </c>
    </row>
    <row r="36" spans="1:12" s="110" customFormat="1" ht="15" customHeight="1" x14ac:dyDescent="0.2">
      <c r="A36" s="120"/>
      <c r="B36" s="119"/>
      <c r="C36" s="258" t="s">
        <v>106</v>
      </c>
      <c r="E36" s="113">
        <v>33.928571428571431</v>
      </c>
      <c r="F36" s="114">
        <v>456</v>
      </c>
      <c r="G36" s="114">
        <v>480</v>
      </c>
      <c r="H36" s="114">
        <v>488</v>
      </c>
      <c r="I36" s="114">
        <v>495</v>
      </c>
      <c r="J36" s="114">
        <v>447</v>
      </c>
      <c r="K36" s="318">
        <v>9</v>
      </c>
      <c r="L36" s="116">
        <v>2.0134228187919465</v>
      </c>
    </row>
    <row r="37" spans="1:12" s="110" customFormat="1" ht="15" customHeight="1" x14ac:dyDescent="0.2">
      <c r="A37" s="120"/>
      <c r="B37" s="119"/>
      <c r="C37" s="258" t="s">
        <v>107</v>
      </c>
      <c r="E37" s="113">
        <v>66.071428571428569</v>
      </c>
      <c r="F37" s="114">
        <v>888</v>
      </c>
      <c r="G37" s="114">
        <v>895</v>
      </c>
      <c r="H37" s="114">
        <v>884</v>
      </c>
      <c r="I37" s="114">
        <v>898</v>
      </c>
      <c r="J37" s="140">
        <v>866</v>
      </c>
      <c r="K37" s="114">
        <v>22</v>
      </c>
      <c r="L37" s="116">
        <v>2.5404157043879909</v>
      </c>
    </row>
    <row r="38" spans="1:12" s="110" customFormat="1" ht="15" customHeight="1" x14ac:dyDescent="0.2">
      <c r="A38" s="120"/>
      <c r="B38" s="119" t="s">
        <v>328</v>
      </c>
      <c r="C38" s="258"/>
      <c r="E38" s="113">
        <v>67.804985176238063</v>
      </c>
      <c r="F38" s="114">
        <v>6175</v>
      </c>
      <c r="G38" s="114">
        <v>6287</v>
      </c>
      <c r="H38" s="114">
        <v>6238</v>
      </c>
      <c r="I38" s="114">
        <v>6238</v>
      </c>
      <c r="J38" s="140">
        <v>6159</v>
      </c>
      <c r="K38" s="114">
        <v>16</v>
      </c>
      <c r="L38" s="116">
        <v>0.25978243221302161</v>
      </c>
    </row>
    <row r="39" spans="1:12" s="110" customFormat="1" ht="15" customHeight="1" x14ac:dyDescent="0.2">
      <c r="A39" s="120"/>
      <c r="B39" s="119"/>
      <c r="C39" s="258" t="s">
        <v>106</v>
      </c>
      <c r="E39" s="113">
        <v>42.59109311740891</v>
      </c>
      <c r="F39" s="115">
        <v>2630</v>
      </c>
      <c r="G39" s="114">
        <v>2680</v>
      </c>
      <c r="H39" s="114">
        <v>2628</v>
      </c>
      <c r="I39" s="114">
        <v>2626</v>
      </c>
      <c r="J39" s="140">
        <v>2590</v>
      </c>
      <c r="K39" s="114">
        <v>40</v>
      </c>
      <c r="L39" s="116">
        <v>1.5444015444015444</v>
      </c>
    </row>
    <row r="40" spans="1:12" s="110" customFormat="1" ht="15" customHeight="1" x14ac:dyDescent="0.2">
      <c r="A40" s="120"/>
      <c r="B40" s="119"/>
      <c r="C40" s="258" t="s">
        <v>107</v>
      </c>
      <c r="E40" s="113">
        <v>57.40890688259109</v>
      </c>
      <c r="F40" s="115">
        <v>3545</v>
      </c>
      <c r="G40" s="114">
        <v>3607</v>
      </c>
      <c r="H40" s="114">
        <v>3610</v>
      </c>
      <c r="I40" s="114">
        <v>3612</v>
      </c>
      <c r="J40" s="140">
        <v>3569</v>
      </c>
      <c r="K40" s="114">
        <v>-24</v>
      </c>
      <c r="L40" s="116">
        <v>-0.67245727094424212</v>
      </c>
    </row>
    <row r="41" spans="1:12" s="110" customFormat="1" ht="15" customHeight="1" x14ac:dyDescent="0.2">
      <c r="A41" s="120"/>
      <c r="B41" s="320" t="s">
        <v>516</v>
      </c>
      <c r="C41" s="258"/>
      <c r="E41" s="113">
        <v>5.073020753266718</v>
      </c>
      <c r="F41" s="115">
        <v>462</v>
      </c>
      <c r="G41" s="114">
        <v>489</v>
      </c>
      <c r="H41" s="114">
        <v>488</v>
      </c>
      <c r="I41" s="114">
        <v>467</v>
      </c>
      <c r="J41" s="140">
        <v>453</v>
      </c>
      <c r="K41" s="114">
        <v>9</v>
      </c>
      <c r="L41" s="116">
        <v>1.9867549668874172</v>
      </c>
    </row>
    <row r="42" spans="1:12" s="110" customFormat="1" ht="15" customHeight="1" x14ac:dyDescent="0.2">
      <c r="A42" s="120"/>
      <c r="B42" s="119"/>
      <c r="C42" s="268" t="s">
        <v>106</v>
      </c>
      <c r="D42" s="182"/>
      <c r="E42" s="113">
        <v>47.186147186147188</v>
      </c>
      <c r="F42" s="115">
        <v>218</v>
      </c>
      <c r="G42" s="114">
        <v>236</v>
      </c>
      <c r="H42" s="114">
        <v>235</v>
      </c>
      <c r="I42" s="114">
        <v>226</v>
      </c>
      <c r="J42" s="140">
        <v>223</v>
      </c>
      <c r="K42" s="114">
        <v>-5</v>
      </c>
      <c r="L42" s="116">
        <v>-2.2421524663677128</v>
      </c>
    </row>
    <row r="43" spans="1:12" s="110" customFormat="1" ht="15" customHeight="1" x14ac:dyDescent="0.2">
      <c r="A43" s="120"/>
      <c r="B43" s="119"/>
      <c r="C43" s="268" t="s">
        <v>107</v>
      </c>
      <c r="D43" s="182"/>
      <c r="E43" s="113">
        <v>52.813852813852812</v>
      </c>
      <c r="F43" s="115">
        <v>244</v>
      </c>
      <c r="G43" s="114">
        <v>253</v>
      </c>
      <c r="H43" s="114">
        <v>253</v>
      </c>
      <c r="I43" s="114">
        <v>241</v>
      </c>
      <c r="J43" s="140">
        <v>230</v>
      </c>
      <c r="K43" s="114">
        <v>14</v>
      </c>
      <c r="L43" s="116">
        <v>6.0869565217391308</v>
      </c>
    </row>
    <row r="44" spans="1:12" s="110" customFormat="1" ht="15" customHeight="1" x14ac:dyDescent="0.2">
      <c r="A44" s="120"/>
      <c r="B44" s="119" t="s">
        <v>205</v>
      </c>
      <c r="C44" s="268"/>
      <c r="D44" s="182"/>
      <c r="E44" s="113">
        <v>12.364115515537499</v>
      </c>
      <c r="F44" s="115">
        <v>1126</v>
      </c>
      <c r="G44" s="114">
        <v>1157</v>
      </c>
      <c r="H44" s="114">
        <v>1169</v>
      </c>
      <c r="I44" s="114">
        <v>1204</v>
      </c>
      <c r="J44" s="140">
        <v>1198</v>
      </c>
      <c r="K44" s="114">
        <v>-72</v>
      </c>
      <c r="L44" s="116">
        <v>-6.010016694490818</v>
      </c>
    </row>
    <row r="45" spans="1:12" s="110" customFormat="1" ht="15" customHeight="1" x14ac:dyDescent="0.2">
      <c r="A45" s="120"/>
      <c r="B45" s="119"/>
      <c r="C45" s="268" t="s">
        <v>106</v>
      </c>
      <c r="D45" s="182"/>
      <c r="E45" s="113">
        <v>30.461811722912966</v>
      </c>
      <c r="F45" s="115">
        <v>343</v>
      </c>
      <c r="G45" s="114">
        <v>336</v>
      </c>
      <c r="H45" s="114">
        <v>344</v>
      </c>
      <c r="I45" s="114">
        <v>354</v>
      </c>
      <c r="J45" s="140">
        <v>358</v>
      </c>
      <c r="K45" s="114">
        <v>-15</v>
      </c>
      <c r="L45" s="116">
        <v>-4.1899441340782122</v>
      </c>
    </row>
    <row r="46" spans="1:12" s="110" customFormat="1" ht="15" customHeight="1" x14ac:dyDescent="0.2">
      <c r="A46" s="123"/>
      <c r="B46" s="124"/>
      <c r="C46" s="260" t="s">
        <v>107</v>
      </c>
      <c r="D46" s="261"/>
      <c r="E46" s="125">
        <v>69.538188277087031</v>
      </c>
      <c r="F46" s="143">
        <v>783</v>
      </c>
      <c r="G46" s="144">
        <v>821</v>
      </c>
      <c r="H46" s="144">
        <v>825</v>
      </c>
      <c r="I46" s="144">
        <v>850</v>
      </c>
      <c r="J46" s="145">
        <v>840</v>
      </c>
      <c r="K46" s="144">
        <v>-57</v>
      </c>
      <c r="L46" s="146">
        <v>-6.7857142857142856</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9107</v>
      </c>
      <c r="E11" s="114">
        <v>9308</v>
      </c>
      <c r="F11" s="114">
        <v>9267</v>
      </c>
      <c r="G11" s="114">
        <v>9302</v>
      </c>
      <c r="H11" s="140">
        <v>9123</v>
      </c>
      <c r="I11" s="115">
        <v>-16</v>
      </c>
      <c r="J11" s="116">
        <v>-0.17538090540392415</v>
      </c>
    </row>
    <row r="12" spans="1:15" s="110" customFormat="1" ht="24.95" customHeight="1" x14ac:dyDescent="0.2">
      <c r="A12" s="193" t="s">
        <v>132</v>
      </c>
      <c r="B12" s="194" t="s">
        <v>133</v>
      </c>
      <c r="C12" s="113">
        <v>4.6887009992313606</v>
      </c>
      <c r="D12" s="115">
        <v>427</v>
      </c>
      <c r="E12" s="114">
        <v>423</v>
      </c>
      <c r="F12" s="114">
        <v>438</v>
      </c>
      <c r="G12" s="114">
        <v>425</v>
      </c>
      <c r="H12" s="140">
        <v>418</v>
      </c>
      <c r="I12" s="115">
        <v>9</v>
      </c>
      <c r="J12" s="116">
        <v>2.1531100478468899</v>
      </c>
    </row>
    <row r="13" spans="1:15" s="110" customFormat="1" ht="24.95" customHeight="1" x14ac:dyDescent="0.2">
      <c r="A13" s="193" t="s">
        <v>134</v>
      </c>
      <c r="B13" s="199" t="s">
        <v>214</v>
      </c>
      <c r="C13" s="113">
        <v>1.9765015921818381</v>
      </c>
      <c r="D13" s="115">
        <v>180</v>
      </c>
      <c r="E13" s="114">
        <v>186</v>
      </c>
      <c r="F13" s="114">
        <v>173</v>
      </c>
      <c r="G13" s="114">
        <v>174</v>
      </c>
      <c r="H13" s="140">
        <v>167</v>
      </c>
      <c r="I13" s="115">
        <v>13</v>
      </c>
      <c r="J13" s="116">
        <v>7.7844311377245505</v>
      </c>
    </row>
    <row r="14" spans="1:15" s="287" customFormat="1" ht="24.95" customHeight="1" x14ac:dyDescent="0.2">
      <c r="A14" s="193" t="s">
        <v>215</v>
      </c>
      <c r="B14" s="199" t="s">
        <v>137</v>
      </c>
      <c r="C14" s="113">
        <v>12.221368178324365</v>
      </c>
      <c r="D14" s="115">
        <v>1113</v>
      </c>
      <c r="E14" s="114">
        <v>1158</v>
      </c>
      <c r="F14" s="114">
        <v>1177</v>
      </c>
      <c r="G14" s="114">
        <v>1210</v>
      </c>
      <c r="H14" s="140">
        <v>1209</v>
      </c>
      <c r="I14" s="115">
        <v>-96</v>
      </c>
      <c r="J14" s="116">
        <v>-7.9404466501240698</v>
      </c>
      <c r="K14" s="110"/>
      <c r="L14" s="110"/>
      <c r="M14" s="110"/>
      <c r="N14" s="110"/>
      <c r="O14" s="110"/>
    </row>
    <row r="15" spans="1:15" s="110" customFormat="1" ht="24.95" customHeight="1" x14ac:dyDescent="0.2">
      <c r="A15" s="193" t="s">
        <v>216</v>
      </c>
      <c r="B15" s="199" t="s">
        <v>217</v>
      </c>
      <c r="C15" s="113">
        <v>4.9412539804545954</v>
      </c>
      <c r="D15" s="115">
        <v>450</v>
      </c>
      <c r="E15" s="114">
        <v>471</v>
      </c>
      <c r="F15" s="114">
        <v>468</v>
      </c>
      <c r="G15" s="114">
        <v>488</v>
      </c>
      <c r="H15" s="140">
        <v>489</v>
      </c>
      <c r="I15" s="115">
        <v>-39</v>
      </c>
      <c r="J15" s="116">
        <v>-7.9754601226993866</v>
      </c>
    </row>
    <row r="16" spans="1:15" s="287" customFormat="1" ht="24.95" customHeight="1" x14ac:dyDescent="0.2">
      <c r="A16" s="193" t="s">
        <v>218</v>
      </c>
      <c r="B16" s="199" t="s">
        <v>141</v>
      </c>
      <c r="C16" s="113">
        <v>5.2377292192818707</v>
      </c>
      <c r="D16" s="115">
        <v>477</v>
      </c>
      <c r="E16" s="114">
        <v>501</v>
      </c>
      <c r="F16" s="114">
        <v>517</v>
      </c>
      <c r="G16" s="114">
        <v>534</v>
      </c>
      <c r="H16" s="140">
        <v>535</v>
      </c>
      <c r="I16" s="115">
        <v>-58</v>
      </c>
      <c r="J16" s="116">
        <v>-10.841121495327103</v>
      </c>
      <c r="K16" s="110"/>
      <c r="L16" s="110"/>
      <c r="M16" s="110"/>
      <c r="N16" s="110"/>
      <c r="O16" s="110"/>
    </row>
    <row r="17" spans="1:15" s="110" customFormat="1" ht="24.95" customHeight="1" x14ac:dyDescent="0.2">
      <c r="A17" s="193" t="s">
        <v>142</v>
      </c>
      <c r="B17" s="199" t="s">
        <v>220</v>
      </c>
      <c r="C17" s="113">
        <v>2.0423849785878994</v>
      </c>
      <c r="D17" s="115">
        <v>186</v>
      </c>
      <c r="E17" s="114">
        <v>186</v>
      </c>
      <c r="F17" s="114">
        <v>192</v>
      </c>
      <c r="G17" s="114">
        <v>188</v>
      </c>
      <c r="H17" s="140">
        <v>185</v>
      </c>
      <c r="I17" s="115">
        <v>1</v>
      </c>
      <c r="J17" s="116">
        <v>0.54054054054054057</v>
      </c>
    </row>
    <row r="18" spans="1:15" s="287" customFormat="1" ht="24.95" customHeight="1" x14ac:dyDescent="0.2">
      <c r="A18" s="201" t="s">
        <v>144</v>
      </c>
      <c r="B18" s="202" t="s">
        <v>145</v>
      </c>
      <c r="C18" s="113">
        <v>6.4565718677940049</v>
      </c>
      <c r="D18" s="115">
        <v>588</v>
      </c>
      <c r="E18" s="114">
        <v>602</v>
      </c>
      <c r="F18" s="114">
        <v>600</v>
      </c>
      <c r="G18" s="114">
        <v>597</v>
      </c>
      <c r="H18" s="140">
        <v>584</v>
      </c>
      <c r="I18" s="115">
        <v>4</v>
      </c>
      <c r="J18" s="116">
        <v>0.68493150684931503</v>
      </c>
      <c r="K18" s="110"/>
      <c r="L18" s="110"/>
      <c r="M18" s="110"/>
      <c r="N18" s="110"/>
      <c r="O18" s="110"/>
    </row>
    <row r="19" spans="1:15" s="110" customFormat="1" ht="24.95" customHeight="1" x14ac:dyDescent="0.2">
      <c r="A19" s="193" t="s">
        <v>146</v>
      </c>
      <c r="B19" s="199" t="s">
        <v>147</v>
      </c>
      <c r="C19" s="113">
        <v>19.995607774239595</v>
      </c>
      <c r="D19" s="115">
        <v>1821</v>
      </c>
      <c r="E19" s="114">
        <v>1877</v>
      </c>
      <c r="F19" s="114">
        <v>1822</v>
      </c>
      <c r="G19" s="114">
        <v>1823</v>
      </c>
      <c r="H19" s="140">
        <v>1819</v>
      </c>
      <c r="I19" s="115">
        <v>2</v>
      </c>
      <c r="J19" s="116">
        <v>0.10995052226498075</v>
      </c>
    </row>
    <row r="20" spans="1:15" s="287" customFormat="1" ht="24.95" customHeight="1" x14ac:dyDescent="0.2">
      <c r="A20" s="193" t="s">
        <v>148</v>
      </c>
      <c r="B20" s="199" t="s">
        <v>149</v>
      </c>
      <c r="C20" s="113">
        <v>3.9749643131656969</v>
      </c>
      <c r="D20" s="115">
        <v>362</v>
      </c>
      <c r="E20" s="114">
        <v>358</v>
      </c>
      <c r="F20" s="114">
        <v>364</v>
      </c>
      <c r="G20" s="114">
        <v>376</v>
      </c>
      <c r="H20" s="140">
        <v>361</v>
      </c>
      <c r="I20" s="115">
        <v>1</v>
      </c>
      <c r="J20" s="116">
        <v>0.2770083102493075</v>
      </c>
      <c r="K20" s="110"/>
      <c r="L20" s="110"/>
      <c r="M20" s="110"/>
      <c r="N20" s="110"/>
      <c r="O20" s="110"/>
    </row>
    <row r="21" spans="1:15" s="110" customFormat="1" ht="24.95" customHeight="1" x14ac:dyDescent="0.2">
      <c r="A21" s="201" t="s">
        <v>150</v>
      </c>
      <c r="B21" s="202" t="s">
        <v>151</v>
      </c>
      <c r="C21" s="113">
        <v>10.047216426924344</v>
      </c>
      <c r="D21" s="115">
        <v>915</v>
      </c>
      <c r="E21" s="114">
        <v>948</v>
      </c>
      <c r="F21" s="114">
        <v>988</v>
      </c>
      <c r="G21" s="114">
        <v>1002</v>
      </c>
      <c r="H21" s="140">
        <v>893</v>
      </c>
      <c r="I21" s="115">
        <v>22</v>
      </c>
      <c r="J21" s="116">
        <v>2.4636058230683089</v>
      </c>
    </row>
    <row r="22" spans="1:15" s="110" customFormat="1" ht="24.95" customHeight="1" x14ac:dyDescent="0.2">
      <c r="A22" s="201" t="s">
        <v>152</v>
      </c>
      <c r="B22" s="199" t="s">
        <v>153</v>
      </c>
      <c r="C22" s="113">
        <v>0.68079499286263312</v>
      </c>
      <c r="D22" s="115">
        <v>62</v>
      </c>
      <c r="E22" s="114">
        <v>68</v>
      </c>
      <c r="F22" s="114">
        <v>71</v>
      </c>
      <c r="G22" s="114">
        <v>62</v>
      </c>
      <c r="H22" s="140">
        <v>64</v>
      </c>
      <c r="I22" s="115">
        <v>-2</v>
      </c>
      <c r="J22" s="116">
        <v>-3.125</v>
      </c>
    </row>
    <row r="23" spans="1:15" s="110" customFormat="1" ht="24.95" customHeight="1" x14ac:dyDescent="0.2">
      <c r="A23" s="193" t="s">
        <v>154</v>
      </c>
      <c r="B23" s="199" t="s">
        <v>155</v>
      </c>
      <c r="C23" s="113">
        <v>1.2298232129131437</v>
      </c>
      <c r="D23" s="115">
        <v>112</v>
      </c>
      <c r="E23" s="114">
        <v>110</v>
      </c>
      <c r="F23" s="114">
        <v>109</v>
      </c>
      <c r="G23" s="114">
        <v>115</v>
      </c>
      <c r="H23" s="140">
        <v>123</v>
      </c>
      <c r="I23" s="115">
        <v>-11</v>
      </c>
      <c r="J23" s="116">
        <v>-8.9430894308943092</v>
      </c>
    </row>
    <row r="24" spans="1:15" s="110" customFormat="1" ht="24.95" customHeight="1" x14ac:dyDescent="0.2">
      <c r="A24" s="193" t="s">
        <v>156</v>
      </c>
      <c r="B24" s="199" t="s">
        <v>221</v>
      </c>
      <c r="C24" s="113">
        <v>5.4573405073020753</v>
      </c>
      <c r="D24" s="115">
        <v>497</v>
      </c>
      <c r="E24" s="114">
        <v>505</v>
      </c>
      <c r="F24" s="114">
        <v>502</v>
      </c>
      <c r="G24" s="114">
        <v>500</v>
      </c>
      <c r="H24" s="140">
        <v>512</v>
      </c>
      <c r="I24" s="115">
        <v>-15</v>
      </c>
      <c r="J24" s="116">
        <v>-2.9296875</v>
      </c>
    </row>
    <row r="25" spans="1:15" s="110" customFormat="1" ht="24.95" customHeight="1" x14ac:dyDescent="0.2">
      <c r="A25" s="193" t="s">
        <v>222</v>
      </c>
      <c r="B25" s="204" t="s">
        <v>159</v>
      </c>
      <c r="C25" s="113">
        <v>6.0612715493576372</v>
      </c>
      <c r="D25" s="115">
        <v>552</v>
      </c>
      <c r="E25" s="114">
        <v>544</v>
      </c>
      <c r="F25" s="114">
        <v>520</v>
      </c>
      <c r="G25" s="114">
        <v>546</v>
      </c>
      <c r="H25" s="140">
        <v>523</v>
      </c>
      <c r="I25" s="115">
        <v>29</v>
      </c>
      <c r="J25" s="116">
        <v>5.5449330783938811</v>
      </c>
    </row>
    <row r="26" spans="1:15" s="110" customFormat="1" ht="24.95" customHeight="1" x14ac:dyDescent="0.2">
      <c r="A26" s="201">
        <v>782.78300000000002</v>
      </c>
      <c r="B26" s="203" t="s">
        <v>160</v>
      </c>
      <c r="C26" s="113">
        <v>0.6039310420555617</v>
      </c>
      <c r="D26" s="115">
        <v>55</v>
      </c>
      <c r="E26" s="114">
        <v>60</v>
      </c>
      <c r="F26" s="114">
        <v>57</v>
      </c>
      <c r="G26" s="114">
        <v>58</v>
      </c>
      <c r="H26" s="140">
        <v>60</v>
      </c>
      <c r="I26" s="115">
        <v>-5</v>
      </c>
      <c r="J26" s="116">
        <v>-8.3333333333333339</v>
      </c>
    </row>
    <row r="27" spans="1:15" s="110" customFormat="1" ht="24.95" customHeight="1" x14ac:dyDescent="0.2">
      <c r="A27" s="193" t="s">
        <v>161</v>
      </c>
      <c r="B27" s="199" t="s">
        <v>162</v>
      </c>
      <c r="C27" s="113">
        <v>4.4251674536071155</v>
      </c>
      <c r="D27" s="115">
        <v>403</v>
      </c>
      <c r="E27" s="114">
        <v>407</v>
      </c>
      <c r="F27" s="114">
        <v>403</v>
      </c>
      <c r="G27" s="114">
        <v>398</v>
      </c>
      <c r="H27" s="140">
        <v>390</v>
      </c>
      <c r="I27" s="115">
        <v>13</v>
      </c>
      <c r="J27" s="116">
        <v>3.3333333333333335</v>
      </c>
    </row>
    <row r="28" spans="1:15" s="110" customFormat="1" ht="24.95" customHeight="1" x14ac:dyDescent="0.2">
      <c r="A28" s="193" t="s">
        <v>163</v>
      </c>
      <c r="B28" s="199" t="s">
        <v>164</v>
      </c>
      <c r="C28" s="113">
        <v>2.2290545734050728</v>
      </c>
      <c r="D28" s="115">
        <v>203</v>
      </c>
      <c r="E28" s="114">
        <v>212</v>
      </c>
      <c r="F28" s="114">
        <v>209</v>
      </c>
      <c r="G28" s="114">
        <v>207</v>
      </c>
      <c r="H28" s="140">
        <v>197</v>
      </c>
      <c r="I28" s="115">
        <v>6</v>
      </c>
      <c r="J28" s="116">
        <v>3.0456852791878171</v>
      </c>
    </row>
    <row r="29" spans="1:15" s="110" customFormat="1" ht="24.95" customHeight="1" x14ac:dyDescent="0.2">
      <c r="A29" s="193">
        <v>86</v>
      </c>
      <c r="B29" s="199" t="s">
        <v>165</v>
      </c>
      <c r="C29" s="113">
        <v>4.6337981772263097</v>
      </c>
      <c r="D29" s="115">
        <v>422</v>
      </c>
      <c r="E29" s="114">
        <v>426</v>
      </c>
      <c r="F29" s="114">
        <v>414</v>
      </c>
      <c r="G29" s="114">
        <v>417</v>
      </c>
      <c r="H29" s="140">
        <v>417</v>
      </c>
      <c r="I29" s="115">
        <v>5</v>
      </c>
      <c r="J29" s="116">
        <v>1.1990407673860912</v>
      </c>
    </row>
    <row r="30" spans="1:15" s="110" customFormat="1" ht="24.95" customHeight="1" x14ac:dyDescent="0.2">
      <c r="A30" s="193">
        <v>87.88</v>
      </c>
      <c r="B30" s="204" t="s">
        <v>166</v>
      </c>
      <c r="C30" s="113">
        <v>4.5020314044141871</v>
      </c>
      <c r="D30" s="115">
        <v>410</v>
      </c>
      <c r="E30" s="114">
        <v>408</v>
      </c>
      <c r="F30" s="114">
        <v>401</v>
      </c>
      <c r="G30" s="114">
        <v>401</v>
      </c>
      <c r="H30" s="140">
        <v>397</v>
      </c>
      <c r="I30" s="115">
        <v>13</v>
      </c>
      <c r="J30" s="116">
        <v>3.2745591939546599</v>
      </c>
    </row>
    <row r="31" spans="1:15" s="110" customFormat="1" ht="24.95" customHeight="1" x14ac:dyDescent="0.2">
      <c r="A31" s="193" t="s">
        <v>167</v>
      </c>
      <c r="B31" s="199" t="s">
        <v>168</v>
      </c>
      <c r="C31" s="113">
        <v>10.815855934995058</v>
      </c>
      <c r="D31" s="115">
        <v>985</v>
      </c>
      <c r="E31" s="114">
        <v>1016</v>
      </c>
      <c r="F31" s="114">
        <v>1019</v>
      </c>
      <c r="G31" s="114">
        <v>991</v>
      </c>
      <c r="H31" s="140">
        <v>989</v>
      </c>
      <c r="I31" s="115">
        <v>-4</v>
      </c>
      <c r="J31" s="116">
        <v>-0.40444893832153689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4.6887009992313606</v>
      </c>
      <c r="D34" s="115">
        <v>427</v>
      </c>
      <c r="E34" s="114">
        <v>423</v>
      </c>
      <c r="F34" s="114">
        <v>438</v>
      </c>
      <c r="G34" s="114">
        <v>425</v>
      </c>
      <c r="H34" s="140">
        <v>418</v>
      </c>
      <c r="I34" s="115">
        <v>9</v>
      </c>
      <c r="J34" s="116">
        <v>2.1531100478468899</v>
      </c>
    </row>
    <row r="35" spans="1:10" s="110" customFormat="1" ht="24.95" customHeight="1" x14ac:dyDescent="0.2">
      <c r="A35" s="292" t="s">
        <v>171</v>
      </c>
      <c r="B35" s="293" t="s">
        <v>172</v>
      </c>
      <c r="C35" s="113">
        <v>20.654441638300209</v>
      </c>
      <c r="D35" s="115">
        <v>1881</v>
      </c>
      <c r="E35" s="114">
        <v>1946</v>
      </c>
      <c r="F35" s="114">
        <v>1950</v>
      </c>
      <c r="G35" s="114">
        <v>1981</v>
      </c>
      <c r="H35" s="140">
        <v>1960</v>
      </c>
      <c r="I35" s="115">
        <v>-79</v>
      </c>
      <c r="J35" s="116">
        <v>-4.0306122448979593</v>
      </c>
    </row>
    <row r="36" spans="1:10" s="110" customFormat="1" ht="24.95" customHeight="1" x14ac:dyDescent="0.2">
      <c r="A36" s="294" t="s">
        <v>173</v>
      </c>
      <c r="B36" s="295" t="s">
        <v>174</v>
      </c>
      <c r="C36" s="125">
        <v>74.656857362468429</v>
      </c>
      <c r="D36" s="143">
        <v>6799</v>
      </c>
      <c r="E36" s="144">
        <v>6939</v>
      </c>
      <c r="F36" s="144">
        <v>6879</v>
      </c>
      <c r="G36" s="144">
        <v>6896</v>
      </c>
      <c r="H36" s="145">
        <v>6745</v>
      </c>
      <c r="I36" s="143">
        <v>54</v>
      </c>
      <c r="J36" s="146">
        <v>0.80059303187546327</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9107</v>
      </c>
      <c r="F11" s="264">
        <v>9308</v>
      </c>
      <c r="G11" s="264">
        <v>9267</v>
      </c>
      <c r="H11" s="264">
        <v>9302</v>
      </c>
      <c r="I11" s="265">
        <v>9123</v>
      </c>
      <c r="J11" s="263">
        <v>-16</v>
      </c>
      <c r="K11" s="266">
        <v>-0.17538090540392415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42.912045679147909</v>
      </c>
      <c r="E13" s="115">
        <v>3908</v>
      </c>
      <c r="F13" s="114">
        <v>3972</v>
      </c>
      <c r="G13" s="114">
        <v>3972</v>
      </c>
      <c r="H13" s="114">
        <v>3997</v>
      </c>
      <c r="I13" s="140">
        <v>3930</v>
      </c>
      <c r="J13" s="115">
        <v>-22</v>
      </c>
      <c r="K13" s="116">
        <v>-0.55979643765903309</v>
      </c>
    </row>
    <row r="14" spans="1:15" ht="15.95" customHeight="1" x14ac:dyDescent="0.2">
      <c r="A14" s="306" t="s">
        <v>230</v>
      </c>
      <c r="B14" s="307"/>
      <c r="C14" s="308"/>
      <c r="D14" s="113">
        <v>46.21719556385198</v>
      </c>
      <c r="E14" s="115">
        <v>4209</v>
      </c>
      <c r="F14" s="114">
        <v>4330</v>
      </c>
      <c r="G14" s="114">
        <v>4311</v>
      </c>
      <c r="H14" s="114">
        <v>4341</v>
      </c>
      <c r="I14" s="140">
        <v>4240</v>
      </c>
      <c r="J14" s="115">
        <v>-31</v>
      </c>
      <c r="K14" s="116">
        <v>-0.73113207547169812</v>
      </c>
    </row>
    <row r="15" spans="1:15" ht="15.95" customHeight="1" x14ac:dyDescent="0.2">
      <c r="A15" s="306" t="s">
        <v>231</v>
      </c>
      <c r="B15" s="307"/>
      <c r="C15" s="308"/>
      <c r="D15" s="113">
        <v>4.4361480180081259</v>
      </c>
      <c r="E15" s="115">
        <v>404</v>
      </c>
      <c r="F15" s="114">
        <v>404</v>
      </c>
      <c r="G15" s="114">
        <v>404</v>
      </c>
      <c r="H15" s="114">
        <v>380</v>
      </c>
      <c r="I15" s="140">
        <v>388</v>
      </c>
      <c r="J15" s="115">
        <v>16</v>
      </c>
      <c r="K15" s="116">
        <v>4.1237113402061851</v>
      </c>
    </row>
    <row r="16" spans="1:15" ht="15.95" customHeight="1" x14ac:dyDescent="0.2">
      <c r="A16" s="306" t="s">
        <v>232</v>
      </c>
      <c r="B16" s="307"/>
      <c r="C16" s="308"/>
      <c r="D16" s="113">
        <v>3.0635774678818493</v>
      </c>
      <c r="E16" s="115">
        <v>279</v>
      </c>
      <c r="F16" s="114">
        <v>284</v>
      </c>
      <c r="G16" s="114">
        <v>268</v>
      </c>
      <c r="H16" s="114">
        <v>262</v>
      </c>
      <c r="I16" s="140">
        <v>249</v>
      </c>
      <c r="J16" s="115">
        <v>30</v>
      </c>
      <c r="K16" s="116">
        <v>12.048192771084338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3.7663335895465027</v>
      </c>
      <c r="E18" s="115">
        <v>343</v>
      </c>
      <c r="F18" s="114">
        <v>345</v>
      </c>
      <c r="G18" s="114">
        <v>332</v>
      </c>
      <c r="H18" s="114">
        <v>323</v>
      </c>
      <c r="I18" s="140">
        <v>321</v>
      </c>
      <c r="J18" s="115">
        <v>22</v>
      </c>
      <c r="K18" s="116">
        <v>6.8535825545171338</v>
      </c>
    </row>
    <row r="19" spans="1:11" ht="14.1" customHeight="1" x14ac:dyDescent="0.2">
      <c r="A19" s="306" t="s">
        <v>235</v>
      </c>
      <c r="B19" s="307" t="s">
        <v>236</v>
      </c>
      <c r="C19" s="308"/>
      <c r="D19" s="113">
        <v>3.1404414186889205</v>
      </c>
      <c r="E19" s="115">
        <v>286</v>
      </c>
      <c r="F19" s="114">
        <v>294</v>
      </c>
      <c r="G19" s="114">
        <v>280</v>
      </c>
      <c r="H19" s="114">
        <v>271</v>
      </c>
      <c r="I19" s="140">
        <v>271</v>
      </c>
      <c r="J19" s="115">
        <v>15</v>
      </c>
      <c r="K19" s="116">
        <v>5.5350553505535052</v>
      </c>
    </row>
    <row r="20" spans="1:11" ht="14.1" customHeight="1" x14ac:dyDescent="0.2">
      <c r="A20" s="306">
        <v>12</v>
      </c>
      <c r="B20" s="307" t="s">
        <v>237</v>
      </c>
      <c r="C20" s="308"/>
      <c r="D20" s="113">
        <v>1.5812012737454706</v>
      </c>
      <c r="E20" s="115">
        <v>144</v>
      </c>
      <c r="F20" s="114">
        <v>137</v>
      </c>
      <c r="G20" s="114">
        <v>156</v>
      </c>
      <c r="H20" s="114">
        <v>160</v>
      </c>
      <c r="I20" s="140">
        <v>147</v>
      </c>
      <c r="J20" s="115">
        <v>-3</v>
      </c>
      <c r="K20" s="116">
        <v>-2.0408163265306123</v>
      </c>
    </row>
    <row r="21" spans="1:11" ht="14.1" customHeight="1" x14ac:dyDescent="0.2">
      <c r="A21" s="306">
        <v>21</v>
      </c>
      <c r="B21" s="307" t="s">
        <v>238</v>
      </c>
      <c r="C21" s="308"/>
      <c r="D21" s="113">
        <v>0.23059185242121444</v>
      </c>
      <c r="E21" s="115">
        <v>21</v>
      </c>
      <c r="F21" s="114">
        <v>21</v>
      </c>
      <c r="G21" s="114">
        <v>20</v>
      </c>
      <c r="H21" s="114">
        <v>23</v>
      </c>
      <c r="I21" s="140">
        <v>18</v>
      </c>
      <c r="J21" s="115">
        <v>3</v>
      </c>
      <c r="K21" s="116">
        <v>16.666666666666668</v>
      </c>
    </row>
    <row r="22" spans="1:11" ht="14.1" customHeight="1" x14ac:dyDescent="0.2">
      <c r="A22" s="306">
        <v>22</v>
      </c>
      <c r="B22" s="307" t="s">
        <v>239</v>
      </c>
      <c r="C22" s="308"/>
      <c r="D22" s="113">
        <v>1.3945316789282969</v>
      </c>
      <c r="E22" s="115">
        <v>127</v>
      </c>
      <c r="F22" s="114">
        <v>124</v>
      </c>
      <c r="G22" s="114">
        <v>125</v>
      </c>
      <c r="H22" s="114">
        <v>120</v>
      </c>
      <c r="I22" s="140">
        <v>121</v>
      </c>
      <c r="J22" s="115">
        <v>6</v>
      </c>
      <c r="K22" s="116">
        <v>4.9586776859504136</v>
      </c>
    </row>
    <row r="23" spans="1:11" ht="14.1" customHeight="1" x14ac:dyDescent="0.2">
      <c r="A23" s="306">
        <v>23</v>
      </c>
      <c r="B23" s="307" t="s">
        <v>240</v>
      </c>
      <c r="C23" s="308"/>
      <c r="D23" s="113">
        <v>0.35137806083232676</v>
      </c>
      <c r="E23" s="115">
        <v>32</v>
      </c>
      <c r="F23" s="114">
        <v>30</v>
      </c>
      <c r="G23" s="114">
        <v>26</v>
      </c>
      <c r="H23" s="114">
        <v>30</v>
      </c>
      <c r="I23" s="140">
        <v>32</v>
      </c>
      <c r="J23" s="115">
        <v>0</v>
      </c>
      <c r="K23" s="116">
        <v>0</v>
      </c>
    </row>
    <row r="24" spans="1:11" ht="14.1" customHeight="1" x14ac:dyDescent="0.2">
      <c r="A24" s="306">
        <v>24</v>
      </c>
      <c r="B24" s="307" t="s">
        <v>241</v>
      </c>
      <c r="C24" s="308"/>
      <c r="D24" s="113">
        <v>2.2400351378060832</v>
      </c>
      <c r="E24" s="115">
        <v>204</v>
      </c>
      <c r="F24" s="114">
        <v>203</v>
      </c>
      <c r="G24" s="114">
        <v>200</v>
      </c>
      <c r="H24" s="114">
        <v>220</v>
      </c>
      <c r="I24" s="140">
        <v>224</v>
      </c>
      <c r="J24" s="115">
        <v>-20</v>
      </c>
      <c r="K24" s="116">
        <v>-8.9285714285714288</v>
      </c>
    </row>
    <row r="25" spans="1:11" ht="14.1" customHeight="1" x14ac:dyDescent="0.2">
      <c r="A25" s="306">
        <v>25</v>
      </c>
      <c r="B25" s="307" t="s">
        <v>242</v>
      </c>
      <c r="C25" s="308"/>
      <c r="D25" s="113">
        <v>2.5584715054353793</v>
      </c>
      <c r="E25" s="115">
        <v>233</v>
      </c>
      <c r="F25" s="114">
        <v>240</v>
      </c>
      <c r="G25" s="114">
        <v>233</v>
      </c>
      <c r="H25" s="114">
        <v>220</v>
      </c>
      <c r="I25" s="140">
        <v>211</v>
      </c>
      <c r="J25" s="115">
        <v>22</v>
      </c>
      <c r="K25" s="116">
        <v>10.42654028436019</v>
      </c>
    </row>
    <row r="26" spans="1:11" ht="14.1" customHeight="1" x14ac:dyDescent="0.2">
      <c r="A26" s="306">
        <v>26</v>
      </c>
      <c r="B26" s="307" t="s">
        <v>243</v>
      </c>
      <c r="C26" s="308"/>
      <c r="D26" s="113">
        <v>0.98825079609091904</v>
      </c>
      <c r="E26" s="115">
        <v>90</v>
      </c>
      <c r="F26" s="114">
        <v>97</v>
      </c>
      <c r="G26" s="114">
        <v>106</v>
      </c>
      <c r="H26" s="114">
        <v>121</v>
      </c>
      <c r="I26" s="140">
        <v>127</v>
      </c>
      <c r="J26" s="115">
        <v>-37</v>
      </c>
      <c r="K26" s="116">
        <v>-29.133858267716537</v>
      </c>
    </row>
    <row r="27" spans="1:11" ht="14.1" customHeight="1" x14ac:dyDescent="0.2">
      <c r="A27" s="306">
        <v>27</v>
      </c>
      <c r="B27" s="307" t="s">
        <v>244</v>
      </c>
      <c r="C27" s="308"/>
      <c r="D27" s="113">
        <v>0.90040628088283736</v>
      </c>
      <c r="E27" s="115">
        <v>82</v>
      </c>
      <c r="F27" s="114">
        <v>89</v>
      </c>
      <c r="G27" s="114">
        <v>88</v>
      </c>
      <c r="H27" s="114">
        <v>92</v>
      </c>
      <c r="I27" s="140">
        <v>95</v>
      </c>
      <c r="J27" s="115">
        <v>-13</v>
      </c>
      <c r="K27" s="116">
        <v>-13.684210526315789</v>
      </c>
    </row>
    <row r="28" spans="1:11" ht="14.1" customHeight="1" x14ac:dyDescent="0.2">
      <c r="A28" s="306">
        <v>28</v>
      </c>
      <c r="B28" s="307" t="s">
        <v>245</v>
      </c>
      <c r="C28" s="308"/>
      <c r="D28" s="113">
        <v>0.48314483364444932</v>
      </c>
      <c r="E28" s="115">
        <v>44</v>
      </c>
      <c r="F28" s="114">
        <v>42</v>
      </c>
      <c r="G28" s="114">
        <v>40</v>
      </c>
      <c r="H28" s="114">
        <v>47</v>
      </c>
      <c r="I28" s="140">
        <v>34</v>
      </c>
      <c r="J28" s="115">
        <v>10</v>
      </c>
      <c r="K28" s="116">
        <v>29.411764705882351</v>
      </c>
    </row>
    <row r="29" spans="1:11" ht="14.1" customHeight="1" x14ac:dyDescent="0.2">
      <c r="A29" s="306">
        <v>29</v>
      </c>
      <c r="B29" s="307" t="s">
        <v>246</v>
      </c>
      <c r="C29" s="308"/>
      <c r="D29" s="113">
        <v>3.9639837487646865</v>
      </c>
      <c r="E29" s="115">
        <v>361</v>
      </c>
      <c r="F29" s="114">
        <v>377</v>
      </c>
      <c r="G29" s="114">
        <v>381</v>
      </c>
      <c r="H29" s="114">
        <v>394</v>
      </c>
      <c r="I29" s="140">
        <v>379</v>
      </c>
      <c r="J29" s="115">
        <v>-18</v>
      </c>
      <c r="K29" s="116">
        <v>-4.7493403693931402</v>
      </c>
    </row>
    <row r="30" spans="1:11" ht="14.1" customHeight="1" x14ac:dyDescent="0.2">
      <c r="A30" s="306" t="s">
        <v>247</v>
      </c>
      <c r="B30" s="307" t="s">
        <v>248</v>
      </c>
      <c r="C30" s="308"/>
      <c r="D30" s="113" t="s">
        <v>513</v>
      </c>
      <c r="E30" s="115" t="s">
        <v>513</v>
      </c>
      <c r="F30" s="114" t="s">
        <v>513</v>
      </c>
      <c r="G30" s="114" t="s">
        <v>513</v>
      </c>
      <c r="H30" s="114" t="s">
        <v>513</v>
      </c>
      <c r="I30" s="140" t="s">
        <v>513</v>
      </c>
      <c r="J30" s="115" t="s">
        <v>513</v>
      </c>
      <c r="K30" s="116" t="s">
        <v>513</v>
      </c>
    </row>
    <row r="31" spans="1:11" ht="14.1" customHeight="1" x14ac:dyDescent="0.2">
      <c r="A31" s="306" t="s">
        <v>249</v>
      </c>
      <c r="B31" s="307" t="s">
        <v>250</v>
      </c>
      <c r="C31" s="308"/>
      <c r="D31" s="113">
        <v>2.9318106950697267</v>
      </c>
      <c r="E31" s="115">
        <v>267</v>
      </c>
      <c r="F31" s="114">
        <v>286</v>
      </c>
      <c r="G31" s="114">
        <v>284</v>
      </c>
      <c r="H31" s="114">
        <v>288</v>
      </c>
      <c r="I31" s="140">
        <v>273</v>
      </c>
      <c r="J31" s="115">
        <v>-6</v>
      </c>
      <c r="K31" s="116">
        <v>-2.197802197802198</v>
      </c>
    </row>
    <row r="32" spans="1:11" ht="14.1" customHeight="1" x14ac:dyDescent="0.2">
      <c r="A32" s="306">
        <v>31</v>
      </c>
      <c r="B32" s="307" t="s">
        <v>251</v>
      </c>
      <c r="C32" s="308"/>
      <c r="D32" s="113">
        <v>0.1866695948171736</v>
      </c>
      <c r="E32" s="115">
        <v>17</v>
      </c>
      <c r="F32" s="114">
        <v>12</v>
      </c>
      <c r="G32" s="114">
        <v>13</v>
      </c>
      <c r="H32" s="114">
        <v>14</v>
      </c>
      <c r="I32" s="140">
        <v>14</v>
      </c>
      <c r="J32" s="115">
        <v>3</v>
      </c>
      <c r="K32" s="116">
        <v>21.428571428571427</v>
      </c>
    </row>
    <row r="33" spans="1:11" ht="14.1" customHeight="1" x14ac:dyDescent="0.2">
      <c r="A33" s="306">
        <v>32</v>
      </c>
      <c r="B33" s="307" t="s">
        <v>252</v>
      </c>
      <c r="C33" s="308"/>
      <c r="D33" s="113">
        <v>1.5702207093444602</v>
      </c>
      <c r="E33" s="115">
        <v>143</v>
      </c>
      <c r="F33" s="114">
        <v>157</v>
      </c>
      <c r="G33" s="114">
        <v>163</v>
      </c>
      <c r="H33" s="114">
        <v>166</v>
      </c>
      <c r="I33" s="140">
        <v>153</v>
      </c>
      <c r="J33" s="115">
        <v>-10</v>
      </c>
      <c r="K33" s="116">
        <v>-6.5359477124183005</v>
      </c>
    </row>
    <row r="34" spans="1:11" ht="14.1" customHeight="1" x14ac:dyDescent="0.2">
      <c r="A34" s="306">
        <v>33</v>
      </c>
      <c r="B34" s="307" t="s">
        <v>253</v>
      </c>
      <c r="C34" s="308"/>
      <c r="D34" s="113">
        <v>0.51608652684747991</v>
      </c>
      <c r="E34" s="115">
        <v>47</v>
      </c>
      <c r="F34" s="114">
        <v>40</v>
      </c>
      <c r="G34" s="114">
        <v>43</v>
      </c>
      <c r="H34" s="114">
        <v>49</v>
      </c>
      <c r="I34" s="140">
        <v>46</v>
      </c>
      <c r="J34" s="115">
        <v>1</v>
      </c>
      <c r="K34" s="116">
        <v>2.1739130434782608</v>
      </c>
    </row>
    <row r="35" spans="1:11" ht="14.1" customHeight="1" x14ac:dyDescent="0.2">
      <c r="A35" s="306">
        <v>34</v>
      </c>
      <c r="B35" s="307" t="s">
        <v>254</v>
      </c>
      <c r="C35" s="308"/>
      <c r="D35" s="113">
        <v>4.6667398704293399</v>
      </c>
      <c r="E35" s="115">
        <v>425</v>
      </c>
      <c r="F35" s="114">
        <v>431</v>
      </c>
      <c r="G35" s="114">
        <v>427</v>
      </c>
      <c r="H35" s="114">
        <v>413</v>
      </c>
      <c r="I35" s="140">
        <v>407</v>
      </c>
      <c r="J35" s="115">
        <v>18</v>
      </c>
      <c r="K35" s="116">
        <v>4.4226044226044223</v>
      </c>
    </row>
    <row r="36" spans="1:11" ht="14.1" customHeight="1" x14ac:dyDescent="0.2">
      <c r="A36" s="306">
        <v>41</v>
      </c>
      <c r="B36" s="307" t="s">
        <v>255</v>
      </c>
      <c r="C36" s="308"/>
      <c r="D36" s="113">
        <v>0.61491160645657184</v>
      </c>
      <c r="E36" s="115">
        <v>56</v>
      </c>
      <c r="F36" s="114">
        <v>58</v>
      </c>
      <c r="G36" s="114">
        <v>61</v>
      </c>
      <c r="H36" s="114">
        <v>62</v>
      </c>
      <c r="I36" s="140">
        <v>64</v>
      </c>
      <c r="J36" s="115">
        <v>-8</v>
      </c>
      <c r="K36" s="116">
        <v>-12.5</v>
      </c>
    </row>
    <row r="37" spans="1:11" ht="14.1" customHeight="1" x14ac:dyDescent="0.2">
      <c r="A37" s="306">
        <v>42</v>
      </c>
      <c r="B37" s="307" t="s">
        <v>256</v>
      </c>
      <c r="C37" s="308"/>
      <c r="D37" s="113">
        <v>0</v>
      </c>
      <c r="E37" s="115">
        <v>0</v>
      </c>
      <c r="F37" s="114">
        <v>0</v>
      </c>
      <c r="G37" s="114">
        <v>0</v>
      </c>
      <c r="H37" s="114">
        <v>0</v>
      </c>
      <c r="I37" s="140">
        <v>0</v>
      </c>
      <c r="J37" s="115">
        <v>0</v>
      </c>
      <c r="K37" s="116">
        <v>0</v>
      </c>
    </row>
    <row r="38" spans="1:11" ht="14.1" customHeight="1" x14ac:dyDescent="0.2">
      <c r="A38" s="306">
        <v>43</v>
      </c>
      <c r="B38" s="307" t="s">
        <v>257</v>
      </c>
      <c r="C38" s="308"/>
      <c r="D38" s="113">
        <v>0.30745580322828592</v>
      </c>
      <c r="E38" s="115">
        <v>28</v>
      </c>
      <c r="F38" s="114">
        <v>29</v>
      </c>
      <c r="G38" s="114">
        <v>31</v>
      </c>
      <c r="H38" s="114">
        <v>31</v>
      </c>
      <c r="I38" s="140">
        <v>25</v>
      </c>
      <c r="J38" s="115">
        <v>3</v>
      </c>
      <c r="K38" s="116">
        <v>12</v>
      </c>
    </row>
    <row r="39" spans="1:11" ht="14.1" customHeight="1" x14ac:dyDescent="0.2">
      <c r="A39" s="306">
        <v>51</v>
      </c>
      <c r="B39" s="307" t="s">
        <v>258</v>
      </c>
      <c r="C39" s="308"/>
      <c r="D39" s="113">
        <v>6.2040188865707702</v>
      </c>
      <c r="E39" s="115">
        <v>565</v>
      </c>
      <c r="F39" s="114">
        <v>574</v>
      </c>
      <c r="G39" s="114">
        <v>568</v>
      </c>
      <c r="H39" s="114">
        <v>570</v>
      </c>
      <c r="I39" s="140">
        <v>574</v>
      </c>
      <c r="J39" s="115">
        <v>-9</v>
      </c>
      <c r="K39" s="116">
        <v>-1.5679442508710801</v>
      </c>
    </row>
    <row r="40" spans="1:11" ht="14.1" customHeight="1" x14ac:dyDescent="0.2">
      <c r="A40" s="306" t="s">
        <v>259</v>
      </c>
      <c r="B40" s="307" t="s">
        <v>260</v>
      </c>
      <c r="C40" s="308"/>
      <c r="D40" s="113">
        <v>6.0063687273525863</v>
      </c>
      <c r="E40" s="115">
        <v>547</v>
      </c>
      <c r="F40" s="114">
        <v>554</v>
      </c>
      <c r="G40" s="114">
        <v>548</v>
      </c>
      <c r="H40" s="114">
        <v>551</v>
      </c>
      <c r="I40" s="140">
        <v>555</v>
      </c>
      <c r="J40" s="115">
        <v>-8</v>
      </c>
      <c r="K40" s="116">
        <v>-1.4414414414414414</v>
      </c>
    </row>
    <row r="41" spans="1:11" ht="14.1" customHeight="1" x14ac:dyDescent="0.2">
      <c r="A41" s="306"/>
      <c r="B41" s="307" t="s">
        <v>261</v>
      </c>
      <c r="C41" s="308"/>
      <c r="D41" s="113">
        <v>5.3694959920939933</v>
      </c>
      <c r="E41" s="115">
        <v>489</v>
      </c>
      <c r="F41" s="114">
        <v>493</v>
      </c>
      <c r="G41" s="114">
        <v>488</v>
      </c>
      <c r="H41" s="114">
        <v>489</v>
      </c>
      <c r="I41" s="140">
        <v>495</v>
      </c>
      <c r="J41" s="115">
        <v>-6</v>
      </c>
      <c r="K41" s="116">
        <v>-1.2121212121212122</v>
      </c>
    </row>
    <row r="42" spans="1:11" ht="14.1" customHeight="1" x14ac:dyDescent="0.2">
      <c r="A42" s="306">
        <v>52</v>
      </c>
      <c r="B42" s="307" t="s">
        <v>262</v>
      </c>
      <c r="C42" s="308"/>
      <c r="D42" s="113">
        <v>6.3357856593828918</v>
      </c>
      <c r="E42" s="115">
        <v>577</v>
      </c>
      <c r="F42" s="114">
        <v>597</v>
      </c>
      <c r="G42" s="114">
        <v>584</v>
      </c>
      <c r="H42" s="114">
        <v>583</v>
      </c>
      <c r="I42" s="140">
        <v>567</v>
      </c>
      <c r="J42" s="115">
        <v>10</v>
      </c>
      <c r="K42" s="116">
        <v>1.7636684303350969</v>
      </c>
    </row>
    <row r="43" spans="1:11" ht="14.1" customHeight="1" x14ac:dyDescent="0.2">
      <c r="A43" s="306" t="s">
        <v>263</v>
      </c>
      <c r="B43" s="307" t="s">
        <v>264</v>
      </c>
      <c r="C43" s="308"/>
      <c r="D43" s="113">
        <v>6.0063687273525863</v>
      </c>
      <c r="E43" s="115">
        <v>547</v>
      </c>
      <c r="F43" s="114">
        <v>561</v>
      </c>
      <c r="G43" s="114">
        <v>541</v>
      </c>
      <c r="H43" s="114">
        <v>546</v>
      </c>
      <c r="I43" s="140">
        <v>533</v>
      </c>
      <c r="J43" s="115">
        <v>14</v>
      </c>
      <c r="K43" s="116">
        <v>2.6266416510318948</v>
      </c>
    </row>
    <row r="44" spans="1:11" ht="14.1" customHeight="1" x14ac:dyDescent="0.2">
      <c r="A44" s="306">
        <v>53</v>
      </c>
      <c r="B44" s="307" t="s">
        <v>265</v>
      </c>
      <c r="C44" s="308"/>
      <c r="D44" s="113">
        <v>0.46118370484242888</v>
      </c>
      <c r="E44" s="115">
        <v>42</v>
      </c>
      <c r="F44" s="114">
        <v>39</v>
      </c>
      <c r="G44" s="114">
        <v>36</v>
      </c>
      <c r="H44" s="114">
        <v>39</v>
      </c>
      <c r="I44" s="140">
        <v>41</v>
      </c>
      <c r="J44" s="115">
        <v>1</v>
      </c>
      <c r="K44" s="116">
        <v>2.4390243902439024</v>
      </c>
    </row>
    <row r="45" spans="1:11" ht="14.1" customHeight="1" x14ac:dyDescent="0.2">
      <c r="A45" s="306" t="s">
        <v>266</v>
      </c>
      <c r="B45" s="307" t="s">
        <v>267</v>
      </c>
      <c r="C45" s="308"/>
      <c r="D45" s="113">
        <v>0.43922257604040849</v>
      </c>
      <c r="E45" s="115">
        <v>40</v>
      </c>
      <c r="F45" s="114">
        <v>37</v>
      </c>
      <c r="G45" s="114">
        <v>34</v>
      </c>
      <c r="H45" s="114">
        <v>37</v>
      </c>
      <c r="I45" s="140">
        <v>39</v>
      </c>
      <c r="J45" s="115">
        <v>1</v>
      </c>
      <c r="K45" s="116">
        <v>2.5641025641025643</v>
      </c>
    </row>
    <row r="46" spans="1:11" ht="14.1" customHeight="1" x14ac:dyDescent="0.2">
      <c r="A46" s="306">
        <v>54</v>
      </c>
      <c r="B46" s="307" t="s">
        <v>268</v>
      </c>
      <c r="C46" s="308"/>
      <c r="D46" s="113">
        <v>14.648072910947622</v>
      </c>
      <c r="E46" s="115">
        <v>1334</v>
      </c>
      <c r="F46" s="114">
        <v>1328</v>
      </c>
      <c r="G46" s="114">
        <v>1320</v>
      </c>
      <c r="H46" s="114">
        <v>1327</v>
      </c>
      <c r="I46" s="140">
        <v>1348</v>
      </c>
      <c r="J46" s="115">
        <v>-14</v>
      </c>
      <c r="K46" s="116">
        <v>-1.0385756676557865</v>
      </c>
    </row>
    <row r="47" spans="1:11" ht="14.1" customHeight="1" x14ac:dyDescent="0.2">
      <c r="A47" s="306">
        <v>61</v>
      </c>
      <c r="B47" s="307" t="s">
        <v>269</v>
      </c>
      <c r="C47" s="308"/>
      <c r="D47" s="113">
        <v>0.54902822005051055</v>
      </c>
      <c r="E47" s="115">
        <v>50</v>
      </c>
      <c r="F47" s="114">
        <v>53</v>
      </c>
      <c r="G47" s="114">
        <v>53</v>
      </c>
      <c r="H47" s="114">
        <v>53</v>
      </c>
      <c r="I47" s="140">
        <v>49</v>
      </c>
      <c r="J47" s="115">
        <v>1</v>
      </c>
      <c r="K47" s="116">
        <v>2.0408163265306123</v>
      </c>
    </row>
    <row r="48" spans="1:11" ht="14.1" customHeight="1" x14ac:dyDescent="0.2">
      <c r="A48" s="306">
        <v>62</v>
      </c>
      <c r="B48" s="307" t="s">
        <v>270</v>
      </c>
      <c r="C48" s="308"/>
      <c r="D48" s="113">
        <v>10.003294169320304</v>
      </c>
      <c r="E48" s="115">
        <v>911</v>
      </c>
      <c r="F48" s="114">
        <v>954</v>
      </c>
      <c r="G48" s="114">
        <v>943</v>
      </c>
      <c r="H48" s="114">
        <v>927</v>
      </c>
      <c r="I48" s="140">
        <v>935</v>
      </c>
      <c r="J48" s="115">
        <v>-24</v>
      </c>
      <c r="K48" s="116">
        <v>-2.5668449197860963</v>
      </c>
    </row>
    <row r="49" spans="1:11" ht="14.1" customHeight="1" x14ac:dyDescent="0.2">
      <c r="A49" s="306">
        <v>63</v>
      </c>
      <c r="B49" s="307" t="s">
        <v>271</v>
      </c>
      <c r="C49" s="308"/>
      <c r="D49" s="113">
        <v>7.5436477434940157</v>
      </c>
      <c r="E49" s="115">
        <v>687</v>
      </c>
      <c r="F49" s="114">
        <v>710</v>
      </c>
      <c r="G49" s="114">
        <v>745</v>
      </c>
      <c r="H49" s="114">
        <v>760</v>
      </c>
      <c r="I49" s="140">
        <v>658</v>
      </c>
      <c r="J49" s="115">
        <v>29</v>
      </c>
      <c r="K49" s="116">
        <v>4.4072948328267474</v>
      </c>
    </row>
    <row r="50" spans="1:11" ht="14.1" customHeight="1" x14ac:dyDescent="0.2">
      <c r="A50" s="306" t="s">
        <v>272</v>
      </c>
      <c r="B50" s="307" t="s">
        <v>273</v>
      </c>
      <c r="C50" s="308"/>
      <c r="D50" s="113">
        <v>0.1866695948171736</v>
      </c>
      <c r="E50" s="115">
        <v>17</v>
      </c>
      <c r="F50" s="114">
        <v>10</v>
      </c>
      <c r="G50" s="114">
        <v>14</v>
      </c>
      <c r="H50" s="114">
        <v>14</v>
      </c>
      <c r="I50" s="140">
        <v>9</v>
      </c>
      <c r="J50" s="115">
        <v>8</v>
      </c>
      <c r="K50" s="116">
        <v>88.888888888888886</v>
      </c>
    </row>
    <row r="51" spans="1:11" ht="14.1" customHeight="1" x14ac:dyDescent="0.2">
      <c r="A51" s="306" t="s">
        <v>274</v>
      </c>
      <c r="B51" s="307" t="s">
        <v>275</v>
      </c>
      <c r="C51" s="308"/>
      <c r="D51" s="113">
        <v>7.005600087844515</v>
      </c>
      <c r="E51" s="115">
        <v>638</v>
      </c>
      <c r="F51" s="114">
        <v>668</v>
      </c>
      <c r="G51" s="114">
        <v>702</v>
      </c>
      <c r="H51" s="114">
        <v>716</v>
      </c>
      <c r="I51" s="140">
        <v>619</v>
      </c>
      <c r="J51" s="115">
        <v>19</v>
      </c>
      <c r="K51" s="116">
        <v>3.0694668820678515</v>
      </c>
    </row>
    <row r="52" spans="1:11" ht="14.1" customHeight="1" x14ac:dyDescent="0.2">
      <c r="A52" s="306">
        <v>71</v>
      </c>
      <c r="B52" s="307" t="s">
        <v>276</v>
      </c>
      <c r="C52" s="308"/>
      <c r="D52" s="113">
        <v>11.628417700669814</v>
      </c>
      <c r="E52" s="115">
        <v>1059</v>
      </c>
      <c r="F52" s="114">
        <v>1088</v>
      </c>
      <c r="G52" s="114">
        <v>1071</v>
      </c>
      <c r="H52" s="114">
        <v>1093</v>
      </c>
      <c r="I52" s="140">
        <v>1079</v>
      </c>
      <c r="J52" s="115">
        <v>-20</v>
      </c>
      <c r="K52" s="116">
        <v>-1.8535681186283597</v>
      </c>
    </row>
    <row r="53" spans="1:11" ht="14.1" customHeight="1" x14ac:dyDescent="0.2">
      <c r="A53" s="306" t="s">
        <v>277</v>
      </c>
      <c r="B53" s="307" t="s">
        <v>278</v>
      </c>
      <c r="C53" s="308"/>
      <c r="D53" s="113">
        <v>1.0431536180959702</v>
      </c>
      <c r="E53" s="115">
        <v>95</v>
      </c>
      <c r="F53" s="114">
        <v>102</v>
      </c>
      <c r="G53" s="114">
        <v>98</v>
      </c>
      <c r="H53" s="114">
        <v>104</v>
      </c>
      <c r="I53" s="140">
        <v>107</v>
      </c>
      <c r="J53" s="115">
        <v>-12</v>
      </c>
      <c r="K53" s="116">
        <v>-11.214953271028037</v>
      </c>
    </row>
    <row r="54" spans="1:11" ht="14.1" customHeight="1" x14ac:dyDescent="0.2">
      <c r="A54" s="306" t="s">
        <v>279</v>
      </c>
      <c r="B54" s="307" t="s">
        <v>280</v>
      </c>
      <c r="C54" s="308"/>
      <c r="D54" s="113">
        <v>9.8385857033051494</v>
      </c>
      <c r="E54" s="115">
        <v>896</v>
      </c>
      <c r="F54" s="114">
        <v>918</v>
      </c>
      <c r="G54" s="114">
        <v>909</v>
      </c>
      <c r="H54" s="114">
        <v>922</v>
      </c>
      <c r="I54" s="140">
        <v>911</v>
      </c>
      <c r="J54" s="115">
        <v>-15</v>
      </c>
      <c r="K54" s="116">
        <v>-1.646542261251372</v>
      </c>
    </row>
    <row r="55" spans="1:11" ht="14.1" customHeight="1" x14ac:dyDescent="0.2">
      <c r="A55" s="306">
        <v>72</v>
      </c>
      <c r="B55" s="307" t="s">
        <v>281</v>
      </c>
      <c r="C55" s="308"/>
      <c r="D55" s="113">
        <v>1.1419786977050621</v>
      </c>
      <c r="E55" s="115">
        <v>104</v>
      </c>
      <c r="F55" s="114">
        <v>110</v>
      </c>
      <c r="G55" s="114">
        <v>107</v>
      </c>
      <c r="H55" s="114">
        <v>101</v>
      </c>
      <c r="I55" s="140">
        <v>102</v>
      </c>
      <c r="J55" s="115">
        <v>2</v>
      </c>
      <c r="K55" s="116">
        <v>1.9607843137254901</v>
      </c>
    </row>
    <row r="56" spans="1:11" ht="14.1" customHeight="1" x14ac:dyDescent="0.2">
      <c r="A56" s="306" t="s">
        <v>282</v>
      </c>
      <c r="B56" s="307" t="s">
        <v>283</v>
      </c>
      <c r="C56" s="308"/>
      <c r="D56" s="113">
        <v>0.1866695948171736</v>
      </c>
      <c r="E56" s="115">
        <v>17</v>
      </c>
      <c r="F56" s="114">
        <v>17</v>
      </c>
      <c r="G56" s="114">
        <v>16</v>
      </c>
      <c r="H56" s="114">
        <v>17</v>
      </c>
      <c r="I56" s="140">
        <v>16</v>
      </c>
      <c r="J56" s="115">
        <v>1</v>
      </c>
      <c r="K56" s="116">
        <v>6.25</v>
      </c>
    </row>
    <row r="57" spans="1:11" ht="14.1" customHeight="1" x14ac:dyDescent="0.2">
      <c r="A57" s="306" t="s">
        <v>284</v>
      </c>
      <c r="B57" s="307" t="s">
        <v>285</v>
      </c>
      <c r="C57" s="308"/>
      <c r="D57" s="113">
        <v>0.69177555726364337</v>
      </c>
      <c r="E57" s="115">
        <v>63</v>
      </c>
      <c r="F57" s="114">
        <v>70</v>
      </c>
      <c r="G57" s="114">
        <v>69</v>
      </c>
      <c r="H57" s="114">
        <v>62</v>
      </c>
      <c r="I57" s="140">
        <v>63</v>
      </c>
      <c r="J57" s="115">
        <v>0</v>
      </c>
      <c r="K57" s="116">
        <v>0</v>
      </c>
    </row>
    <row r="58" spans="1:11" ht="14.1" customHeight="1" x14ac:dyDescent="0.2">
      <c r="A58" s="306">
        <v>73</v>
      </c>
      <c r="B58" s="307" t="s">
        <v>286</v>
      </c>
      <c r="C58" s="308"/>
      <c r="D58" s="113">
        <v>1.2627649061161743</v>
      </c>
      <c r="E58" s="115">
        <v>115</v>
      </c>
      <c r="F58" s="114">
        <v>121</v>
      </c>
      <c r="G58" s="114">
        <v>117</v>
      </c>
      <c r="H58" s="114">
        <v>110</v>
      </c>
      <c r="I58" s="140">
        <v>108</v>
      </c>
      <c r="J58" s="115">
        <v>7</v>
      </c>
      <c r="K58" s="116">
        <v>6.4814814814814818</v>
      </c>
    </row>
    <row r="59" spans="1:11" ht="14.1" customHeight="1" x14ac:dyDescent="0.2">
      <c r="A59" s="306" t="s">
        <v>287</v>
      </c>
      <c r="B59" s="307" t="s">
        <v>288</v>
      </c>
      <c r="C59" s="308"/>
      <c r="D59" s="113">
        <v>1.0760953112990008</v>
      </c>
      <c r="E59" s="115">
        <v>98</v>
      </c>
      <c r="F59" s="114">
        <v>103</v>
      </c>
      <c r="G59" s="114">
        <v>99</v>
      </c>
      <c r="H59" s="114">
        <v>95</v>
      </c>
      <c r="I59" s="140">
        <v>95</v>
      </c>
      <c r="J59" s="115">
        <v>3</v>
      </c>
      <c r="K59" s="116">
        <v>3.1578947368421053</v>
      </c>
    </row>
    <row r="60" spans="1:11" ht="14.1" customHeight="1" x14ac:dyDescent="0.2">
      <c r="A60" s="306">
        <v>81</v>
      </c>
      <c r="B60" s="307" t="s">
        <v>289</v>
      </c>
      <c r="C60" s="308"/>
      <c r="D60" s="113">
        <v>2.997694081475788</v>
      </c>
      <c r="E60" s="115">
        <v>273</v>
      </c>
      <c r="F60" s="114">
        <v>273</v>
      </c>
      <c r="G60" s="114">
        <v>269</v>
      </c>
      <c r="H60" s="114">
        <v>271</v>
      </c>
      <c r="I60" s="140">
        <v>265</v>
      </c>
      <c r="J60" s="115">
        <v>8</v>
      </c>
      <c r="K60" s="116">
        <v>3.0188679245283021</v>
      </c>
    </row>
    <row r="61" spans="1:11" ht="14.1" customHeight="1" x14ac:dyDescent="0.2">
      <c r="A61" s="306" t="s">
        <v>290</v>
      </c>
      <c r="B61" s="307" t="s">
        <v>291</v>
      </c>
      <c r="C61" s="308"/>
      <c r="D61" s="113">
        <v>1.5592401449434501</v>
      </c>
      <c r="E61" s="115">
        <v>142</v>
      </c>
      <c r="F61" s="114">
        <v>139</v>
      </c>
      <c r="G61" s="114">
        <v>141</v>
      </c>
      <c r="H61" s="114">
        <v>147</v>
      </c>
      <c r="I61" s="140">
        <v>150</v>
      </c>
      <c r="J61" s="115">
        <v>-8</v>
      </c>
      <c r="K61" s="116">
        <v>-5.333333333333333</v>
      </c>
    </row>
    <row r="62" spans="1:11" ht="14.1" customHeight="1" x14ac:dyDescent="0.2">
      <c r="A62" s="306" t="s">
        <v>292</v>
      </c>
      <c r="B62" s="307" t="s">
        <v>293</v>
      </c>
      <c r="C62" s="308"/>
      <c r="D62" s="113">
        <v>0.68079499286263312</v>
      </c>
      <c r="E62" s="115">
        <v>62</v>
      </c>
      <c r="F62" s="114">
        <v>69</v>
      </c>
      <c r="G62" s="114">
        <v>64</v>
      </c>
      <c r="H62" s="114">
        <v>61</v>
      </c>
      <c r="I62" s="140">
        <v>61</v>
      </c>
      <c r="J62" s="115">
        <v>1</v>
      </c>
      <c r="K62" s="116">
        <v>1.639344262295082</v>
      </c>
    </row>
    <row r="63" spans="1:11" ht="14.1" customHeight="1" x14ac:dyDescent="0.2">
      <c r="A63" s="306"/>
      <c r="B63" s="307" t="s">
        <v>294</v>
      </c>
      <c r="C63" s="308"/>
      <c r="D63" s="113">
        <v>0.65883386406061273</v>
      </c>
      <c r="E63" s="115">
        <v>60</v>
      </c>
      <c r="F63" s="114">
        <v>66</v>
      </c>
      <c r="G63" s="114">
        <v>61</v>
      </c>
      <c r="H63" s="114">
        <v>57</v>
      </c>
      <c r="I63" s="140">
        <v>56</v>
      </c>
      <c r="J63" s="115">
        <v>4</v>
      </c>
      <c r="K63" s="116">
        <v>7.1428571428571432</v>
      </c>
    </row>
    <row r="64" spans="1:11" ht="14.1" customHeight="1" x14ac:dyDescent="0.2">
      <c r="A64" s="306" t="s">
        <v>295</v>
      </c>
      <c r="B64" s="307" t="s">
        <v>296</v>
      </c>
      <c r="C64" s="308"/>
      <c r="D64" s="113" t="s">
        <v>513</v>
      </c>
      <c r="E64" s="115" t="s">
        <v>513</v>
      </c>
      <c r="F64" s="114">
        <v>3</v>
      </c>
      <c r="G64" s="114">
        <v>4</v>
      </c>
      <c r="H64" s="114">
        <v>3</v>
      </c>
      <c r="I64" s="140" t="s">
        <v>513</v>
      </c>
      <c r="J64" s="115" t="s">
        <v>513</v>
      </c>
      <c r="K64" s="116" t="s">
        <v>513</v>
      </c>
    </row>
    <row r="65" spans="1:11" ht="14.1" customHeight="1" x14ac:dyDescent="0.2">
      <c r="A65" s="306" t="s">
        <v>297</v>
      </c>
      <c r="B65" s="307" t="s">
        <v>298</v>
      </c>
      <c r="C65" s="308"/>
      <c r="D65" s="113">
        <v>0.35137806083232676</v>
      </c>
      <c r="E65" s="115">
        <v>32</v>
      </c>
      <c r="F65" s="114">
        <v>28</v>
      </c>
      <c r="G65" s="114">
        <v>28</v>
      </c>
      <c r="H65" s="114">
        <v>32</v>
      </c>
      <c r="I65" s="140">
        <v>26</v>
      </c>
      <c r="J65" s="115">
        <v>6</v>
      </c>
      <c r="K65" s="116">
        <v>23.076923076923077</v>
      </c>
    </row>
    <row r="66" spans="1:11" ht="14.1" customHeight="1" x14ac:dyDescent="0.2">
      <c r="A66" s="306">
        <v>82</v>
      </c>
      <c r="B66" s="307" t="s">
        <v>299</v>
      </c>
      <c r="C66" s="308"/>
      <c r="D66" s="113">
        <v>1.6470846601515319</v>
      </c>
      <c r="E66" s="115">
        <v>150</v>
      </c>
      <c r="F66" s="114">
        <v>160</v>
      </c>
      <c r="G66" s="114">
        <v>157</v>
      </c>
      <c r="H66" s="114">
        <v>157</v>
      </c>
      <c r="I66" s="140">
        <v>165</v>
      </c>
      <c r="J66" s="115">
        <v>-15</v>
      </c>
      <c r="K66" s="116">
        <v>-9.0909090909090917</v>
      </c>
    </row>
    <row r="67" spans="1:11" ht="14.1" customHeight="1" x14ac:dyDescent="0.2">
      <c r="A67" s="306" t="s">
        <v>300</v>
      </c>
      <c r="B67" s="307" t="s">
        <v>301</v>
      </c>
      <c r="C67" s="308"/>
      <c r="D67" s="113">
        <v>0.42824201163939829</v>
      </c>
      <c r="E67" s="115">
        <v>39</v>
      </c>
      <c r="F67" s="114">
        <v>41</v>
      </c>
      <c r="G67" s="114">
        <v>41</v>
      </c>
      <c r="H67" s="114">
        <v>45</v>
      </c>
      <c r="I67" s="140">
        <v>42</v>
      </c>
      <c r="J67" s="115">
        <v>-3</v>
      </c>
      <c r="K67" s="116">
        <v>-7.1428571428571432</v>
      </c>
    </row>
    <row r="68" spans="1:11" ht="14.1" customHeight="1" x14ac:dyDescent="0.2">
      <c r="A68" s="306" t="s">
        <v>302</v>
      </c>
      <c r="B68" s="307" t="s">
        <v>303</v>
      </c>
      <c r="C68" s="308"/>
      <c r="D68" s="113">
        <v>0.72471725046667401</v>
      </c>
      <c r="E68" s="115">
        <v>66</v>
      </c>
      <c r="F68" s="114">
        <v>71</v>
      </c>
      <c r="G68" s="114">
        <v>70</v>
      </c>
      <c r="H68" s="114">
        <v>67</v>
      </c>
      <c r="I68" s="140">
        <v>73</v>
      </c>
      <c r="J68" s="115">
        <v>-7</v>
      </c>
      <c r="K68" s="116">
        <v>-9.5890410958904102</v>
      </c>
    </row>
    <row r="69" spans="1:11" ht="14.1" customHeight="1" x14ac:dyDescent="0.2">
      <c r="A69" s="306">
        <v>83</v>
      </c>
      <c r="B69" s="307" t="s">
        <v>304</v>
      </c>
      <c r="C69" s="308"/>
      <c r="D69" s="113">
        <v>3.1294608542879105</v>
      </c>
      <c r="E69" s="115">
        <v>285</v>
      </c>
      <c r="F69" s="114">
        <v>285</v>
      </c>
      <c r="G69" s="114">
        <v>281</v>
      </c>
      <c r="H69" s="114">
        <v>270</v>
      </c>
      <c r="I69" s="140">
        <v>256</v>
      </c>
      <c r="J69" s="115">
        <v>29</v>
      </c>
      <c r="K69" s="116">
        <v>11.328125</v>
      </c>
    </row>
    <row r="70" spans="1:11" ht="14.1" customHeight="1" x14ac:dyDescent="0.2">
      <c r="A70" s="306" t="s">
        <v>305</v>
      </c>
      <c r="B70" s="307" t="s">
        <v>306</v>
      </c>
      <c r="C70" s="308"/>
      <c r="D70" s="113">
        <v>1.3945316789282969</v>
      </c>
      <c r="E70" s="115">
        <v>127</v>
      </c>
      <c r="F70" s="114">
        <v>121</v>
      </c>
      <c r="G70" s="114">
        <v>113</v>
      </c>
      <c r="H70" s="114">
        <v>107</v>
      </c>
      <c r="I70" s="140">
        <v>100</v>
      </c>
      <c r="J70" s="115">
        <v>27</v>
      </c>
      <c r="K70" s="116">
        <v>27</v>
      </c>
    </row>
    <row r="71" spans="1:11" ht="14.1" customHeight="1" x14ac:dyDescent="0.2">
      <c r="A71" s="306"/>
      <c r="B71" s="307" t="s">
        <v>307</v>
      </c>
      <c r="C71" s="308"/>
      <c r="D71" s="113">
        <v>0.76863950807071479</v>
      </c>
      <c r="E71" s="115">
        <v>70</v>
      </c>
      <c r="F71" s="114">
        <v>65</v>
      </c>
      <c r="G71" s="114">
        <v>61</v>
      </c>
      <c r="H71" s="114">
        <v>61</v>
      </c>
      <c r="I71" s="140">
        <v>60</v>
      </c>
      <c r="J71" s="115">
        <v>10</v>
      </c>
      <c r="K71" s="116">
        <v>16.666666666666668</v>
      </c>
    </row>
    <row r="72" spans="1:11" ht="14.1" customHeight="1" x14ac:dyDescent="0.2">
      <c r="A72" s="306">
        <v>84</v>
      </c>
      <c r="B72" s="307" t="s">
        <v>308</v>
      </c>
      <c r="C72" s="308"/>
      <c r="D72" s="113">
        <v>1.6470846601515319</v>
      </c>
      <c r="E72" s="115">
        <v>150</v>
      </c>
      <c r="F72" s="114">
        <v>156</v>
      </c>
      <c r="G72" s="114">
        <v>152</v>
      </c>
      <c r="H72" s="114">
        <v>136</v>
      </c>
      <c r="I72" s="140">
        <v>144</v>
      </c>
      <c r="J72" s="115">
        <v>6</v>
      </c>
      <c r="K72" s="116">
        <v>4.166666666666667</v>
      </c>
    </row>
    <row r="73" spans="1:11" ht="14.1" customHeight="1" x14ac:dyDescent="0.2">
      <c r="A73" s="306" t="s">
        <v>309</v>
      </c>
      <c r="B73" s="307" t="s">
        <v>310</v>
      </c>
      <c r="C73" s="308"/>
      <c r="D73" s="113">
        <v>0.19765015921818382</v>
      </c>
      <c r="E73" s="115">
        <v>18</v>
      </c>
      <c r="F73" s="114">
        <v>17</v>
      </c>
      <c r="G73" s="114">
        <v>15</v>
      </c>
      <c r="H73" s="114">
        <v>23</v>
      </c>
      <c r="I73" s="140">
        <v>24</v>
      </c>
      <c r="J73" s="115">
        <v>-6</v>
      </c>
      <c r="K73" s="116">
        <v>-25</v>
      </c>
    </row>
    <row r="74" spans="1:11" ht="14.1" customHeight="1" x14ac:dyDescent="0.2">
      <c r="A74" s="306" t="s">
        <v>311</v>
      </c>
      <c r="B74" s="307" t="s">
        <v>312</v>
      </c>
      <c r="C74" s="308"/>
      <c r="D74" s="113">
        <v>0.10980564401010212</v>
      </c>
      <c r="E74" s="115">
        <v>10</v>
      </c>
      <c r="F74" s="114">
        <v>8</v>
      </c>
      <c r="G74" s="114">
        <v>8</v>
      </c>
      <c r="H74" s="114">
        <v>7</v>
      </c>
      <c r="I74" s="140">
        <v>7</v>
      </c>
      <c r="J74" s="115">
        <v>3</v>
      </c>
      <c r="K74" s="116">
        <v>42.857142857142854</v>
      </c>
    </row>
    <row r="75" spans="1:11" ht="14.1" customHeight="1" x14ac:dyDescent="0.2">
      <c r="A75" s="306" t="s">
        <v>313</v>
      </c>
      <c r="B75" s="307" t="s">
        <v>314</v>
      </c>
      <c r="C75" s="308"/>
      <c r="D75" s="113">
        <v>0</v>
      </c>
      <c r="E75" s="115">
        <v>0</v>
      </c>
      <c r="F75" s="114" t="s">
        <v>513</v>
      </c>
      <c r="G75" s="114" t="s">
        <v>513</v>
      </c>
      <c r="H75" s="114" t="s">
        <v>513</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t="s">
        <v>513</v>
      </c>
      <c r="I76" s="140" t="s">
        <v>513</v>
      </c>
      <c r="J76" s="115" t="s">
        <v>513</v>
      </c>
      <c r="K76" s="116" t="s">
        <v>513</v>
      </c>
    </row>
    <row r="77" spans="1:11" ht="14.1" customHeight="1" x14ac:dyDescent="0.2">
      <c r="A77" s="306">
        <v>92</v>
      </c>
      <c r="B77" s="307" t="s">
        <v>316</v>
      </c>
      <c r="C77" s="308"/>
      <c r="D77" s="113">
        <v>0.3843197540353574</v>
      </c>
      <c r="E77" s="115">
        <v>35</v>
      </c>
      <c r="F77" s="114">
        <v>35</v>
      </c>
      <c r="G77" s="114">
        <v>37</v>
      </c>
      <c r="H77" s="114">
        <v>33</v>
      </c>
      <c r="I77" s="140">
        <v>28</v>
      </c>
      <c r="J77" s="115">
        <v>7</v>
      </c>
      <c r="K77" s="116">
        <v>25</v>
      </c>
    </row>
    <row r="78" spans="1:11" ht="14.1" customHeight="1" x14ac:dyDescent="0.2">
      <c r="A78" s="306">
        <v>93</v>
      </c>
      <c r="B78" s="307" t="s">
        <v>317</v>
      </c>
      <c r="C78" s="308"/>
      <c r="D78" s="113">
        <v>9.8825079609091912E-2</v>
      </c>
      <c r="E78" s="115">
        <v>9</v>
      </c>
      <c r="F78" s="114">
        <v>10</v>
      </c>
      <c r="G78" s="114">
        <v>9</v>
      </c>
      <c r="H78" s="114">
        <v>10</v>
      </c>
      <c r="I78" s="140">
        <v>10</v>
      </c>
      <c r="J78" s="115">
        <v>-1</v>
      </c>
      <c r="K78" s="116">
        <v>-10</v>
      </c>
    </row>
    <row r="79" spans="1:11" ht="14.1" customHeight="1" x14ac:dyDescent="0.2">
      <c r="A79" s="306">
        <v>94</v>
      </c>
      <c r="B79" s="307" t="s">
        <v>318</v>
      </c>
      <c r="C79" s="308"/>
      <c r="D79" s="113">
        <v>0.54902822005051055</v>
      </c>
      <c r="E79" s="115">
        <v>50</v>
      </c>
      <c r="F79" s="114">
        <v>59</v>
      </c>
      <c r="G79" s="114">
        <v>54</v>
      </c>
      <c r="H79" s="114">
        <v>49</v>
      </c>
      <c r="I79" s="140">
        <v>53</v>
      </c>
      <c r="J79" s="115">
        <v>-3</v>
      </c>
      <c r="K79" s="116">
        <v>-5.6603773584905657</v>
      </c>
    </row>
    <row r="80" spans="1:11" ht="14.1" customHeight="1" x14ac:dyDescent="0.2">
      <c r="A80" s="306" t="s">
        <v>319</v>
      </c>
      <c r="B80" s="307" t="s">
        <v>320</v>
      </c>
      <c r="C80" s="308"/>
      <c r="D80" s="113" t="s">
        <v>513</v>
      </c>
      <c r="E80" s="115" t="s">
        <v>513</v>
      </c>
      <c r="F80" s="114" t="s">
        <v>513</v>
      </c>
      <c r="G80" s="114" t="s">
        <v>513</v>
      </c>
      <c r="H80" s="114" t="s">
        <v>513</v>
      </c>
      <c r="I80" s="140" t="s">
        <v>513</v>
      </c>
      <c r="J80" s="115" t="s">
        <v>513</v>
      </c>
      <c r="K80" s="116" t="s">
        <v>513</v>
      </c>
    </row>
    <row r="81" spans="1:11" ht="14.1" customHeight="1" x14ac:dyDescent="0.2">
      <c r="A81" s="310" t="s">
        <v>321</v>
      </c>
      <c r="B81" s="311" t="s">
        <v>333</v>
      </c>
      <c r="C81" s="312"/>
      <c r="D81" s="125">
        <v>3.371033271110135</v>
      </c>
      <c r="E81" s="143">
        <v>307</v>
      </c>
      <c r="F81" s="144">
        <v>318</v>
      </c>
      <c r="G81" s="144">
        <v>312</v>
      </c>
      <c r="H81" s="144">
        <v>322</v>
      </c>
      <c r="I81" s="145">
        <v>316</v>
      </c>
      <c r="J81" s="143">
        <v>-9</v>
      </c>
      <c r="K81" s="146">
        <v>-2.8481012658227849</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2373</v>
      </c>
      <c r="G12" s="536">
        <v>1766</v>
      </c>
      <c r="H12" s="536">
        <v>3156</v>
      </c>
      <c r="I12" s="536">
        <v>1846</v>
      </c>
      <c r="J12" s="537">
        <v>2219</v>
      </c>
      <c r="K12" s="538">
        <v>154</v>
      </c>
      <c r="L12" s="349">
        <v>6.9400630914826502</v>
      </c>
    </row>
    <row r="13" spans="1:17" s="110" customFormat="1" ht="15" customHeight="1" x14ac:dyDescent="0.2">
      <c r="A13" s="350" t="s">
        <v>344</v>
      </c>
      <c r="B13" s="351" t="s">
        <v>345</v>
      </c>
      <c r="C13" s="347"/>
      <c r="D13" s="347"/>
      <c r="E13" s="348"/>
      <c r="F13" s="536">
        <v>1376</v>
      </c>
      <c r="G13" s="536">
        <v>797</v>
      </c>
      <c r="H13" s="536">
        <v>1720</v>
      </c>
      <c r="I13" s="536">
        <v>1052</v>
      </c>
      <c r="J13" s="537">
        <v>1321</v>
      </c>
      <c r="K13" s="538">
        <v>55</v>
      </c>
      <c r="L13" s="349">
        <v>4.1635124905374719</v>
      </c>
    </row>
    <row r="14" spans="1:17" s="110" customFormat="1" ht="22.5" customHeight="1" x14ac:dyDescent="0.2">
      <c r="A14" s="350"/>
      <c r="B14" s="351" t="s">
        <v>346</v>
      </c>
      <c r="C14" s="347"/>
      <c r="D14" s="347"/>
      <c r="E14" s="348"/>
      <c r="F14" s="536">
        <v>997</v>
      </c>
      <c r="G14" s="536">
        <v>969</v>
      </c>
      <c r="H14" s="536">
        <v>1436</v>
      </c>
      <c r="I14" s="536">
        <v>794</v>
      </c>
      <c r="J14" s="537">
        <v>898</v>
      </c>
      <c r="K14" s="538">
        <v>99</v>
      </c>
      <c r="L14" s="349">
        <v>11.024498886414253</v>
      </c>
    </row>
    <row r="15" spans="1:17" s="110" customFormat="1" ht="15" customHeight="1" x14ac:dyDescent="0.2">
      <c r="A15" s="350" t="s">
        <v>347</v>
      </c>
      <c r="B15" s="351" t="s">
        <v>108</v>
      </c>
      <c r="C15" s="347"/>
      <c r="D15" s="347"/>
      <c r="E15" s="348"/>
      <c r="F15" s="536">
        <v>553</v>
      </c>
      <c r="G15" s="536">
        <v>461</v>
      </c>
      <c r="H15" s="536">
        <v>1485</v>
      </c>
      <c r="I15" s="536">
        <v>451</v>
      </c>
      <c r="J15" s="537">
        <v>556</v>
      </c>
      <c r="K15" s="538">
        <v>-3</v>
      </c>
      <c r="L15" s="349">
        <v>-0.53956834532374098</v>
      </c>
    </row>
    <row r="16" spans="1:17" s="110" customFormat="1" ht="15" customHeight="1" x14ac:dyDescent="0.2">
      <c r="A16" s="350"/>
      <c r="B16" s="351" t="s">
        <v>109</v>
      </c>
      <c r="C16" s="347"/>
      <c r="D16" s="347"/>
      <c r="E16" s="348"/>
      <c r="F16" s="536">
        <v>1559</v>
      </c>
      <c r="G16" s="536">
        <v>1154</v>
      </c>
      <c r="H16" s="536">
        <v>1490</v>
      </c>
      <c r="I16" s="536">
        <v>1256</v>
      </c>
      <c r="J16" s="537">
        <v>1462</v>
      </c>
      <c r="K16" s="538">
        <v>97</v>
      </c>
      <c r="L16" s="349">
        <v>6.6347469220246236</v>
      </c>
    </row>
    <row r="17" spans="1:12" s="110" customFormat="1" ht="15" customHeight="1" x14ac:dyDescent="0.2">
      <c r="A17" s="350"/>
      <c r="B17" s="351" t="s">
        <v>110</v>
      </c>
      <c r="C17" s="347"/>
      <c r="D17" s="347"/>
      <c r="E17" s="348"/>
      <c r="F17" s="536">
        <v>227</v>
      </c>
      <c r="G17" s="536">
        <v>126</v>
      </c>
      <c r="H17" s="536">
        <v>164</v>
      </c>
      <c r="I17" s="536">
        <v>129</v>
      </c>
      <c r="J17" s="537">
        <v>181</v>
      </c>
      <c r="K17" s="538">
        <v>46</v>
      </c>
      <c r="L17" s="349">
        <v>25.414364640883978</v>
      </c>
    </row>
    <row r="18" spans="1:12" s="110" customFormat="1" ht="15" customHeight="1" x14ac:dyDescent="0.2">
      <c r="A18" s="350"/>
      <c r="B18" s="351" t="s">
        <v>111</v>
      </c>
      <c r="C18" s="347"/>
      <c r="D18" s="347"/>
      <c r="E18" s="348"/>
      <c r="F18" s="536">
        <v>34</v>
      </c>
      <c r="G18" s="536">
        <v>25</v>
      </c>
      <c r="H18" s="536">
        <v>17</v>
      </c>
      <c r="I18" s="536">
        <v>10</v>
      </c>
      <c r="J18" s="537">
        <v>20</v>
      </c>
      <c r="K18" s="538">
        <v>14</v>
      </c>
      <c r="L18" s="349">
        <v>70</v>
      </c>
    </row>
    <row r="19" spans="1:12" s="110" customFormat="1" ht="15" customHeight="1" x14ac:dyDescent="0.2">
      <c r="A19" s="118" t="s">
        <v>113</v>
      </c>
      <c r="B19" s="119" t="s">
        <v>181</v>
      </c>
      <c r="C19" s="347"/>
      <c r="D19" s="347"/>
      <c r="E19" s="348"/>
      <c r="F19" s="536">
        <v>1735</v>
      </c>
      <c r="G19" s="536">
        <v>1155</v>
      </c>
      <c r="H19" s="536">
        <v>2365</v>
      </c>
      <c r="I19" s="536">
        <v>1294</v>
      </c>
      <c r="J19" s="537">
        <v>1585</v>
      </c>
      <c r="K19" s="538">
        <v>150</v>
      </c>
      <c r="L19" s="349">
        <v>9.4637223974763405</v>
      </c>
    </row>
    <row r="20" spans="1:12" s="110" customFormat="1" ht="15" customHeight="1" x14ac:dyDescent="0.2">
      <c r="A20" s="118"/>
      <c r="B20" s="119" t="s">
        <v>182</v>
      </c>
      <c r="C20" s="347"/>
      <c r="D20" s="347"/>
      <c r="E20" s="348"/>
      <c r="F20" s="536">
        <v>638</v>
      </c>
      <c r="G20" s="536">
        <v>611</v>
      </c>
      <c r="H20" s="536">
        <v>791</v>
      </c>
      <c r="I20" s="536">
        <v>552</v>
      </c>
      <c r="J20" s="537">
        <v>634</v>
      </c>
      <c r="K20" s="538">
        <v>4</v>
      </c>
      <c r="L20" s="349">
        <v>0.63091482649842268</v>
      </c>
    </row>
    <row r="21" spans="1:12" s="110" customFormat="1" ht="15" customHeight="1" x14ac:dyDescent="0.2">
      <c r="A21" s="118" t="s">
        <v>113</v>
      </c>
      <c r="B21" s="119" t="s">
        <v>116</v>
      </c>
      <c r="C21" s="347"/>
      <c r="D21" s="347"/>
      <c r="E21" s="348"/>
      <c r="F21" s="536">
        <v>1789</v>
      </c>
      <c r="G21" s="536">
        <v>1336</v>
      </c>
      <c r="H21" s="536">
        <v>2479</v>
      </c>
      <c r="I21" s="536">
        <v>1249</v>
      </c>
      <c r="J21" s="537">
        <v>1564</v>
      </c>
      <c r="K21" s="538">
        <v>225</v>
      </c>
      <c r="L21" s="349">
        <v>14.386189258312021</v>
      </c>
    </row>
    <row r="22" spans="1:12" s="110" customFormat="1" ht="15" customHeight="1" x14ac:dyDescent="0.2">
      <c r="A22" s="118"/>
      <c r="B22" s="119" t="s">
        <v>117</v>
      </c>
      <c r="C22" s="347"/>
      <c r="D22" s="347"/>
      <c r="E22" s="348"/>
      <c r="F22" s="536">
        <v>583</v>
      </c>
      <c r="G22" s="536">
        <v>427</v>
      </c>
      <c r="H22" s="536">
        <v>676</v>
      </c>
      <c r="I22" s="536">
        <v>596</v>
      </c>
      <c r="J22" s="537">
        <v>655</v>
      </c>
      <c r="K22" s="538">
        <v>-72</v>
      </c>
      <c r="L22" s="349">
        <v>-10.992366412213741</v>
      </c>
    </row>
    <row r="23" spans="1:12" s="110" customFormat="1" ht="15" customHeight="1" x14ac:dyDescent="0.2">
      <c r="A23" s="352" t="s">
        <v>347</v>
      </c>
      <c r="B23" s="353" t="s">
        <v>193</v>
      </c>
      <c r="C23" s="354"/>
      <c r="D23" s="354"/>
      <c r="E23" s="355"/>
      <c r="F23" s="539">
        <v>31</v>
      </c>
      <c r="G23" s="539">
        <v>126</v>
      </c>
      <c r="H23" s="539">
        <v>682</v>
      </c>
      <c r="I23" s="539">
        <v>23</v>
      </c>
      <c r="J23" s="540">
        <v>28</v>
      </c>
      <c r="K23" s="541">
        <v>3</v>
      </c>
      <c r="L23" s="356">
        <v>10.714285714285714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29</v>
      </c>
      <c r="G25" s="542">
        <v>32.6</v>
      </c>
      <c r="H25" s="542">
        <v>40.5</v>
      </c>
      <c r="I25" s="542">
        <v>35.5</v>
      </c>
      <c r="J25" s="542">
        <v>30.6</v>
      </c>
      <c r="K25" s="543" t="s">
        <v>349</v>
      </c>
      <c r="L25" s="364">
        <v>-1.6000000000000014</v>
      </c>
    </row>
    <row r="26" spans="1:12" s="110" customFormat="1" ht="15" customHeight="1" x14ac:dyDescent="0.2">
      <c r="A26" s="365" t="s">
        <v>105</v>
      </c>
      <c r="B26" s="366" t="s">
        <v>345</v>
      </c>
      <c r="C26" s="362"/>
      <c r="D26" s="362"/>
      <c r="E26" s="363"/>
      <c r="F26" s="542">
        <v>25</v>
      </c>
      <c r="G26" s="542">
        <v>33.200000000000003</v>
      </c>
      <c r="H26" s="542">
        <v>35.799999999999997</v>
      </c>
      <c r="I26" s="542">
        <v>31.6</v>
      </c>
      <c r="J26" s="544">
        <v>25.2</v>
      </c>
      <c r="K26" s="543" t="s">
        <v>349</v>
      </c>
      <c r="L26" s="364">
        <v>-0.19999999999999929</v>
      </c>
    </row>
    <row r="27" spans="1:12" s="110" customFormat="1" ht="15" customHeight="1" x14ac:dyDescent="0.2">
      <c r="A27" s="365"/>
      <c r="B27" s="366" t="s">
        <v>346</v>
      </c>
      <c r="C27" s="362"/>
      <c r="D27" s="362"/>
      <c r="E27" s="363"/>
      <c r="F27" s="542">
        <v>34.6</v>
      </c>
      <c r="G27" s="542">
        <v>32</v>
      </c>
      <c r="H27" s="542">
        <v>46.1</v>
      </c>
      <c r="I27" s="542">
        <v>40.700000000000003</v>
      </c>
      <c r="J27" s="542">
        <v>38.4</v>
      </c>
      <c r="K27" s="543" t="s">
        <v>349</v>
      </c>
      <c r="L27" s="364">
        <v>-3.7999999999999972</v>
      </c>
    </row>
    <row r="28" spans="1:12" s="110" customFormat="1" ht="15" customHeight="1" x14ac:dyDescent="0.2">
      <c r="A28" s="365" t="s">
        <v>113</v>
      </c>
      <c r="B28" s="366" t="s">
        <v>108</v>
      </c>
      <c r="C28" s="362"/>
      <c r="D28" s="362"/>
      <c r="E28" s="363"/>
      <c r="F28" s="542">
        <v>41.5</v>
      </c>
      <c r="G28" s="542">
        <v>43.2</v>
      </c>
      <c r="H28" s="542">
        <v>48.1</v>
      </c>
      <c r="I28" s="542">
        <v>48.8</v>
      </c>
      <c r="J28" s="542">
        <v>39.200000000000003</v>
      </c>
      <c r="K28" s="543" t="s">
        <v>349</v>
      </c>
      <c r="L28" s="364">
        <v>2.2999999999999972</v>
      </c>
    </row>
    <row r="29" spans="1:12" s="110" customFormat="1" ht="11.25" x14ac:dyDescent="0.2">
      <c r="A29" s="365"/>
      <c r="B29" s="366" t="s">
        <v>109</v>
      </c>
      <c r="C29" s="362"/>
      <c r="D29" s="362"/>
      <c r="E29" s="363"/>
      <c r="F29" s="542">
        <v>26.3</v>
      </c>
      <c r="G29" s="542">
        <v>30.8</v>
      </c>
      <c r="H29" s="542">
        <v>38.1</v>
      </c>
      <c r="I29" s="542">
        <v>31.8</v>
      </c>
      <c r="J29" s="544">
        <v>28</v>
      </c>
      <c r="K29" s="543" t="s">
        <v>349</v>
      </c>
      <c r="L29" s="364">
        <v>-1.6999999999999993</v>
      </c>
    </row>
    <row r="30" spans="1:12" s="110" customFormat="1" ht="15" customHeight="1" x14ac:dyDescent="0.2">
      <c r="A30" s="365"/>
      <c r="B30" s="366" t="s">
        <v>110</v>
      </c>
      <c r="C30" s="362"/>
      <c r="D30" s="362"/>
      <c r="E30" s="363"/>
      <c r="F30" s="542">
        <v>21.1</v>
      </c>
      <c r="G30" s="542">
        <v>21.6</v>
      </c>
      <c r="H30" s="542">
        <v>28.4</v>
      </c>
      <c r="I30" s="542">
        <v>29.7</v>
      </c>
      <c r="J30" s="542">
        <v>24.3</v>
      </c>
      <c r="K30" s="543" t="s">
        <v>349</v>
      </c>
      <c r="L30" s="364">
        <v>-3.1999999999999993</v>
      </c>
    </row>
    <row r="31" spans="1:12" s="110" customFormat="1" ht="15" customHeight="1" x14ac:dyDescent="0.2">
      <c r="A31" s="365"/>
      <c r="B31" s="366" t="s">
        <v>111</v>
      </c>
      <c r="C31" s="362"/>
      <c r="D31" s="362"/>
      <c r="E31" s="363"/>
      <c r="F31" s="542">
        <v>20.6</v>
      </c>
      <c r="G31" s="542">
        <v>24</v>
      </c>
      <c r="H31" s="542">
        <v>17.600000000000001</v>
      </c>
      <c r="I31" s="542">
        <v>20</v>
      </c>
      <c r="J31" s="542">
        <v>50</v>
      </c>
      <c r="K31" s="543" t="s">
        <v>349</v>
      </c>
      <c r="L31" s="364">
        <v>-29.4</v>
      </c>
    </row>
    <row r="32" spans="1:12" s="110" customFormat="1" ht="15" customHeight="1" x14ac:dyDescent="0.2">
      <c r="A32" s="367" t="s">
        <v>113</v>
      </c>
      <c r="B32" s="368" t="s">
        <v>181</v>
      </c>
      <c r="C32" s="362"/>
      <c r="D32" s="362"/>
      <c r="E32" s="363"/>
      <c r="F32" s="542">
        <v>28</v>
      </c>
      <c r="G32" s="542">
        <v>33.1</v>
      </c>
      <c r="H32" s="542">
        <v>39.9</v>
      </c>
      <c r="I32" s="542">
        <v>35.200000000000003</v>
      </c>
      <c r="J32" s="544">
        <v>28.4</v>
      </c>
      <c r="K32" s="543" t="s">
        <v>349</v>
      </c>
      <c r="L32" s="364">
        <v>-0.39999999999999858</v>
      </c>
    </row>
    <row r="33" spans="1:12" s="110" customFormat="1" ht="15" customHeight="1" x14ac:dyDescent="0.2">
      <c r="A33" s="367"/>
      <c r="B33" s="368" t="s">
        <v>182</v>
      </c>
      <c r="C33" s="362"/>
      <c r="D33" s="362"/>
      <c r="E33" s="363"/>
      <c r="F33" s="542">
        <v>31.8</v>
      </c>
      <c r="G33" s="542">
        <v>31.7</v>
      </c>
      <c r="H33" s="542">
        <v>41.7</v>
      </c>
      <c r="I33" s="542">
        <v>36.1</v>
      </c>
      <c r="J33" s="542">
        <v>35.9</v>
      </c>
      <c r="K33" s="543" t="s">
        <v>349</v>
      </c>
      <c r="L33" s="364">
        <v>-4.0999999999999979</v>
      </c>
    </row>
    <row r="34" spans="1:12" s="369" customFormat="1" ht="15" customHeight="1" x14ac:dyDescent="0.2">
      <c r="A34" s="367" t="s">
        <v>113</v>
      </c>
      <c r="B34" s="368" t="s">
        <v>116</v>
      </c>
      <c r="C34" s="362"/>
      <c r="D34" s="362"/>
      <c r="E34" s="363"/>
      <c r="F34" s="542">
        <v>23.7</v>
      </c>
      <c r="G34" s="542">
        <v>27.4</v>
      </c>
      <c r="H34" s="542">
        <v>37.1</v>
      </c>
      <c r="I34" s="542">
        <v>31.1</v>
      </c>
      <c r="J34" s="542">
        <v>26.9</v>
      </c>
      <c r="K34" s="543" t="s">
        <v>349</v>
      </c>
      <c r="L34" s="364">
        <v>-3.1999999999999993</v>
      </c>
    </row>
    <row r="35" spans="1:12" s="369" customFormat="1" ht="11.25" x14ac:dyDescent="0.2">
      <c r="A35" s="370"/>
      <c r="B35" s="371" t="s">
        <v>117</v>
      </c>
      <c r="C35" s="372"/>
      <c r="D35" s="372"/>
      <c r="E35" s="373"/>
      <c r="F35" s="545">
        <v>45</v>
      </c>
      <c r="G35" s="545">
        <v>48</v>
      </c>
      <c r="H35" s="545">
        <v>50.1</v>
      </c>
      <c r="I35" s="545">
        <v>44.6</v>
      </c>
      <c r="J35" s="546">
        <v>39.200000000000003</v>
      </c>
      <c r="K35" s="547" t="s">
        <v>349</v>
      </c>
      <c r="L35" s="374">
        <v>5.7999999999999972</v>
      </c>
    </row>
    <row r="36" spans="1:12" s="369" customFormat="1" ht="15.95" customHeight="1" x14ac:dyDescent="0.2">
      <c r="A36" s="375" t="s">
        <v>350</v>
      </c>
      <c r="B36" s="376"/>
      <c r="C36" s="377"/>
      <c r="D36" s="376"/>
      <c r="E36" s="378"/>
      <c r="F36" s="548">
        <v>2328</v>
      </c>
      <c r="G36" s="548">
        <v>1628</v>
      </c>
      <c r="H36" s="548">
        <v>2384</v>
      </c>
      <c r="I36" s="548">
        <v>1811</v>
      </c>
      <c r="J36" s="548">
        <v>2179</v>
      </c>
      <c r="K36" s="549">
        <v>149</v>
      </c>
      <c r="L36" s="380">
        <v>6.8379990821477739</v>
      </c>
    </row>
    <row r="37" spans="1:12" s="369" customFormat="1" ht="15.95" customHeight="1" x14ac:dyDescent="0.2">
      <c r="A37" s="381"/>
      <c r="B37" s="382" t="s">
        <v>113</v>
      </c>
      <c r="C37" s="382" t="s">
        <v>351</v>
      </c>
      <c r="D37" s="382"/>
      <c r="E37" s="383"/>
      <c r="F37" s="548">
        <v>676</v>
      </c>
      <c r="G37" s="548">
        <v>530</v>
      </c>
      <c r="H37" s="548">
        <v>965</v>
      </c>
      <c r="I37" s="548">
        <v>643</v>
      </c>
      <c r="J37" s="548">
        <v>666</v>
      </c>
      <c r="K37" s="549">
        <v>10</v>
      </c>
      <c r="L37" s="380">
        <v>1.5015015015015014</v>
      </c>
    </row>
    <row r="38" spans="1:12" s="369" customFormat="1" ht="15.95" customHeight="1" x14ac:dyDescent="0.2">
      <c r="A38" s="381"/>
      <c r="B38" s="384" t="s">
        <v>105</v>
      </c>
      <c r="C38" s="384" t="s">
        <v>106</v>
      </c>
      <c r="D38" s="385"/>
      <c r="E38" s="383"/>
      <c r="F38" s="548">
        <v>1355</v>
      </c>
      <c r="G38" s="548">
        <v>748</v>
      </c>
      <c r="H38" s="548">
        <v>1307</v>
      </c>
      <c r="I38" s="548">
        <v>1030</v>
      </c>
      <c r="J38" s="550">
        <v>1297</v>
      </c>
      <c r="K38" s="549">
        <v>58</v>
      </c>
      <c r="L38" s="380">
        <v>4.4718581341557444</v>
      </c>
    </row>
    <row r="39" spans="1:12" s="369" customFormat="1" ht="15.95" customHeight="1" x14ac:dyDescent="0.2">
      <c r="A39" s="381"/>
      <c r="B39" s="385"/>
      <c r="C39" s="382" t="s">
        <v>352</v>
      </c>
      <c r="D39" s="385"/>
      <c r="E39" s="383"/>
      <c r="F39" s="548">
        <v>339</v>
      </c>
      <c r="G39" s="548">
        <v>248</v>
      </c>
      <c r="H39" s="548">
        <v>468</v>
      </c>
      <c r="I39" s="548">
        <v>325</v>
      </c>
      <c r="J39" s="548">
        <v>327</v>
      </c>
      <c r="K39" s="549">
        <v>12</v>
      </c>
      <c r="L39" s="380">
        <v>3.669724770642202</v>
      </c>
    </row>
    <row r="40" spans="1:12" s="369" customFormat="1" ht="15.95" customHeight="1" x14ac:dyDescent="0.2">
      <c r="A40" s="381"/>
      <c r="B40" s="384"/>
      <c r="C40" s="384" t="s">
        <v>107</v>
      </c>
      <c r="D40" s="385"/>
      <c r="E40" s="383"/>
      <c r="F40" s="548">
        <v>973</v>
      </c>
      <c r="G40" s="548">
        <v>880</v>
      </c>
      <c r="H40" s="548">
        <v>1077</v>
      </c>
      <c r="I40" s="548">
        <v>781</v>
      </c>
      <c r="J40" s="548">
        <v>882</v>
      </c>
      <c r="K40" s="549">
        <v>91</v>
      </c>
      <c r="L40" s="380">
        <v>10.317460317460318</v>
      </c>
    </row>
    <row r="41" spans="1:12" s="369" customFormat="1" ht="24" customHeight="1" x14ac:dyDescent="0.2">
      <c r="A41" s="381"/>
      <c r="B41" s="385"/>
      <c r="C41" s="382" t="s">
        <v>352</v>
      </c>
      <c r="D41" s="385"/>
      <c r="E41" s="383"/>
      <c r="F41" s="548">
        <v>337</v>
      </c>
      <c r="G41" s="548">
        <v>282</v>
      </c>
      <c r="H41" s="548">
        <v>497</v>
      </c>
      <c r="I41" s="548">
        <v>318</v>
      </c>
      <c r="J41" s="550">
        <v>339</v>
      </c>
      <c r="K41" s="549">
        <v>-2</v>
      </c>
      <c r="L41" s="380">
        <v>-0.58997050147492625</v>
      </c>
    </row>
    <row r="42" spans="1:12" s="110" customFormat="1" ht="15" customHeight="1" x14ac:dyDescent="0.2">
      <c r="A42" s="381"/>
      <c r="B42" s="384" t="s">
        <v>113</v>
      </c>
      <c r="C42" s="384" t="s">
        <v>353</v>
      </c>
      <c r="D42" s="385"/>
      <c r="E42" s="383"/>
      <c r="F42" s="548">
        <v>513</v>
      </c>
      <c r="G42" s="548">
        <v>336</v>
      </c>
      <c r="H42" s="548">
        <v>755</v>
      </c>
      <c r="I42" s="548">
        <v>420</v>
      </c>
      <c r="J42" s="548">
        <v>520</v>
      </c>
      <c r="K42" s="549">
        <v>-7</v>
      </c>
      <c r="L42" s="380">
        <v>-1.3461538461538463</v>
      </c>
    </row>
    <row r="43" spans="1:12" s="110" customFormat="1" ht="15" customHeight="1" x14ac:dyDescent="0.2">
      <c r="A43" s="381"/>
      <c r="B43" s="385"/>
      <c r="C43" s="382" t="s">
        <v>352</v>
      </c>
      <c r="D43" s="385"/>
      <c r="E43" s="383"/>
      <c r="F43" s="548">
        <v>213</v>
      </c>
      <c r="G43" s="548">
        <v>145</v>
      </c>
      <c r="H43" s="548">
        <v>363</v>
      </c>
      <c r="I43" s="548">
        <v>205</v>
      </c>
      <c r="J43" s="548">
        <v>204</v>
      </c>
      <c r="K43" s="549">
        <v>9</v>
      </c>
      <c r="L43" s="380">
        <v>4.4117647058823533</v>
      </c>
    </row>
    <row r="44" spans="1:12" s="110" customFormat="1" ht="15" customHeight="1" x14ac:dyDescent="0.2">
      <c r="A44" s="381"/>
      <c r="B44" s="384"/>
      <c r="C44" s="366" t="s">
        <v>109</v>
      </c>
      <c r="D44" s="385"/>
      <c r="E44" s="383"/>
      <c r="F44" s="548">
        <v>1554</v>
      </c>
      <c r="G44" s="548">
        <v>1142</v>
      </c>
      <c r="H44" s="548">
        <v>1450</v>
      </c>
      <c r="I44" s="548">
        <v>1253</v>
      </c>
      <c r="J44" s="550">
        <v>1458</v>
      </c>
      <c r="K44" s="549">
        <v>96</v>
      </c>
      <c r="L44" s="380">
        <v>6.5843621399176957</v>
      </c>
    </row>
    <row r="45" spans="1:12" s="110" customFormat="1" ht="15" customHeight="1" x14ac:dyDescent="0.2">
      <c r="A45" s="381"/>
      <c r="B45" s="385"/>
      <c r="C45" s="382" t="s">
        <v>352</v>
      </c>
      <c r="D45" s="385"/>
      <c r="E45" s="383"/>
      <c r="F45" s="548">
        <v>408</v>
      </c>
      <c r="G45" s="548">
        <v>352</v>
      </c>
      <c r="H45" s="548">
        <v>553</v>
      </c>
      <c r="I45" s="548">
        <v>398</v>
      </c>
      <c r="J45" s="548">
        <v>408</v>
      </c>
      <c r="K45" s="549">
        <v>0</v>
      </c>
      <c r="L45" s="380">
        <v>0</v>
      </c>
    </row>
    <row r="46" spans="1:12" s="110" customFormat="1" ht="15" customHeight="1" x14ac:dyDescent="0.2">
      <c r="A46" s="381"/>
      <c r="B46" s="384"/>
      <c r="C46" s="366" t="s">
        <v>110</v>
      </c>
      <c r="D46" s="385"/>
      <c r="E46" s="383"/>
      <c r="F46" s="548">
        <v>227</v>
      </c>
      <c r="G46" s="548">
        <v>125</v>
      </c>
      <c r="H46" s="548">
        <v>162</v>
      </c>
      <c r="I46" s="548">
        <v>128</v>
      </c>
      <c r="J46" s="548">
        <v>181</v>
      </c>
      <c r="K46" s="549">
        <v>46</v>
      </c>
      <c r="L46" s="380">
        <v>25.414364640883978</v>
      </c>
    </row>
    <row r="47" spans="1:12" s="110" customFormat="1" ht="15" customHeight="1" x14ac:dyDescent="0.2">
      <c r="A47" s="381"/>
      <c r="B47" s="385"/>
      <c r="C47" s="382" t="s">
        <v>352</v>
      </c>
      <c r="D47" s="385"/>
      <c r="E47" s="383"/>
      <c r="F47" s="548">
        <v>48</v>
      </c>
      <c r="G47" s="548">
        <v>27</v>
      </c>
      <c r="H47" s="548">
        <v>46</v>
      </c>
      <c r="I47" s="548" t="s">
        <v>513</v>
      </c>
      <c r="J47" s="550">
        <v>44</v>
      </c>
      <c r="K47" s="549">
        <v>4</v>
      </c>
      <c r="L47" s="380">
        <v>9.0909090909090917</v>
      </c>
    </row>
    <row r="48" spans="1:12" s="110" customFormat="1" ht="15" customHeight="1" x14ac:dyDescent="0.2">
      <c r="A48" s="381"/>
      <c r="B48" s="385"/>
      <c r="C48" s="366" t="s">
        <v>111</v>
      </c>
      <c r="D48" s="386"/>
      <c r="E48" s="387"/>
      <c r="F48" s="548">
        <v>34</v>
      </c>
      <c r="G48" s="548">
        <v>25</v>
      </c>
      <c r="H48" s="548">
        <v>17</v>
      </c>
      <c r="I48" s="548">
        <v>10</v>
      </c>
      <c r="J48" s="548">
        <v>20</v>
      </c>
      <c r="K48" s="549">
        <v>14</v>
      </c>
      <c r="L48" s="380">
        <v>70</v>
      </c>
    </row>
    <row r="49" spans="1:12" s="110" customFormat="1" ht="15" customHeight="1" x14ac:dyDescent="0.2">
      <c r="A49" s="381"/>
      <c r="B49" s="385"/>
      <c r="C49" s="382" t="s">
        <v>352</v>
      </c>
      <c r="D49" s="385"/>
      <c r="E49" s="383"/>
      <c r="F49" s="548">
        <v>7</v>
      </c>
      <c r="G49" s="548">
        <v>6</v>
      </c>
      <c r="H49" s="548">
        <v>3</v>
      </c>
      <c r="I49" s="548" t="s">
        <v>513</v>
      </c>
      <c r="J49" s="548">
        <v>10</v>
      </c>
      <c r="K49" s="549">
        <v>-3</v>
      </c>
      <c r="L49" s="380">
        <v>-30</v>
      </c>
    </row>
    <row r="50" spans="1:12" s="110" customFormat="1" ht="15" customHeight="1" x14ac:dyDescent="0.2">
      <c r="A50" s="381"/>
      <c r="B50" s="384" t="s">
        <v>113</v>
      </c>
      <c r="C50" s="382" t="s">
        <v>181</v>
      </c>
      <c r="D50" s="385"/>
      <c r="E50" s="383"/>
      <c r="F50" s="548">
        <v>1695</v>
      </c>
      <c r="G50" s="548">
        <v>1022</v>
      </c>
      <c r="H50" s="548">
        <v>1633</v>
      </c>
      <c r="I50" s="548" t="s">
        <v>513</v>
      </c>
      <c r="J50" s="550">
        <v>1550</v>
      </c>
      <c r="K50" s="549">
        <v>145</v>
      </c>
      <c r="L50" s="380">
        <v>9.3548387096774199</v>
      </c>
    </row>
    <row r="51" spans="1:12" s="110" customFormat="1" ht="15" customHeight="1" x14ac:dyDescent="0.2">
      <c r="A51" s="381"/>
      <c r="B51" s="385"/>
      <c r="C51" s="382" t="s">
        <v>352</v>
      </c>
      <c r="D51" s="385"/>
      <c r="E51" s="383"/>
      <c r="F51" s="548">
        <v>475</v>
      </c>
      <c r="G51" s="548">
        <v>338</v>
      </c>
      <c r="H51" s="548">
        <v>652</v>
      </c>
      <c r="I51" s="548">
        <v>445</v>
      </c>
      <c r="J51" s="548">
        <v>440</v>
      </c>
      <c r="K51" s="549">
        <v>35</v>
      </c>
      <c r="L51" s="380">
        <v>7.9545454545454541</v>
      </c>
    </row>
    <row r="52" spans="1:12" s="110" customFormat="1" ht="15" customHeight="1" x14ac:dyDescent="0.2">
      <c r="A52" s="381"/>
      <c r="B52" s="384"/>
      <c r="C52" s="382" t="s">
        <v>182</v>
      </c>
      <c r="D52" s="385"/>
      <c r="E52" s="383"/>
      <c r="F52" s="548">
        <v>633</v>
      </c>
      <c r="G52" s="548">
        <v>606</v>
      </c>
      <c r="H52" s="548">
        <v>751</v>
      </c>
      <c r="I52" s="548">
        <v>548</v>
      </c>
      <c r="J52" s="548">
        <v>629</v>
      </c>
      <c r="K52" s="549">
        <v>4</v>
      </c>
      <c r="L52" s="380">
        <v>0.63593004769475359</v>
      </c>
    </row>
    <row r="53" spans="1:12" s="269" customFormat="1" ht="11.25" customHeight="1" x14ac:dyDescent="0.2">
      <c r="A53" s="381"/>
      <c r="B53" s="385"/>
      <c r="C53" s="382" t="s">
        <v>352</v>
      </c>
      <c r="D53" s="385"/>
      <c r="E53" s="383"/>
      <c r="F53" s="548">
        <v>201</v>
      </c>
      <c r="G53" s="548">
        <v>192</v>
      </c>
      <c r="H53" s="548">
        <v>313</v>
      </c>
      <c r="I53" s="548">
        <v>198</v>
      </c>
      <c r="J53" s="550">
        <v>226</v>
      </c>
      <c r="K53" s="549">
        <v>-25</v>
      </c>
      <c r="L53" s="380">
        <v>-11.061946902654867</v>
      </c>
    </row>
    <row r="54" spans="1:12" s="151" customFormat="1" ht="12.75" customHeight="1" x14ac:dyDescent="0.2">
      <c r="A54" s="381"/>
      <c r="B54" s="384" t="s">
        <v>113</v>
      </c>
      <c r="C54" s="384" t="s">
        <v>116</v>
      </c>
      <c r="D54" s="385"/>
      <c r="E54" s="383"/>
      <c r="F54" s="548">
        <v>1745</v>
      </c>
      <c r="G54" s="548">
        <v>1210</v>
      </c>
      <c r="H54" s="548">
        <v>1758</v>
      </c>
      <c r="I54" s="548">
        <v>1216</v>
      </c>
      <c r="J54" s="548">
        <v>1529</v>
      </c>
      <c r="K54" s="549">
        <v>216</v>
      </c>
      <c r="L54" s="380">
        <v>14.126880313930673</v>
      </c>
    </row>
    <row r="55" spans="1:12" ht="11.25" x14ac:dyDescent="0.2">
      <c r="A55" s="381"/>
      <c r="B55" s="385"/>
      <c r="C55" s="382" t="s">
        <v>352</v>
      </c>
      <c r="D55" s="385"/>
      <c r="E55" s="383"/>
      <c r="F55" s="548">
        <v>414</v>
      </c>
      <c r="G55" s="548">
        <v>331</v>
      </c>
      <c r="H55" s="548">
        <v>652</v>
      </c>
      <c r="I55" s="548">
        <v>378</v>
      </c>
      <c r="J55" s="548">
        <v>411</v>
      </c>
      <c r="K55" s="549">
        <v>3</v>
      </c>
      <c r="L55" s="380">
        <v>0.72992700729927007</v>
      </c>
    </row>
    <row r="56" spans="1:12" ht="14.25" customHeight="1" x14ac:dyDescent="0.2">
      <c r="A56" s="381"/>
      <c r="B56" s="385"/>
      <c r="C56" s="384" t="s">
        <v>117</v>
      </c>
      <c r="D56" s="385"/>
      <c r="E56" s="383"/>
      <c r="F56" s="548">
        <v>582</v>
      </c>
      <c r="G56" s="548">
        <v>415</v>
      </c>
      <c r="H56" s="548">
        <v>625</v>
      </c>
      <c r="I56" s="548">
        <v>594</v>
      </c>
      <c r="J56" s="548">
        <v>650</v>
      </c>
      <c r="K56" s="549">
        <v>-68</v>
      </c>
      <c r="L56" s="380">
        <v>-10.461538461538462</v>
      </c>
    </row>
    <row r="57" spans="1:12" ht="18.75" customHeight="1" x14ac:dyDescent="0.2">
      <c r="A57" s="388"/>
      <c r="B57" s="389"/>
      <c r="C57" s="390" t="s">
        <v>352</v>
      </c>
      <c r="D57" s="389"/>
      <c r="E57" s="391"/>
      <c r="F57" s="551">
        <v>262</v>
      </c>
      <c r="G57" s="552">
        <v>199</v>
      </c>
      <c r="H57" s="552">
        <v>313</v>
      </c>
      <c r="I57" s="552">
        <v>265</v>
      </c>
      <c r="J57" s="552">
        <v>255</v>
      </c>
      <c r="K57" s="553">
        <f t="shared" ref="K57" si="0">IF(OR(F57=".",J57=".")=TRUE,".",IF(OR(F57="*",J57="*")=TRUE,"*",IF(AND(F57="-",J57="-")=TRUE,"-",IF(AND(ISNUMBER(J57),ISNUMBER(F57))=TRUE,IF(F57-J57=0,0,F57-J57),IF(ISNUMBER(F57)=TRUE,F57,-J57)))))</f>
        <v>7</v>
      </c>
      <c r="L57" s="392">
        <f t="shared" ref="L57" si="1">IF(K57 =".",".",IF(K57 ="*","*",IF(K57="-","-",IF(K57=0,0,IF(OR(J57="-",J57=".",F57="-",F57=".")=TRUE,"X",IF(J57=0,"0,0",IF(ABS(K57*100/J57)&gt;250,".X",(K57*100/J57))))))))</f>
        <v>2.7450980392156863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2373</v>
      </c>
      <c r="E11" s="114">
        <v>1766</v>
      </c>
      <c r="F11" s="114">
        <v>3156</v>
      </c>
      <c r="G11" s="114">
        <v>1846</v>
      </c>
      <c r="H11" s="140">
        <v>2219</v>
      </c>
      <c r="I11" s="115">
        <v>154</v>
      </c>
      <c r="J11" s="116">
        <v>6.9400630914826502</v>
      </c>
    </row>
    <row r="12" spans="1:15" s="110" customFormat="1" ht="24.95" customHeight="1" x14ac:dyDescent="0.2">
      <c r="A12" s="193" t="s">
        <v>132</v>
      </c>
      <c r="B12" s="194" t="s">
        <v>133</v>
      </c>
      <c r="C12" s="113">
        <v>2.8655710071639273</v>
      </c>
      <c r="D12" s="115">
        <v>68</v>
      </c>
      <c r="E12" s="114">
        <v>32</v>
      </c>
      <c r="F12" s="114">
        <v>91</v>
      </c>
      <c r="G12" s="114">
        <v>65</v>
      </c>
      <c r="H12" s="140">
        <v>77</v>
      </c>
      <c r="I12" s="115">
        <v>-9</v>
      </c>
      <c r="J12" s="116">
        <v>-11.688311688311689</v>
      </c>
    </row>
    <row r="13" spans="1:15" s="110" customFormat="1" ht="24.95" customHeight="1" x14ac:dyDescent="0.2">
      <c r="A13" s="193" t="s">
        <v>134</v>
      </c>
      <c r="B13" s="199" t="s">
        <v>214</v>
      </c>
      <c r="C13" s="113">
        <v>1.5170670037926675</v>
      </c>
      <c r="D13" s="115">
        <v>36</v>
      </c>
      <c r="E13" s="114">
        <v>19</v>
      </c>
      <c r="F13" s="114">
        <v>42</v>
      </c>
      <c r="G13" s="114">
        <v>38</v>
      </c>
      <c r="H13" s="140">
        <v>41</v>
      </c>
      <c r="I13" s="115">
        <v>-5</v>
      </c>
      <c r="J13" s="116">
        <v>-12.195121951219512</v>
      </c>
    </row>
    <row r="14" spans="1:15" s="287" customFormat="1" ht="24.95" customHeight="1" x14ac:dyDescent="0.2">
      <c r="A14" s="193" t="s">
        <v>215</v>
      </c>
      <c r="B14" s="199" t="s">
        <v>137</v>
      </c>
      <c r="C14" s="113">
        <v>28.824273072060684</v>
      </c>
      <c r="D14" s="115">
        <v>684</v>
      </c>
      <c r="E14" s="114">
        <v>304</v>
      </c>
      <c r="F14" s="114">
        <v>803</v>
      </c>
      <c r="G14" s="114">
        <v>398</v>
      </c>
      <c r="H14" s="140">
        <v>575</v>
      </c>
      <c r="I14" s="115">
        <v>109</v>
      </c>
      <c r="J14" s="116">
        <v>18.956521739130434</v>
      </c>
      <c r="K14" s="110"/>
      <c r="L14" s="110"/>
      <c r="M14" s="110"/>
      <c r="N14" s="110"/>
      <c r="O14" s="110"/>
    </row>
    <row r="15" spans="1:15" s="110" customFormat="1" ht="24.95" customHeight="1" x14ac:dyDescent="0.2">
      <c r="A15" s="193" t="s">
        <v>216</v>
      </c>
      <c r="B15" s="199" t="s">
        <v>217</v>
      </c>
      <c r="C15" s="113">
        <v>5.1411715128529289</v>
      </c>
      <c r="D15" s="115">
        <v>122</v>
      </c>
      <c r="E15" s="114">
        <v>89</v>
      </c>
      <c r="F15" s="114">
        <v>171</v>
      </c>
      <c r="G15" s="114">
        <v>81</v>
      </c>
      <c r="H15" s="140">
        <v>126</v>
      </c>
      <c r="I15" s="115">
        <v>-4</v>
      </c>
      <c r="J15" s="116">
        <v>-3.1746031746031744</v>
      </c>
    </row>
    <row r="16" spans="1:15" s="287" customFormat="1" ht="24.95" customHeight="1" x14ac:dyDescent="0.2">
      <c r="A16" s="193" t="s">
        <v>218</v>
      </c>
      <c r="B16" s="199" t="s">
        <v>141</v>
      </c>
      <c r="C16" s="113">
        <v>15.423514538558786</v>
      </c>
      <c r="D16" s="115">
        <v>366</v>
      </c>
      <c r="E16" s="114">
        <v>182</v>
      </c>
      <c r="F16" s="114">
        <v>563</v>
      </c>
      <c r="G16" s="114">
        <v>274</v>
      </c>
      <c r="H16" s="140">
        <v>257</v>
      </c>
      <c r="I16" s="115">
        <v>109</v>
      </c>
      <c r="J16" s="116">
        <v>42.412451361867703</v>
      </c>
      <c r="K16" s="110"/>
      <c r="L16" s="110"/>
      <c r="M16" s="110"/>
      <c r="N16" s="110"/>
      <c r="O16" s="110"/>
    </row>
    <row r="17" spans="1:15" s="110" customFormat="1" ht="24.95" customHeight="1" x14ac:dyDescent="0.2">
      <c r="A17" s="193" t="s">
        <v>142</v>
      </c>
      <c r="B17" s="199" t="s">
        <v>220</v>
      </c>
      <c r="C17" s="113">
        <v>8.2595870206489668</v>
      </c>
      <c r="D17" s="115">
        <v>196</v>
      </c>
      <c r="E17" s="114">
        <v>33</v>
      </c>
      <c r="F17" s="114">
        <v>69</v>
      </c>
      <c r="G17" s="114">
        <v>43</v>
      </c>
      <c r="H17" s="140">
        <v>192</v>
      </c>
      <c r="I17" s="115">
        <v>4</v>
      </c>
      <c r="J17" s="116">
        <v>2.0833333333333335</v>
      </c>
    </row>
    <row r="18" spans="1:15" s="287" customFormat="1" ht="24.95" customHeight="1" x14ac:dyDescent="0.2">
      <c r="A18" s="201" t="s">
        <v>144</v>
      </c>
      <c r="B18" s="202" t="s">
        <v>145</v>
      </c>
      <c r="C18" s="113">
        <v>8.9338390223345971</v>
      </c>
      <c r="D18" s="115">
        <v>212</v>
      </c>
      <c r="E18" s="114">
        <v>111</v>
      </c>
      <c r="F18" s="114">
        <v>305</v>
      </c>
      <c r="G18" s="114">
        <v>224</v>
      </c>
      <c r="H18" s="140">
        <v>206</v>
      </c>
      <c r="I18" s="115">
        <v>6</v>
      </c>
      <c r="J18" s="116">
        <v>2.912621359223301</v>
      </c>
      <c r="K18" s="110"/>
      <c r="L18" s="110"/>
      <c r="M18" s="110"/>
      <c r="N18" s="110"/>
      <c r="O18" s="110"/>
    </row>
    <row r="19" spans="1:15" s="110" customFormat="1" ht="24.95" customHeight="1" x14ac:dyDescent="0.2">
      <c r="A19" s="193" t="s">
        <v>146</v>
      </c>
      <c r="B19" s="199" t="s">
        <v>147</v>
      </c>
      <c r="C19" s="113">
        <v>18.078381795195956</v>
      </c>
      <c r="D19" s="115">
        <v>429</v>
      </c>
      <c r="E19" s="114">
        <v>308</v>
      </c>
      <c r="F19" s="114">
        <v>536</v>
      </c>
      <c r="G19" s="114">
        <v>307</v>
      </c>
      <c r="H19" s="140">
        <v>344</v>
      </c>
      <c r="I19" s="115">
        <v>85</v>
      </c>
      <c r="J19" s="116">
        <v>24.709302325581394</v>
      </c>
    </row>
    <row r="20" spans="1:15" s="287" customFormat="1" ht="24.95" customHeight="1" x14ac:dyDescent="0.2">
      <c r="A20" s="193" t="s">
        <v>148</v>
      </c>
      <c r="B20" s="199" t="s">
        <v>149</v>
      </c>
      <c r="C20" s="113">
        <v>4.5512010113780024</v>
      </c>
      <c r="D20" s="115">
        <v>108</v>
      </c>
      <c r="E20" s="114">
        <v>61</v>
      </c>
      <c r="F20" s="114">
        <v>133</v>
      </c>
      <c r="G20" s="114">
        <v>88</v>
      </c>
      <c r="H20" s="140">
        <v>137</v>
      </c>
      <c r="I20" s="115">
        <v>-29</v>
      </c>
      <c r="J20" s="116">
        <v>-21.167883211678831</v>
      </c>
      <c r="K20" s="110"/>
      <c r="L20" s="110"/>
      <c r="M20" s="110"/>
      <c r="N20" s="110"/>
      <c r="O20" s="110"/>
    </row>
    <row r="21" spans="1:15" s="110" customFormat="1" ht="24.95" customHeight="1" x14ac:dyDescent="0.2">
      <c r="A21" s="201" t="s">
        <v>150</v>
      </c>
      <c r="B21" s="202" t="s">
        <v>151</v>
      </c>
      <c r="C21" s="113">
        <v>3.7505267593763167</v>
      </c>
      <c r="D21" s="115">
        <v>89</v>
      </c>
      <c r="E21" s="114">
        <v>67</v>
      </c>
      <c r="F21" s="114">
        <v>72</v>
      </c>
      <c r="G21" s="114">
        <v>88</v>
      </c>
      <c r="H21" s="140">
        <v>92</v>
      </c>
      <c r="I21" s="115">
        <v>-3</v>
      </c>
      <c r="J21" s="116">
        <v>-3.2608695652173911</v>
      </c>
    </row>
    <row r="22" spans="1:15" s="110" customFormat="1" ht="24.95" customHeight="1" x14ac:dyDescent="0.2">
      <c r="A22" s="201" t="s">
        <v>152</v>
      </c>
      <c r="B22" s="199" t="s">
        <v>153</v>
      </c>
      <c r="C22" s="113">
        <v>0.37926675094816686</v>
      </c>
      <c r="D22" s="115">
        <v>9</v>
      </c>
      <c r="E22" s="114">
        <v>10</v>
      </c>
      <c r="F22" s="114">
        <v>5</v>
      </c>
      <c r="G22" s="114">
        <v>5</v>
      </c>
      <c r="H22" s="140" t="s">
        <v>513</v>
      </c>
      <c r="I22" s="115" t="s">
        <v>513</v>
      </c>
      <c r="J22" s="116" t="s">
        <v>513</v>
      </c>
    </row>
    <row r="23" spans="1:15" s="110" customFormat="1" ht="24.95" customHeight="1" x14ac:dyDescent="0.2">
      <c r="A23" s="193" t="s">
        <v>154</v>
      </c>
      <c r="B23" s="199" t="s">
        <v>155</v>
      </c>
      <c r="C23" s="113">
        <v>0.80067425200168563</v>
      </c>
      <c r="D23" s="115">
        <v>19</v>
      </c>
      <c r="E23" s="114">
        <v>20</v>
      </c>
      <c r="F23" s="114">
        <v>37</v>
      </c>
      <c r="G23" s="114">
        <v>10</v>
      </c>
      <c r="H23" s="140" t="s">
        <v>513</v>
      </c>
      <c r="I23" s="115" t="s">
        <v>513</v>
      </c>
      <c r="J23" s="116" t="s">
        <v>513</v>
      </c>
    </row>
    <row r="24" spans="1:15" s="110" customFormat="1" ht="24.95" customHeight="1" x14ac:dyDescent="0.2">
      <c r="A24" s="193" t="s">
        <v>156</v>
      </c>
      <c r="B24" s="199" t="s">
        <v>221</v>
      </c>
      <c r="C24" s="113">
        <v>2.3177412557943531</v>
      </c>
      <c r="D24" s="115">
        <v>55</v>
      </c>
      <c r="E24" s="114">
        <v>44</v>
      </c>
      <c r="F24" s="114">
        <v>82</v>
      </c>
      <c r="G24" s="114">
        <v>66</v>
      </c>
      <c r="H24" s="140">
        <v>62</v>
      </c>
      <c r="I24" s="115">
        <v>-7</v>
      </c>
      <c r="J24" s="116">
        <v>-11.290322580645162</v>
      </c>
    </row>
    <row r="25" spans="1:15" s="110" customFormat="1" ht="24.95" customHeight="1" x14ac:dyDescent="0.2">
      <c r="A25" s="193" t="s">
        <v>222</v>
      </c>
      <c r="B25" s="204" t="s">
        <v>159</v>
      </c>
      <c r="C25" s="113">
        <v>4.0455120101137796</v>
      </c>
      <c r="D25" s="115">
        <v>96</v>
      </c>
      <c r="E25" s="114">
        <v>63</v>
      </c>
      <c r="F25" s="114">
        <v>92</v>
      </c>
      <c r="G25" s="114">
        <v>81</v>
      </c>
      <c r="H25" s="140">
        <v>85</v>
      </c>
      <c r="I25" s="115">
        <v>11</v>
      </c>
      <c r="J25" s="116">
        <v>12.941176470588236</v>
      </c>
    </row>
    <row r="26" spans="1:15" s="110" customFormat="1" ht="24.95" customHeight="1" x14ac:dyDescent="0.2">
      <c r="A26" s="201">
        <v>782.78300000000002</v>
      </c>
      <c r="B26" s="203" t="s">
        <v>160</v>
      </c>
      <c r="C26" s="113">
        <v>6.3211125158027812</v>
      </c>
      <c r="D26" s="115">
        <v>150</v>
      </c>
      <c r="E26" s="114">
        <v>100</v>
      </c>
      <c r="F26" s="114">
        <v>168</v>
      </c>
      <c r="G26" s="114">
        <v>190</v>
      </c>
      <c r="H26" s="140">
        <v>205</v>
      </c>
      <c r="I26" s="115">
        <v>-55</v>
      </c>
      <c r="J26" s="116">
        <v>-26.829268292682926</v>
      </c>
    </row>
    <row r="27" spans="1:15" s="110" customFormat="1" ht="24.95" customHeight="1" x14ac:dyDescent="0.2">
      <c r="A27" s="193" t="s">
        <v>161</v>
      </c>
      <c r="B27" s="199" t="s">
        <v>162</v>
      </c>
      <c r="C27" s="113">
        <v>1.7699115044247788</v>
      </c>
      <c r="D27" s="115">
        <v>42</v>
      </c>
      <c r="E27" s="114">
        <v>44</v>
      </c>
      <c r="F27" s="114">
        <v>127</v>
      </c>
      <c r="G27" s="114">
        <v>39</v>
      </c>
      <c r="H27" s="140">
        <v>51</v>
      </c>
      <c r="I27" s="115">
        <v>-9</v>
      </c>
      <c r="J27" s="116">
        <v>-17.647058823529413</v>
      </c>
    </row>
    <row r="28" spans="1:15" s="110" customFormat="1" ht="24.95" customHeight="1" x14ac:dyDescent="0.2">
      <c r="A28" s="193" t="s">
        <v>163</v>
      </c>
      <c r="B28" s="199" t="s">
        <v>164</v>
      </c>
      <c r="C28" s="113">
        <v>2.6548672566371683</v>
      </c>
      <c r="D28" s="115">
        <v>63</v>
      </c>
      <c r="E28" s="114">
        <v>48</v>
      </c>
      <c r="F28" s="114">
        <v>141</v>
      </c>
      <c r="G28" s="114">
        <v>19</v>
      </c>
      <c r="H28" s="140">
        <v>45</v>
      </c>
      <c r="I28" s="115">
        <v>18</v>
      </c>
      <c r="J28" s="116">
        <v>40</v>
      </c>
    </row>
    <row r="29" spans="1:15" s="110" customFormat="1" ht="24.95" customHeight="1" x14ac:dyDescent="0.2">
      <c r="A29" s="193">
        <v>86</v>
      </c>
      <c r="B29" s="199" t="s">
        <v>165</v>
      </c>
      <c r="C29" s="113">
        <v>5.6468605141171508</v>
      </c>
      <c r="D29" s="115">
        <v>134</v>
      </c>
      <c r="E29" s="114">
        <v>334</v>
      </c>
      <c r="F29" s="114">
        <v>149</v>
      </c>
      <c r="G29" s="114">
        <v>81</v>
      </c>
      <c r="H29" s="140">
        <v>95</v>
      </c>
      <c r="I29" s="115">
        <v>39</v>
      </c>
      <c r="J29" s="116">
        <v>41.05263157894737</v>
      </c>
    </row>
    <row r="30" spans="1:15" s="110" customFormat="1" ht="24.95" customHeight="1" x14ac:dyDescent="0.2">
      <c r="A30" s="193">
        <v>87.88</v>
      </c>
      <c r="B30" s="204" t="s">
        <v>166</v>
      </c>
      <c r="C30" s="113">
        <v>5.3940160134850403</v>
      </c>
      <c r="D30" s="115">
        <v>128</v>
      </c>
      <c r="E30" s="114">
        <v>146</v>
      </c>
      <c r="F30" s="114">
        <v>309</v>
      </c>
      <c r="G30" s="114">
        <v>98</v>
      </c>
      <c r="H30" s="140">
        <v>133</v>
      </c>
      <c r="I30" s="115">
        <v>-5</v>
      </c>
      <c r="J30" s="116">
        <v>-3.7593984962406015</v>
      </c>
    </row>
    <row r="31" spans="1:15" s="110" customFormat="1" ht="24.95" customHeight="1" x14ac:dyDescent="0.2">
      <c r="A31" s="193" t="s">
        <v>167</v>
      </c>
      <c r="B31" s="199" t="s">
        <v>168</v>
      </c>
      <c r="C31" s="113">
        <v>2.1491782553729455</v>
      </c>
      <c r="D31" s="115">
        <v>51</v>
      </c>
      <c r="E31" s="114">
        <v>55</v>
      </c>
      <c r="F31" s="114">
        <v>64</v>
      </c>
      <c r="G31" s="114">
        <v>48</v>
      </c>
      <c r="H31" s="140">
        <v>49</v>
      </c>
      <c r="I31" s="115">
        <v>2</v>
      </c>
      <c r="J31" s="116">
        <v>4.0816326530612246</v>
      </c>
    </row>
    <row r="32" spans="1:15" s="110" customFormat="1" ht="24.95" customHeight="1" x14ac:dyDescent="0.2">
      <c r="A32" s="193"/>
      <c r="B32" s="204" t="s">
        <v>169</v>
      </c>
      <c r="C32" s="113">
        <v>0</v>
      </c>
      <c r="D32" s="115">
        <v>0</v>
      </c>
      <c r="E32" s="114">
        <v>0</v>
      </c>
      <c r="F32" s="114">
        <v>0</v>
      </c>
      <c r="G32" s="114" t="s">
        <v>513</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2.8655710071639273</v>
      </c>
      <c r="D34" s="115">
        <v>68</v>
      </c>
      <c r="E34" s="114">
        <v>32</v>
      </c>
      <c r="F34" s="114">
        <v>91</v>
      </c>
      <c r="G34" s="114">
        <v>65</v>
      </c>
      <c r="H34" s="140">
        <v>77</v>
      </c>
      <c r="I34" s="115">
        <v>-9</v>
      </c>
      <c r="J34" s="116">
        <v>-11.688311688311689</v>
      </c>
    </row>
    <row r="35" spans="1:10" s="110" customFormat="1" ht="24.95" customHeight="1" x14ac:dyDescent="0.2">
      <c r="A35" s="292" t="s">
        <v>171</v>
      </c>
      <c r="B35" s="293" t="s">
        <v>172</v>
      </c>
      <c r="C35" s="113">
        <v>39.275179098187948</v>
      </c>
      <c r="D35" s="115">
        <v>932</v>
      </c>
      <c r="E35" s="114">
        <v>434</v>
      </c>
      <c r="F35" s="114">
        <v>1150</v>
      </c>
      <c r="G35" s="114">
        <v>660</v>
      </c>
      <c r="H35" s="140">
        <v>822</v>
      </c>
      <c r="I35" s="115">
        <v>110</v>
      </c>
      <c r="J35" s="116">
        <v>13.381995133819951</v>
      </c>
    </row>
    <row r="36" spans="1:10" s="110" customFormat="1" ht="24.95" customHeight="1" x14ac:dyDescent="0.2">
      <c r="A36" s="294" t="s">
        <v>173</v>
      </c>
      <c r="B36" s="295" t="s">
        <v>174</v>
      </c>
      <c r="C36" s="125">
        <v>57.859249894648123</v>
      </c>
      <c r="D36" s="143">
        <v>1373</v>
      </c>
      <c r="E36" s="144">
        <v>1300</v>
      </c>
      <c r="F36" s="144">
        <v>1915</v>
      </c>
      <c r="G36" s="144">
        <v>1120</v>
      </c>
      <c r="H36" s="145">
        <v>1320</v>
      </c>
      <c r="I36" s="143">
        <v>53</v>
      </c>
      <c r="J36" s="146">
        <v>4.0151515151515156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2373</v>
      </c>
      <c r="F11" s="264">
        <v>1766</v>
      </c>
      <c r="G11" s="264">
        <v>3156</v>
      </c>
      <c r="H11" s="264">
        <v>1846</v>
      </c>
      <c r="I11" s="265">
        <v>2219</v>
      </c>
      <c r="J11" s="263">
        <v>154</v>
      </c>
      <c r="K11" s="266">
        <v>6.9400630914826502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27.265065318162662</v>
      </c>
      <c r="E13" s="115">
        <v>647</v>
      </c>
      <c r="F13" s="114">
        <v>435</v>
      </c>
      <c r="G13" s="114">
        <v>863</v>
      </c>
      <c r="H13" s="114">
        <v>672</v>
      </c>
      <c r="I13" s="140">
        <v>662</v>
      </c>
      <c r="J13" s="115">
        <v>-15</v>
      </c>
      <c r="K13" s="116">
        <v>-2.2658610271903323</v>
      </c>
    </row>
    <row r="14" spans="1:15" ht="15.95" customHeight="1" x14ac:dyDescent="0.2">
      <c r="A14" s="306" t="s">
        <v>230</v>
      </c>
      <c r="B14" s="307"/>
      <c r="C14" s="308"/>
      <c r="D14" s="113">
        <v>56.721449641803623</v>
      </c>
      <c r="E14" s="115">
        <v>1346</v>
      </c>
      <c r="F14" s="114">
        <v>1059</v>
      </c>
      <c r="G14" s="114">
        <v>1965</v>
      </c>
      <c r="H14" s="114">
        <v>964</v>
      </c>
      <c r="I14" s="140">
        <v>1254</v>
      </c>
      <c r="J14" s="115">
        <v>92</v>
      </c>
      <c r="K14" s="116">
        <v>7.33652312599681</v>
      </c>
    </row>
    <row r="15" spans="1:15" ht="15.95" customHeight="1" x14ac:dyDescent="0.2">
      <c r="A15" s="306" t="s">
        <v>231</v>
      </c>
      <c r="B15" s="307"/>
      <c r="C15" s="308"/>
      <c r="D15" s="113">
        <v>9.2709650231774123</v>
      </c>
      <c r="E15" s="115">
        <v>220</v>
      </c>
      <c r="F15" s="114">
        <v>117</v>
      </c>
      <c r="G15" s="114">
        <v>155</v>
      </c>
      <c r="H15" s="114">
        <v>108</v>
      </c>
      <c r="I15" s="140">
        <v>162</v>
      </c>
      <c r="J15" s="115">
        <v>58</v>
      </c>
      <c r="K15" s="116">
        <v>35.802469135802468</v>
      </c>
    </row>
    <row r="16" spans="1:15" ht="15.95" customHeight="1" x14ac:dyDescent="0.2">
      <c r="A16" s="306" t="s">
        <v>232</v>
      </c>
      <c r="B16" s="307"/>
      <c r="C16" s="308"/>
      <c r="D16" s="113">
        <v>6.6582385166455964</v>
      </c>
      <c r="E16" s="115">
        <v>158</v>
      </c>
      <c r="F16" s="114">
        <v>149</v>
      </c>
      <c r="G16" s="114">
        <v>165</v>
      </c>
      <c r="H16" s="114">
        <v>98</v>
      </c>
      <c r="I16" s="140">
        <v>137</v>
      </c>
      <c r="J16" s="115">
        <v>21</v>
      </c>
      <c r="K16" s="116">
        <v>15.328467153284672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1.390644753476612</v>
      </c>
      <c r="E18" s="115">
        <v>33</v>
      </c>
      <c r="F18" s="114">
        <v>31</v>
      </c>
      <c r="G18" s="114">
        <v>62</v>
      </c>
      <c r="H18" s="114">
        <v>31</v>
      </c>
      <c r="I18" s="140">
        <v>43</v>
      </c>
      <c r="J18" s="115">
        <v>-10</v>
      </c>
      <c r="K18" s="116">
        <v>-23.255813953488371</v>
      </c>
    </row>
    <row r="19" spans="1:11" ht="14.1" customHeight="1" x14ac:dyDescent="0.2">
      <c r="A19" s="306" t="s">
        <v>235</v>
      </c>
      <c r="B19" s="307" t="s">
        <v>236</v>
      </c>
      <c r="C19" s="308"/>
      <c r="D19" s="113">
        <v>1.1799410029498525</v>
      </c>
      <c r="E19" s="115">
        <v>28</v>
      </c>
      <c r="F19" s="114">
        <v>17</v>
      </c>
      <c r="G19" s="114">
        <v>52</v>
      </c>
      <c r="H19" s="114">
        <v>26</v>
      </c>
      <c r="I19" s="140">
        <v>30</v>
      </c>
      <c r="J19" s="115">
        <v>-2</v>
      </c>
      <c r="K19" s="116">
        <v>-6.666666666666667</v>
      </c>
    </row>
    <row r="20" spans="1:11" ht="14.1" customHeight="1" x14ac:dyDescent="0.2">
      <c r="A20" s="306">
        <v>12</v>
      </c>
      <c r="B20" s="307" t="s">
        <v>237</v>
      </c>
      <c r="C20" s="308"/>
      <c r="D20" s="113">
        <v>2.2756005056890012</v>
      </c>
      <c r="E20" s="115">
        <v>54</v>
      </c>
      <c r="F20" s="114">
        <v>21</v>
      </c>
      <c r="G20" s="114">
        <v>54</v>
      </c>
      <c r="H20" s="114">
        <v>39</v>
      </c>
      <c r="I20" s="140">
        <v>49</v>
      </c>
      <c r="J20" s="115">
        <v>5</v>
      </c>
      <c r="K20" s="116">
        <v>10.204081632653061</v>
      </c>
    </row>
    <row r="21" spans="1:11" ht="14.1" customHeight="1" x14ac:dyDescent="0.2">
      <c r="A21" s="306">
        <v>21</v>
      </c>
      <c r="B21" s="307" t="s">
        <v>238</v>
      </c>
      <c r="C21" s="308"/>
      <c r="D21" s="113">
        <v>0.80067425200168563</v>
      </c>
      <c r="E21" s="115">
        <v>19</v>
      </c>
      <c r="F21" s="114">
        <v>5</v>
      </c>
      <c r="G21" s="114">
        <v>11</v>
      </c>
      <c r="H21" s="114">
        <v>12</v>
      </c>
      <c r="I21" s="140">
        <v>74</v>
      </c>
      <c r="J21" s="115">
        <v>-55</v>
      </c>
      <c r="K21" s="116">
        <v>-74.324324324324323</v>
      </c>
    </row>
    <row r="22" spans="1:11" ht="14.1" customHeight="1" x14ac:dyDescent="0.2">
      <c r="A22" s="306">
        <v>22</v>
      </c>
      <c r="B22" s="307" t="s">
        <v>239</v>
      </c>
      <c r="C22" s="308"/>
      <c r="D22" s="113">
        <v>1.0535187526337968</v>
      </c>
      <c r="E22" s="115">
        <v>25</v>
      </c>
      <c r="F22" s="114">
        <v>26</v>
      </c>
      <c r="G22" s="114">
        <v>54</v>
      </c>
      <c r="H22" s="114">
        <v>32</v>
      </c>
      <c r="I22" s="140">
        <v>42</v>
      </c>
      <c r="J22" s="115">
        <v>-17</v>
      </c>
      <c r="K22" s="116">
        <v>-40.476190476190474</v>
      </c>
    </row>
    <row r="23" spans="1:11" ht="14.1" customHeight="1" x14ac:dyDescent="0.2">
      <c r="A23" s="306">
        <v>23</v>
      </c>
      <c r="B23" s="307" t="s">
        <v>240</v>
      </c>
      <c r="C23" s="308"/>
      <c r="D23" s="113">
        <v>1.4327855035819637</v>
      </c>
      <c r="E23" s="115">
        <v>34</v>
      </c>
      <c r="F23" s="114">
        <v>10</v>
      </c>
      <c r="G23" s="114">
        <v>14</v>
      </c>
      <c r="H23" s="114">
        <v>4</v>
      </c>
      <c r="I23" s="140">
        <v>7</v>
      </c>
      <c r="J23" s="115">
        <v>27</v>
      </c>
      <c r="K23" s="116" t="s">
        <v>514</v>
      </c>
    </row>
    <row r="24" spans="1:11" ht="14.1" customHeight="1" x14ac:dyDescent="0.2">
      <c r="A24" s="306">
        <v>24</v>
      </c>
      <c r="B24" s="307" t="s">
        <v>241</v>
      </c>
      <c r="C24" s="308"/>
      <c r="D24" s="113">
        <v>6.1525495153813736</v>
      </c>
      <c r="E24" s="115">
        <v>146</v>
      </c>
      <c r="F24" s="114">
        <v>47</v>
      </c>
      <c r="G24" s="114">
        <v>179</v>
      </c>
      <c r="H24" s="114">
        <v>115</v>
      </c>
      <c r="I24" s="140">
        <v>133</v>
      </c>
      <c r="J24" s="115">
        <v>13</v>
      </c>
      <c r="K24" s="116">
        <v>9.7744360902255636</v>
      </c>
    </row>
    <row r="25" spans="1:11" ht="14.1" customHeight="1" x14ac:dyDescent="0.2">
      <c r="A25" s="306">
        <v>25</v>
      </c>
      <c r="B25" s="307" t="s">
        <v>242</v>
      </c>
      <c r="C25" s="308"/>
      <c r="D25" s="113">
        <v>7.1217867678044673</v>
      </c>
      <c r="E25" s="115">
        <v>169</v>
      </c>
      <c r="F25" s="114">
        <v>77</v>
      </c>
      <c r="G25" s="114">
        <v>199</v>
      </c>
      <c r="H25" s="114">
        <v>111</v>
      </c>
      <c r="I25" s="140">
        <v>150</v>
      </c>
      <c r="J25" s="115">
        <v>19</v>
      </c>
      <c r="K25" s="116">
        <v>12.666666666666666</v>
      </c>
    </row>
    <row r="26" spans="1:11" ht="14.1" customHeight="1" x14ac:dyDescent="0.2">
      <c r="A26" s="306">
        <v>26</v>
      </c>
      <c r="B26" s="307" t="s">
        <v>243</v>
      </c>
      <c r="C26" s="308"/>
      <c r="D26" s="113">
        <v>4.0876527602191315</v>
      </c>
      <c r="E26" s="115">
        <v>97</v>
      </c>
      <c r="F26" s="114">
        <v>47</v>
      </c>
      <c r="G26" s="114">
        <v>197</v>
      </c>
      <c r="H26" s="114">
        <v>121</v>
      </c>
      <c r="I26" s="140">
        <v>45</v>
      </c>
      <c r="J26" s="115">
        <v>52</v>
      </c>
      <c r="K26" s="116">
        <v>115.55555555555556</v>
      </c>
    </row>
    <row r="27" spans="1:11" ht="14.1" customHeight="1" x14ac:dyDescent="0.2">
      <c r="A27" s="306">
        <v>27</v>
      </c>
      <c r="B27" s="307" t="s">
        <v>244</v>
      </c>
      <c r="C27" s="308"/>
      <c r="D27" s="113">
        <v>2.0648967551622417</v>
      </c>
      <c r="E27" s="115">
        <v>49</v>
      </c>
      <c r="F27" s="114">
        <v>25</v>
      </c>
      <c r="G27" s="114">
        <v>53</v>
      </c>
      <c r="H27" s="114">
        <v>25</v>
      </c>
      <c r="I27" s="140">
        <v>45</v>
      </c>
      <c r="J27" s="115">
        <v>4</v>
      </c>
      <c r="K27" s="116">
        <v>8.8888888888888893</v>
      </c>
    </row>
    <row r="28" spans="1:11" ht="14.1" customHeight="1" x14ac:dyDescent="0.2">
      <c r="A28" s="306">
        <v>28</v>
      </c>
      <c r="B28" s="307" t="s">
        <v>245</v>
      </c>
      <c r="C28" s="308"/>
      <c r="D28" s="113">
        <v>0.63211125158027814</v>
      </c>
      <c r="E28" s="115">
        <v>15</v>
      </c>
      <c r="F28" s="114">
        <v>9</v>
      </c>
      <c r="G28" s="114">
        <v>17</v>
      </c>
      <c r="H28" s="114">
        <v>10</v>
      </c>
      <c r="I28" s="140">
        <v>18</v>
      </c>
      <c r="J28" s="115">
        <v>-3</v>
      </c>
      <c r="K28" s="116">
        <v>-16.666666666666668</v>
      </c>
    </row>
    <row r="29" spans="1:11" ht="14.1" customHeight="1" x14ac:dyDescent="0.2">
      <c r="A29" s="306">
        <v>29</v>
      </c>
      <c r="B29" s="307" t="s">
        <v>246</v>
      </c>
      <c r="C29" s="308"/>
      <c r="D29" s="113">
        <v>4.3826380109565948</v>
      </c>
      <c r="E29" s="115">
        <v>104</v>
      </c>
      <c r="F29" s="114">
        <v>98</v>
      </c>
      <c r="G29" s="114">
        <v>142</v>
      </c>
      <c r="H29" s="114">
        <v>127</v>
      </c>
      <c r="I29" s="140">
        <v>99</v>
      </c>
      <c r="J29" s="115">
        <v>5</v>
      </c>
      <c r="K29" s="116">
        <v>5.0505050505050502</v>
      </c>
    </row>
    <row r="30" spans="1:11" ht="14.1" customHeight="1" x14ac:dyDescent="0.2">
      <c r="A30" s="306" t="s">
        <v>247</v>
      </c>
      <c r="B30" s="307" t="s">
        <v>248</v>
      </c>
      <c r="C30" s="308"/>
      <c r="D30" s="113">
        <v>2.359882005899705</v>
      </c>
      <c r="E30" s="115">
        <v>56</v>
      </c>
      <c r="F30" s="114">
        <v>62</v>
      </c>
      <c r="G30" s="114">
        <v>95</v>
      </c>
      <c r="H30" s="114">
        <v>73</v>
      </c>
      <c r="I30" s="140">
        <v>64</v>
      </c>
      <c r="J30" s="115">
        <v>-8</v>
      </c>
      <c r="K30" s="116">
        <v>-12.5</v>
      </c>
    </row>
    <row r="31" spans="1:11" ht="14.1" customHeight="1" x14ac:dyDescent="0.2">
      <c r="A31" s="306" t="s">
        <v>249</v>
      </c>
      <c r="B31" s="307" t="s">
        <v>250</v>
      </c>
      <c r="C31" s="308"/>
      <c r="D31" s="113" t="s">
        <v>513</v>
      </c>
      <c r="E31" s="115" t="s">
        <v>513</v>
      </c>
      <c r="F31" s="114">
        <v>36</v>
      </c>
      <c r="G31" s="114" t="s">
        <v>513</v>
      </c>
      <c r="H31" s="114" t="s">
        <v>513</v>
      </c>
      <c r="I31" s="140">
        <v>35</v>
      </c>
      <c r="J31" s="115" t="s">
        <v>513</v>
      </c>
      <c r="K31" s="116" t="s">
        <v>513</v>
      </c>
    </row>
    <row r="32" spans="1:11" ht="14.1" customHeight="1" x14ac:dyDescent="0.2">
      <c r="A32" s="306">
        <v>31</v>
      </c>
      <c r="B32" s="307" t="s">
        <v>251</v>
      </c>
      <c r="C32" s="308"/>
      <c r="D32" s="113">
        <v>0.80067425200168563</v>
      </c>
      <c r="E32" s="115">
        <v>19</v>
      </c>
      <c r="F32" s="114">
        <v>9</v>
      </c>
      <c r="G32" s="114">
        <v>16</v>
      </c>
      <c r="H32" s="114">
        <v>13</v>
      </c>
      <c r="I32" s="140">
        <v>6</v>
      </c>
      <c r="J32" s="115">
        <v>13</v>
      </c>
      <c r="K32" s="116">
        <v>216.66666666666666</v>
      </c>
    </row>
    <row r="33" spans="1:11" ht="14.1" customHeight="1" x14ac:dyDescent="0.2">
      <c r="A33" s="306">
        <v>32</v>
      </c>
      <c r="B33" s="307" t="s">
        <v>252</v>
      </c>
      <c r="C33" s="308"/>
      <c r="D33" s="113">
        <v>3.2869785082174463</v>
      </c>
      <c r="E33" s="115">
        <v>78</v>
      </c>
      <c r="F33" s="114">
        <v>48</v>
      </c>
      <c r="G33" s="114">
        <v>140</v>
      </c>
      <c r="H33" s="114">
        <v>107</v>
      </c>
      <c r="I33" s="140">
        <v>103</v>
      </c>
      <c r="J33" s="115">
        <v>-25</v>
      </c>
      <c r="K33" s="116">
        <v>-24.271844660194176</v>
      </c>
    </row>
    <row r="34" spans="1:11" ht="14.1" customHeight="1" x14ac:dyDescent="0.2">
      <c r="A34" s="306">
        <v>33</v>
      </c>
      <c r="B34" s="307" t="s">
        <v>253</v>
      </c>
      <c r="C34" s="308"/>
      <c r="D34" s="113">
        <v>1.6434892541087232</v>
      </c>
      <c r="E34" s="115">
        <v>39</v>
      </c>
      <c r="F34" s="114">
        <v>25</v>
      </c>
      <c r="G34" s="114">
        <v>63</v>
      </c>
      <c r="H34" s="114">
        <v>32</v>
      </c>
      <c r="I34" s="140">
        <v>45</v>
      </c>
      <c r="J34" s="115">
        <v>-6</v>
      </c>
      <c r="K34" s="116">
        <v>-13.333333333333334</v>
      </c>
    </row>
    <row r="35" spans="1:11" ht="14.1" customHeight="1" x14ac:dyDescent="0.2">
      <c r="A35" s="306">
        <v>34</v>
      </c>
      <c r="B35" s="307" t="s">
        <v>254</v>
      </c>
      <c r="C35" s="308"/>
      <c r="D35" s="113">
        <v>1.5592077538980194</v>
      </c>
      <c r="E35" s="115">
        <v>37</v>
      </c>
      <c r="F35" s="114">
        <v>32</v>
      </c>
      <c r="G35" s="114">
        <v>62</v>
      </c>
      <c r="H35" s="114">
        <v>34</v>
      </c>
      <c r="I35" s="140">
        <v>36</v>
      </c>
      <c r="J35" s="115">
        <v>1</v>
      </c>
      <c r="K35" s="116">
        <v>2.7777777777777777</v>
      </c>
    </row>
    <row r="36" spans="1:11" ht="14.1" customHeight="1" x14ac:dyDescent="0.2">
      <c r="A36" s="306">
        <v>41</v>
      </c>
      <c r="B36" s="307" t="s">
        <v>255</v>
      </c>
      <c r="C36" s="308"/>
      <c r="D36" s="113">
        <v>0.63211125158027814</v>
      </c>
      <c r="E36" s="115">
        <v>15</v>
      </c>
      <c r="F36" s="114">
        <v>6</v>
      </c>
      <c r="G36" s="114">
        <v>17</v>
      </c>
      <c r="H36" s="114">
        <v>14</v>
      </c>
      <c r="I36" s="140">
        <v>15</v>
      </c>
      <c r="J36" s="115">
        <v>0</v>
      </c>
      <c r="K36" s="116">
        <v>0</v>
      </c>
    </row>
    <row r="37" spans="1:11" ht="14.1" customHeight="1" x14ac:dyDescent="0.2">
      <c r="A37" s="306">
        <v>42</v>
      </c>
      <c r="B37" s="307" t="s">
        <v>256</v>
      </c>
      <c r="C37" s="308"/>
      <c r="D37" s="113" t="s">
        <v>513</v>
      </c>
      <c r="E37" s="115" t="s">
        <v>513</v>
      </c>
      <c r="F37" s="114" t="s">
        <v>513</v>
      </c>
      <c r="G37" s="114" t="s">
        <v>513</v>
      </c>
      <c r="H37" s="114" t="s">
        <v>513</v>
      </c>
      <c r="I37" s="140" t="s">
        <v>513</v>
      </c>
      <c r="J37" s="115" t="s">
        <v>513</v>
      </c>
      <c r="K37" s="116" t="s">
        <v>513</v>
      </c>
    </row>
    <row r="38" spans="1:11" ht="14.1" customHeight="1" x14ac:dyDescent="0.2">
      <c r="A38" s="306">
        <v>43</v>
      </c>
      <c r="B38" s="307" t="s">
        <v>257</v>
      </c>
      <c r="C38" s="308"/>
      <c r="D38" s="113">
        <v>1.1799410029498525</v>
      </c>
      <c r="E38" s="115">
        <v>28</v>
      </c>
      <c r="F38" s="114">
        <v>14</v>
      </c>
      <c r="G38" s="114">
        <v>28</v>
      </c>
      <c r="H38" s="114">
        <v>14</v>
      </c>
      <c r="I38" s="140">
        <v>29</v>
      </c>
      <c r="J38" s="115">
        <v>-1</v>
      </c>
      <c r="K38" s="116">
        <v>-3.4482758620689653</v>
      </c>
    </row>
    <row r="39" spans="1:11" ht="14.1" customHeight="1" x14ac:dyDescent="0.2">
      <c r="A39" s="306">
        <v>51</v>
      </c>
      <c r="B39" s="307" t="s">
        <v>258</v>
      </c>
      <c r="C39" s="308"/>
      <c r="D39" s="113">
        <v>8.6809945217024858</v>
      </c>
      <c r="E39" s="115">
        <v>206</v>
      </c>
      <c r="F39" s="114">
        <v>154</v>
      </c>
      <c r="G39" s="114">
        <v>233</v>
      </c>
      <c r="H39" s="114">
        <v>148</v>
      </c>
      <c r="I39" s="140">
        <v>205</v>
      </c>
      <c r="J39" s="115">
        <v>1</v>
      </c>
      <c r="K39" s="116">
        <v>0.48780487804878048</v>
      </c>
    </row>
    <row r="40" spans="1:11" ht="14.1" customHeight="1" x14ac:dyDescent="0.2">
      <c r="A40" s="306" t="s">
        <v>259</v>
      </c>
      <c r="B40" s="307" t="s">
        <v>260</v>
      </c>
      <c r="C40" s="308"/>
      <c r="D40" s="113">
        <v>8.3860092709650225</v>
      </c>
      <c r="E40" s="115">
        <v>199</v>
      </c>
      <c r="F40" s="114">
        <v>147</v>
      </c>
      <c r="G40" s="114">
        <v>224</v>
      </c>
      <c r="H40" s="114">
        <v>141</v>
      </c>
      <c r="I40" s="140">
        <v>195</v>
      </c>
      <c r="J40" s="115">
        <v>4</v>
      </c>
      <c r="K40" s="116">
        <v>2.0512820512820511</v>
      </c>
    </row>
    <row r="41" spans="1:11" ht="14.1" customHeight="1" x14ac:dyDescent="0.2">
      <c r="A41" s="306"/>
      <c r="B41" s="307" t="s">
        <v>261</v>
      </c>
      <c r="C41" s="308"/>
      <c r="D41" s="113">
        <v>7.3746312684365778</v>
      </c>
      <c r="E41" s="115">
        <v>175</v>
      </c>
      <c r="F41" s="114">
        <v>130</v>
      </c>
      <c r="G41" s="114">
        <v>197</v>
      </c>
      <c r="H41" s="114">
        <v>121</v>
      </c>
      <c r="I41" s="140">
        <v>167</v>
      </c>
      <c r="J41" s="115">
        <v>8</v>
      </c>
      <c r="K41" s="116">
        <v>4.7904191616766463</v>
      </c>
    </row>
    <row r="42" spans="1:11" ht="14.1" customHeight="1" x14ac:dyDescent="0.2">
      <c r="A42" s="306">
        <v>52</v>
      </c>
      <c r="B42" s="307" t="s">
        <v>262</v>
      </c>
      <c r="C42" s="308"/>
      <c r="D42" s="113">
        <v>6.5318162663295407</v>
      </c>
      <c r="E42" s="115">
        <v>155</v>
      </c>
      <c r="F42" s="114">
        <v>71</v>
      </c>
      <c r="G42" s="114">
        <v>150</v>
      </c>
      <c r="H42" s="114">
        <v>122</v>
      </c>
      <c r="I42" s="140">
        <v>165</v>
      </c>
      <c r="J42" s="115">
        <v>-10</v>
      </c>
      <c r="K42" s="116">
        <v>-6.0606060606060606</v>
      </c>
    </row>
    <row r="43" spans="1:11" ht="14.1" customHeight="1" x14ac:dyDescent="0.2">
      <c r="A43" s="306" t="s">
        <v>263</v>
      </c>
      <c r="B43" s="307" t="s">
        <v>264</v>
      </c>
      <c r="C43" s="308"/>
      <c r="D43" s="113">
        <v>5.520438263801096</v>
      </c>
      <c r="E43" s="115">
        <v>131</v>
      </c>
      <c r="F43" s="114">
        <v>64</v>
      </c>
      <c r="G43" s="114">
        <v>130</v>
      </c>
      <c r="H43" s="114">
        <v>104</v>
      </c>
      <c r="I43" s="140">
        <v>143</v>
      </c>
      <c r="J43" s="115">
        <v>-12</v>
      </c>
      <c r="K43" s="116">
        <v>-8.3916083916083917</v>
      </c>
    </row>
    <row r="44" spans="1:11" ht="14.1" customHeight="1" x14ac:dyDescent="0.2">
      <c r="A44" s="306">
        <v>53</v>
      </c>
      <c r="B44" s="307" t="s">
        <v>265</v>
      </c>
      <c r="C44" s="308"/>
      <c r="D44" s="113">
        <v>0.42140750105351876</v>
      </c>
      <c r="E44" s="115">
        <v>10</v>
      </c>
      <c r="F44" s="114">
        <v>12</v>
      </c>
      <c r="G44" s="114">
        <v>15</v>
      </c>
      <c r="H44" s="114">
        <v>6</v>
      </c>
      <c r="I44" s="140">
        <v>6</v>
      </c>
      <c r="J44" s="115">
        <v>4</v>
      </c>
      <c r="K44" s="116">
        <v>66.666666666666671</v>
      </c>
    </row>
    <row r="45" spans="1:11" ht="14.1" customHeight="1" x14ac:dyDescent="0.2">
      <c r="A45" s="306" t="s">
        <v>266</v>
      </c>
      <c r="B45" s="307" t="s">
        <v>267</v>
      </c>
      <c r="C45" s="308"/>
      <c r="D45" s="113">
        <v>0.33712600084281502</v>
      </c>
      <c r="E45" s="115">
        <v>8</v>
      </c>
      <c r="F45" s="114">
        <v>11</v>
      </c>
      <c r="G45" s="114">
        <v>15</v>
      </c>
      <c r="H45" s="114">
        <v>6</v>
      </c>
      <c r="I45" s="140">
        <v>6</v>
      </c>
      <c r="J45" s="115">
        <v>2</v>
      </c>
      <c r="K45" s="116">
        <v>33.333333333333336</v>
      </c>
    </row>
    <row r="46" spans="1:11" ht="14.1" customHeight="1" x14ac:dyDescent="0.2">
      <c r="A46" s="306">
        <v>54</v>
      </c>
      <c r="B46" s="307" t="s">
        <v>268</v>
      </c>
      <c r="C46" s="308"/>
      <c r="D46" s="113">
        <v>2.7391487568478721</v>
      </c>
      <c r="E46" s="115">
        <v>65</v>
      </c>
      <c r="F46" s="114">
        <v>49</v>
      </c>
      <c r="G46" s="114">
        <v>72</v>
      </c>
      <c r="H46" s="114">
        <v>62</v>
      </c>
      <c r="I46" s="140">
        <v>74</v>
      </c>
      <c r="J46" s="115">
        <v>-9</v>
      </c>
      <c r="K46" s="116">
        <v>-12.162162162162161</v>
      </c>
    </row>
    <row r="47" spans="1:11" ht="14.1" customHeight="1" x14ac:dyDescent="0.2">
      <c r="A47" s="306">
        <v>61</v>
      </c>
      <c r="B47" s="307" t="s">
        <v>269</v>
      </c>
      <c r="C47" s="308"/>
      <c r="D47" s="113">
        <v>4.9726085124315214</v>
      </c>
      <c r="E47" s="115">
        <v>118</v>
      </c>
      <c r="F47" s="114">
        <v>37</v>
      </c>
      <c r="G47" s="114">
        <v>53</v>
      </c>
      <c r="H47" s="114">
        <v>36</v>
      </c>
      <c r="I47" s="140">
        <v>39</v>
      </c>
      <c r="J47" s="115">
        <v>79</v>
      </c>
      <c r="K47" s="116">
        <v>202.56410256410257</v>
      </c>
    </row>
    <row r="48" spans="1:11" ht="14.1" customHeight="1" x14ac:dyDescent="0.2">
      <c r="A48" s="306">
        <v>62</v>
      </c>
      <c r="B48" s="307" t="s">
        <v>270</v>
      </c>
      <c r="C48" s="308"/>
      <c r="D48" s="113">
        <v>5.0990307627475771</v>
      </c>
      <c r="E48" s="115">
        <v>121</v>
      </c>
      <c r="F48" s="114">
        <v>128</v>
      </c>
      <c r="G48" s="114">
        <v>241</v>
      </c>
      <c r="H48" s="114">
        <v>161</v>
      </c>
      <c r="I48" s="140">
        <v>148</v>
      </c>
      <c r="J48" s="115">
        <v>-27</v>
      </c>
      <c r="K48" s="116">
        <v>-18.243243243243242</v>
      </c>
    </row>
    <row r="49" spans="1:11" ht="14.1" customHeight="1" x14ac:dyDescent="0.2">
      <c r="A49" s="306">
        <v>63</v>
      </c>
      <c r="B49" s="307" t="s">
        <v>271</v>
      </c>
      <c r="C49" s="308"/>
      <c r="D49" s="113">
        <v>2.0227560050568898</v>
      </c>
      <c r="E49" s="115">
        <v>48</v>
      </c>
      <c r="F49" s="114">
        <v>31</v>
      </c>
      <c r="G49" s="114">
        <v>41</v>
      </c>
      <c r="H49" s="114">
        <v>53</v>
      </c>
      <c r="I49" s="140">
        <v>65</v>
      </c>
      <c r="J49" s="115">
        <v>-17</v>
      </c>
      <c r="K49" s="116">
        <v>-26.153846153846153</v>
      </c>
    </row>
    <row r="50" spans="1:11" ht="14.1" customHeight="1" x14ac:dyDescent="0.2">
      <c r="A50" s="306" t="s">
        <v>272</v>
      </c>
      <c r="B50" s="307" t="s">
        <v>273</v>
      </c>
      <c r="C50" s="308"/>
      <c r="D50" s="113">
        <v>0.33712600084281502</v>
      </c>
      <c r="E50" s="115">
        <v>8</v>
      </c>
      <c r="F50" s="114">
        <v>7</v>
      </c>
      <c r="G50" s="114">
        <v>6</v>
      </c>
      <c r="H50" s="114" t="s">
        <v>513</v>
      </c>
      <c r="I50" s="140">
        <v>6</v>
      </c>
      <c r="J50" s="115">
        <v>2</v>
      </c>
      <c r="K50" s="116">
        <v>33.333333333333336</v>
      </c>
    </row>
    <row r="51" spans="1:11" ht="14.1" customHeight="1" x14ac:dyDescent="0.2">
      <c r="A51" s="306" t="s">
        <v>274</v>
      </c>
      <c r="B51" s="307" t="s">
        <v>275</v>
      </c>
      <c r="C51" s="308"/>
      <c r="D51" s="113">
        <v>1.4327855035819637</v>
      </c>
      <c r="E51" s="115">
        <v>34</v>
      </c>
      <c r="F51" s="114">
        <v>23</v>
      </c>
      <c r="G51" s="114">
        <v>32</v>
      </c>
      <c r="H51" s="114">
        <v>50</v>
      </c>
      <c r="I51" s="140">
        <v>52</v>
      </c>
      <c r="J51" s="115">
        <v>-18</v>
      </c>
      <c r="K51" s="116">
        <v>-34.615384615384613</v>
      </c>
    </row>
    <row r="52" spans="1:11" ht="14.1" customHeight="1" x14ac:dyDescent="0.2">
      <c r="A52" s="306">
        <v>71</v>
      </c>
      <c r="B52" s="307" t="s">
        <v>276</v>
      </c>
      <c r="C52" s="308"/>
      <c r="D52" s="113">
        <v>11.125158027812896</v>
      </c>
      <c r="E52" s="115">
        <v>264</v>
      </c>
      <c r="F52" s="114">
        <v>146</v>
      </c>
      <c r="G52" s="114">
        <v>229</v>
      </c>
      <c r="H52" s="114">
        <v>130</v>
      </c>
      <c r="I52" s="140">
        <v>196</v>
      </c>
      <c r="J52" s="115">
        <v>68</v>
      </c>
      <c r="K52" s="116">
        <v>34.693877551020407</v>
      </c>
    </row>
    <row r="53" spans="1:11" ht="14.1" customHeight="1" x14ac:dyDescent="0.2">
      <c r="A53" s="306" t="s">
        <v>277</v>
      </c>
      <c r="B53" s="307" t="s">
        <v>278</v>
      </c>
      <c r="C53" s="308"/>
      <c r="D53" s="113">
        <v>4.298356510745891</v>
      </c>
      <c r="E53" s="115">
        <v>102</v>
      </c>
      <c r="F53" s="114">
        <v>56</v>
      </c>
      <c r="G53" s="114">
        <v>92</v>
      </c>
      <c r="H53" s="114">
        <v>46</v>
      </c>
      <c r="I53" s="140">
        <v>57</v>
      </c>
      <c r="J53" s="115">
        <v>45</v>
      </c>
      <c r="K53" s="116">
        <v>78.94736842105263</v>
      </c>
    </row>
    <row r="54" spans="1:11" ht="14.1" customHeight="1" x14ac:dyDescent="0.2">
      <c r="A54" s="306" t="s">
        <v>279</v>
      </c>
      <c r="B54" s="307" t="s">
        <v>280</v>
      </c>
      <c r="C54" s="308"/>
      <c r="D54" s="113">
        <v>5.6890012642225027</v>
      </c>
      <c r="E54" s="115">
        <v>135</v>
      </c>
      <c r="F54" s="114">
        <v>80</v>
      </c>
      <c r="G54" s="114">
        <v>126</v>
      </c>
      <c r="H54" s="114">
        <v>68</v>
      </c>
      <c r="I54" s="140">
        <v>124</v>
      </c>
      <c r="J54" s="115">
        <v>11</v>
      </c>
      <c r="K54" s="116">
        <v>8.870967741935484</v>
      </c>
    </row>
    <row r="55" spans="1:11" ht="14.1" customHeight="1" x14ac:dyDescent="0.2">
      <c r="A55" s="306">
        <v>72</v>
      </c>
      <c r="B55" s="307" t="s">
        <v>281</v>
      </c>
      <c r="C55" s="308"/>
      <c r="D55" s="113">
        <v>1.5592077538980194</v>
      </c>
      <c r="E55" s="115">
        <v>37</v>
      </c>
      <c r="F55" s="114">
        <v>42</v>
      </c>
      <c r="G55" s="114">
        <v>65</v>
      </c>
      <c r="H55" s="114">
        <v>38</v>
      </c>
      <c r="I55" s="140">
        <v>37</v>
      </c>
      <c r="J55" s="115">
        <v>0</v>
      </c>
      <c r="K55" s="116">
        <v>0</v>
      </c>
    </row>
    <row r="56" spans="1:11" ht="14.1" customHeight="1" x14ac:dyDescent="0.2">
      <c r="A56" s="306" t="s">
        <v>282</v>
      </c>
      <c r="B56" s="307" t="s">
        <v>283</v>
      </c>
      <c r="C56" s="308"/>
      <c r="D56" s="113">
        <v>0.58997050147492625</v>
      </c>
      <c r="E56" s="115">
        <v>14</v>
      </c>
      <c r="F56" s="114">
        <v>18</v>
      </c>
      <c r="G56" s="114">
        <v>31</v>
      </c>
      <c r="H56" s="114">
        <v>8</v>
      </c>
      <c r="I56" s="140">
        <v>15</v>
      </c>
      <c r="J56" s="115">
        <v>-1</v>
      </c>
      <c r="K56" s="116">
        <v>-6.666666666666667</v>
      </c>
    </row>
    <row r="57" spans="1:11" ht="14.1" customHeight="1" x14ac:dyDescent="0.2">
      <c r="A57" s="306" t="s">
        <v>284</v>
      </c>
      <c r="B57" s="307" t="s">
        <v>285</v>
      </c>
      <c r="C57" s="308"/>
      <c r="D57" s="113">
        <v>0.67425200168563004</v>
      </c>
      <c r="E57" s="115">
        <v>16</v>
      </c>
      <c r="F57" s="114">
        <v>21</v>
      </c>
      <c r="G57" s="114">
        <v>17</v>
      </c>
      <c r="H57" s="114">
        <v>23</v>
      </c>
      <c r="I57" s="140">
        <v>17</v>
      </c>
      <c r="J57" s="115">
        <v>-1</v>
      </c>
      <c r="K57" s="116">
        <v>-5.882352941176471</v>
      </c>
    </row>
    <row r="58" spans="1:11" ht="14.1" customHeight="1" x14ac:dyDescent="0.2">
      <c r="A58" s="306">
        <v>73</v>
      </c>
      <c r="B58" s="307" t="s">
        <v>286</v>
      </c>
      <c r="C58" s="308"/>
      <c r="D58" s="113">
        <v>1.3485040033712601</v>
      </c>
      <c r="E58" s="115">
        <v>32</v>
      </c>
      <c r="F58" s="114">
        <v>27</v>
      </c>
      <c r="G58" s="114">
        <v>45</v>
      </c>
      <c r="H58" s="114">
        <v>17</v>
      </c>
      <c r="I58" s="140">
        <v>26</v>
      </c>
      <c r="J58" s="115">
        <v>6</v>
      </c>
      <c r="K58" s="116">
        <v>23.076923076923077</v>
      </c>
    </row>
    <row r="59" spans="1:11" ht="14.1" customHeight="1" x14ac:dyDescent="0.2">
      <c r="A59" s="306" t="s">
        <v>287</v>
      </c>
      <c r="B59" s="307" t="s">
        <v>288</v>
      </c>
      <c r="C59" s="308"/>
      <c r="D59" s="113">
        <v>0.96923725242309311</v>
      </c>
      <c r="E59" s="115">
        <v>23</v>
      </c>
      <c r="F59" s="114">
        <v>19</v>
      </c>
      <c r="G59" s="114">
        <v>31</v>
      </c>
      <c r="H59" s="114">
        <v>12</v>
      </c>
      <c r="I59" s="140">
        <v>16</v>
      </c>
      <c r="J59" s="115">
        <v>7</v>
      </c>
      <c r="K59" s="116">
        <v>43.75</v>
      </c>
    </row>
    <row r="60" spans="1:11" ht="14.1" customHeight="1" x14ac:dyDescent="0.2">
      <c r="A60" s="306">
        <v>81</v>
      </c>
      <c r="B60" s="307" t="s">
        <v>289</v>
      </c>
      <c r="C60" s="308"/>
      <c r="D60" s="113">
        <v>5.3518752633796884</v>
      </c>
      <c r="E60" s="115">
        <v>127</v>
      </c>
      <c r="F60" s="114">
        <v>342</v>
      </c>
      <c r="G60" s="114">
        <v>180</v>
      </c>
      <c r="H60" s="114">
        <v>82</v>
      </c>
      <c r="I60" s="140">
        <v>106</v>
      </c>
      <c r="J60" s="115">
        <v>21</v>
      </c>
      <c r="K60" s="116">
        <v>19.811320754716981</v>
      </c>
    </row>
    <row r="61" spans="1:11" ht="14.1" customHeight="1" x14ac:dyDescent="0.2">
      <c r="A61" s="306" t="s">
        <v>290</v>
      </c>
      <c r="B61" s="307" t="s">
        <v>291</v>
      </c>
      <c r="C61" s="308"/>
      <c r="D61" s="113">
        <v>2.1070375052675936</v>
      </c>
      <c r="E61" s="115">
        <v>50</v>
      </c>
      <c r="F61" s="114">
        <v>173</v>
      </c>
      <c r="G61" s="114">
        <v>95</v>
      </c>
      <c r="H61" s="114">
        <v>30</v>
      </c>
      <c r="I61" s="140">
        <v>35</v>
      </c>
      <c r="J61" s="115">
        <v>15</v>
      </c>
      <c r="K61" s="116">
        <v>42.857142857142854</v>
      </c>
    </row>
    <row r="62" spans="1:11" ht="14.1" customHeight="1" x14ac:dyDescent="0.2">
      <c r="A62" s="306" t="s">
        <v>292</v>
      </c>
      <c r="B62" s="307" t="s">
        <v>293</v>
      </c>
      <c r="C62" s="308"/>
      <c r="D62" s="113">
        <v>1.3485040033712601</v>
      </c>
      <c r="E62" s="115">
        <v>32</v>
      </c>
      <c r="F62" s="114">
        <v>97</v>
      </c>
      <c r="G62" s="114">
        <v>53</v>
      </c>
      <c r="H62" s="114">
        <v>18</v>
      </c>
      <c r="I62" s="140">
        <v>18</v>
      </c>
      <c r="J62" s="115">
        <v>14</v>
      </c>
      <c r="K62" s="116">
        <v>77.777777777777771</v>
      </c>
    </row>
    <row r="63" spans="1:11" ht="14.1" customHeight="1" x14ac:dyDescent="0.2">
      <c r="A63" s="306"/>
      <c r="B63" s="307" t="s">
        <v>294</v>
      </c>
      <c r="C63" s="308"/>
      <c r="D63" s="113">
        <v>1.2642225031605563</v>
      </c>
      <c r="E63" s="115">
        <v>30</v>
      </c>
      <c r="F63" s="114">
        <v>87</v>
      </c>
      <c r="G63" s="114">
        <v>38</v>
      </c>
      <c r="H63" s="114">
        <v>13</v>
      </c>
      <c r="I63" s="140">
        <v>18</v>
      </c>
      <c r="J63" s="115">
        <v>12</v>
      </c>
      <c r="K63" s="116">
        <v>66.666666666666671</v>
      </c>
    </row>
    <row r="64" spans="1:11" ht="14.1" customHeight="1" x14ac:dyDescent="0.2">
      <c r="A64" s="306" t="s">
        <v>295</v>
      </c>
      <c r="B64" s="307" t="s">
        <v>296</v>
      </c>
      <c r="C64" s="308"/>
      <c r="D64" s="113">
        <v>0.92709650231774121</v>
      </c>
      <c r="E64" s="115">
        <v>22</v>
      </c>
      <c r="F64" s="114">
        <v>46</v>
      </c>
      <c r="G64" s="114">
        <v>11</v>
      </c>
      <c r="H64" s="114">
        <v>19</v>
      </c>
      <c r="I64" s="140">
        <v>21</v>
      </c>
      <c r="J64" s="115">
        <v>1</v>
      </c>
      <c r="K64" s="116">
        <v>4.7619047619047619</v>
      </c>
    </row>
    <row r="65" spans="1:11" ht="14.1" customHeight="1" x14ac:dyDescent="0.2">
      <c r="A65" s="306" t="s">
        <v>297</v>
      </c>
      <c r="B65" s="307" t="s">
        <v>298</v>
      </c>
      <c r="C65" s="308"/>
      <c r="D65" s="113">
        <v>0.50568900126422245</v>
      </c>
      <c r="E65" s="115">
        <v>12</v>
      </c>
      <c r="F65" s="114">
        <v>14</v>
      </c>
      <c r="G65" s="114">
        <v>4</v>
      </c>
      <c r="H65" s="114">
        <v>6</v>
      </c>
      <c r="I65" s="140">
        <v>18</v>
      </c>
      <c r="J65" s="115">
        <v>-6</v>
      </c>
      <c r="K65" s="116">
        <v>-33.333333333333336</v>
      </c>
    </row>
    <row r="66" spans="1:11" ht="14.1" customHeight="1" x14ac:dyDescent="0.2">
      <c r="A66" s="306">
        <v>82</v>
      </c>
      <c r="B66" s="307" t="s">
        <v>299</v>
      </c>
      <c r="C66" s="308"/>
      <c r="D66" s="113">
        <v>2.5284450063211126</v>
      </c>
      <c r="E66" s="115">
        <v>60</v>
      </c>
      <c r="F66" s="114">
        <v>48</v>
      </c>
      <c r="G66" s="114">
        <v>105</v>
      </c>
      <c r="H66" s="114">
        <v>42</v>
      </c>
      <c r="I66" s="140">
        <v>33</v>
      </c>
      <c r="J66" s="115">
        <v>27</v>
      </c>
      <c r="K66" s="116">
        <v>81.818181818181813</v>
      </c>
    </row>
    <row r="67" spans="1:11" ht="14.1" customHeight="1" x14ac:dyDescent="0.2">
      <c r="A67" s="306" t="s">
        <v>300</v>
      </c>
      <c r="B67" s="307" t="s">
        <v>301</v>
      </c>
      <c r="C67" s="308"/>
      <c r="D67" s="113">
        <v>1.6013485040033713</v>
      </c>
      <c r="E67" s="115">
        <v>38</v>
      </c>
      <c r="F67" s="114">
        <v>31</v>
      </c>
      <c r="G67" s="114">
        <v>71</v>
      </c>
      <c r="H67" s="114">
        <v>20</v>
      </c>
      <c r="I67" s="140">
        <v>22</v>
      </c>
      <c r="J67" s="115">
        <v>16</v>
      </c>
      <c r="K67" s="116">
        <v>72.727272727272734</v>
      </c>
    </row>
    <row r="68" spans="1:11" ht="14.1" customHeight="1" x14ac:dyDescent="0.2">
      <c r="A68" s="306" t="s">
        <v>302</v>
      </c>
      <c r="B68" s="307" t="s">
        <v>303</v>
      </c>
      <c r="C68" s="308"/>
      <c r="D68" s="113">
        <v>0.67425200168563004</v>
      </c>
      <c r="E68" s="115">
        <v>16</v>
      </c>
      <c r="F68" s="114">
        <v>12</v>
      </c>
      <c r="G68" s="114">
        <v>21</v>
      </c>
      <c r="H68" s="114">
        <v>16</v>
      </c>
      <c r="I68" s="140">
        <v>6</v>
      </c>
      <c r="J68" s="115">
        <v>10</v>
      </c>
      <c r="K68" s="116">
        <v>166.66666666666666</v>
      </c>
    </row>
    <row r="69" spans="1:11" ht="14.1" customHeight="1" x14ac:dyDescent="0.2">
      <c r="A69" s="306">
        <v>83</v>
      </c>
      <c r="B69" s="307" t="s">
        <v>304</v>
      </c>
      <c r="C69" s="308"/>
      <c r="D69" s="113">
        <v>4.5512010113780024</v>
      </c>
      <c r="E69" s="115">
        <v>108</v>
      </c>
      <c r="F69" s="114">
        <v>99</v>
      </c>
      <c r="G69" s="114">
        <v>328</v>
      </c>
      <c r="H69" s="114">
        <v>85</v>
      </c>
      <c r="I69" s="140">
        <v>114</v>
      </c>
      <c r="J69" s="115">
        <v>-6</v>
      </c>
      <c r="K69" s="116">
        <v>-5.2631578947368425</v>
      </c>
    </row>
    <row r="70" spans="1:11" ht="14.1" customHeight="1" x14ac:dyDescent="0.2">
      <c r="A70" s="306" t="s">
        <v>305</v>
      </c>
      <c r="B70" s="307" t="s">
        <v>306</v>
      </c>
      <c r="C70" s="308"/>
      <c r="D70" s="113">
        <v>3.5819637589549096</v>
      </c>
      <c r="E70" s="115">
        <v>85</v>
      </c>
      <c r="F70" s="114">
        <v>74</v>
      </c>
      <c r="G70" s="114">
        <v>290</v>
      </c>
      <c r="H70" s="114">
        <v>53</v>
      </c>
      <c r="I70" s="140">
        <v>77</v>
      </c>
      <c r="J70" s="115">
        <v>8</v>
      </c>
      <c r="K70" s="116">
        <v>10.38961038961039</v>
      </c>
    </row>
    <row r="71" spans="1:11" ht="14.1" customHeight="1" x14ac:dyDescent="0.2">
      <c r="A71" s="306"/>
      <c r="B71" s="307" t="s">
        <v>307</v>
      </c>
      <c r="C71" s="308"/>
      <c r="D71" s="113">
        <v>2.7391487568478721</v>
      </c>
      <c r="E71" s="115">
        <v>65</v>
      </c>
      <c r="F71" s="114">
        <v>35</v>
      </c>
      <c r="G71" s="114">
        <v>214</v>
      </c>
      <c r="H71" s="114">
        <v>31</v>
      </c>
      <c r="I71" s="140">
        <v>45</v>
      </c>
      <c r="J71" s="115">
        <v>20</v>
      </c>
      <c r="K71" s="116">
        <v>44.444444444444443</v>
      </c>
    </row>
    <row r="72" spans="1:11" ht="14.1" customHeight="1" x14ac:dyDescent="0.2">
      <c r="A72" s="306">
        <v>84</v>
      </c>
      <c r="B72" s="307" t="s">
        <v>308</v>
      </c>
      <c r="C72" s="308"/>
      <c r="D72" s="113">
        <v>1.2220817530552044</v>
      </c>
      <c r="E72" s="115">
        <v>29</v>
      </c>
      <c r="F72" s="114">
        <v>26</v>
      </c>
      <c r="G72" s="114">
        <v>58</v>
      </c>
      <c r="H72" s="114">
        <v>7</v>
      </c>
      <c r="I72" s="140">
        <v>28</v>
      </c>
      <c r="J72" s="115">
        <v>1</v>
      </c>
      <c r="K72" s="116">
        <v>3.5714285714285716</v>
      </c>
    </row>
    <row r="73" spans="1:11" ht="14.1" customHeight="1" x14ac:dyDescent="0.2">
      <c r="A73" s="306" t="s">
        <v>309</v>
      </c>
      <c r="B73" s="307" t="s">
        <v>310</v>
      </c>
      <c r="C73" s="308"/>
      <c r="D73" s="113">
        <v>0.50568900126422245</v>
      </c>
      <c r="E73" s="115">
        <v>12</v>
      </c>
      <c r="F73" s="114">
        <v>8</v>
      </c>
      <c r="G73" s="114">
        <v>40</v>
      </c>
      <c r="H73" s="114">
        <v>4</v>
      </c>
      <c r="I73" s="140">
        <v>10</v>
      </c>
      <c r="J73" s="115">
        <v>2</v>
      </c>
      <c r="K73" s="116">
        <v>20</v>
      </c>
    </row>
    <row r="74" spans="1:11" ht="14.1" customHeight="1" x14ac:dyDescent="0.2">
      <c r="A74" s="306" t="s">
        <v>311</v>
      </c>
      <c r="B74" s="307" t="s">
        <v>312</v>
      </c>
      <c r="C74" s="308"/>
      <c r="D74" s="113">
        <v>0.50568900126422245</v>
      </c>
      <c r="E74" s="115">
        <v>12</v>
      </c>
      <c r="F74" s="114" t="s">
        <v>513</v>
      </c>
      <c r="G74" s="114">
        <v>14</v>
      </c>
      <c r="H74" s="114" t="s">
        <v>513</v>
      </c>
      <c r="I74" s="140">
        <v>5</v>
      </c>
      <c r="J74" s="115">
        <v>7</v>
      </c>
      <c r="K74" s="116">
        <v>140</v>
      </c>
    </row>
    <row r="75" spans="1:11" ht="14.1" customHeight="1" x14ac:dyDescent="0.2">
      <c r="A75" s="306" t="s">
        <v>313</v>
      </c>
      <c r="B75" s="307" t="s">
        <v>314</v>
      </c>
      <c r="C75" s="308"/>
      <c r="D75" s="113" t="s">
        <v>513</v>
      </c>
      <c r="E75" s="115" t="s">
        <v>513</v>
      </c>
      <c r="F75" s="114" t="s">
        <v>513</v>
      </c>
      <c r="G75" s="114">
        <v>0</v>
      </c>
      <c r="H75" s="114">
        <v>0</v>
      </c>
      <c r="I75" s="140" t="s">
        <v>513</v>
      </c>
      <c r="J75" s="115" t="s">
        <v>513</v>
      </c>
      <c r="K75" s="116" t="s">
        <v>513</v>
      </c>
    </row>
    <row r="76" spans="1:11" ht="14.1" customHeight="1" x14ac:dyDescent="0.2">
      <c r="A76" s="306">
        <v>91</v>
      </c>
      <c r="B76" s="307" t="s">
        <v>315</v>
      </c>
      <c r="C76" s="308"/>
      <c r="D76" s="113" t="s">
        <v>513</v>
      </c>
      <c r="E76" s="115" t="s">
        <v>513</v>
      </c>
      <c r="F76" s="114" t="s">
        <v>513</v>
      </c>
      <c r="G76" s="114">
        <v>4</v>
      </c>
      <c r="H76" s="114">
        <v>0</v>
      </c>
      <c r="I76" s="140">
        <v>4</v>
      </c>
      <c r="J76" s="115" t="s">
        <v>513</v>
      </c>
      <c r="K76" s="116" t="s">
        <v>513</v>
      </c>
    </row>
    <row r="77" spans="1:11" ht="14.1" customHeight="1" x14ac:dyDescent="0.2">
      <c r="A77" s="306">
        <v>92</v>
      </c>
      <c r="B77" s="307" t="s">
        <v>316</v>
      </c>
      <c r="C77" s="308"/>
      <c r="D77" s="113">
        <v>0.80067425200168563</v>
      </c>
      <c r="E77" s="115">
        <v>19</v>
      </c>
      <c r="F77" s="114">
        <v>13</v>
      </c>
      <c r="G77" s="114">
        <v>16</v>
      </c>
      <c r="H77" s="114">
        <v>7</v>
      </c>
      <c r="I77" s="140">
        <v>15</v>
      </c>
      <c r="J77" s="115">
        <v>4</v>
      </c>
      <c r="K77" s="116">
        <v>26.666666666666668</v>
      </c>
    </row>
    <row r="78" spans="1:11" ht="14.1" customHeight="1" x14ac:dyDescent="0.2">
      <c r="A78" s="306">
        <v>93</v>
      </c>
      <c r="B78" s="307" t="s">
        <v>317</v>
      </c>
      <c r="C78" s="308"/>
      <c r="D78" s="113">
        <v>0.21070375052675938</v>
      </c>
      <c r="E78" s="115">
        <v>5</v>
      </c>
      <c r="F78" s="114">
        <v>0</v>
      </c>
      <c r="G78" s="114" t="s">
        <v>513</v>
      </c>
      <c r="H78" s="114" t="s">
        <v>513</v>
      </c>
      <c r="I78" s="140">
        <v>12</v>
      </c>
      <c r="J78" s="115">
        <v>-7</v>
      </c>
      <c r="K78" s="116">
        <v>-58.333333333333336</v>
      </c>
    </row>
    <row r="79" spans="1:11" ht="14.1" customHeight="1" x14ac:dyDescent="0.2">
      <c r="A79" s="306">
        <v>94</v>
      </c>
      <c r="B79" s="307" t="s">
        <v>318</v>
      </c>
      <c r="C79" s="308"/>
      <c r="D79" s="113" t="s">
        <v>513</v>
      </c>
      <c r="E79" s="115" t="s">
        <v>513</v>
      </c>
      <c r="F79" s="114" t="s">
        <v>513</v>
      </c>
      <c r="G79" s="114" t="s">
        <v>513</v>
      </c>
      <c r="H79" s="114">
        <v>0</v>
      </c>
      <c r="I79" s="140" t="s">
        <v>513</v>
      </c>
      <c r="J79" s="115" t="s">
        <v>513</v>
      </c>
      <c r="K79" s="116" t="s">
        <v>513</v>
      </c>
    </row>
    <row r="80" spans="1:11" ht="14.1" customHeight="1" x14ac:dyDescent="0.2">
      <c r="A80" s="306" t="s">
        <v>319</v>
      </c>
      <c r="B80" s="307" t="s">
        <v>320</v>
      </c>
      <c r="C80" s="308"/>
      <c r="D80" s="113" t="s">
        <v>513</v>
      </c>
      <c r="E80" s="115" t="s">
        <v>513</v>
      </c>
      <c r="F80" s="114">
        <v>0</v>
      </c>
      <c r="G80" s="114">
        <v>0</v>
      </c>
      <c r="H80" s="114">
        <v>0</v>
      </c>
      <c r="I80" s="140">
        <v>0</v>
      </c>
      <c r="J80" s="115" t="s">
        <v>513</v>
      </c>
      <c r="K80" s="116" t="s">
        <v>513</v>
      </c>
    </row>
    <row r="81" spans="1:11" ht="14.1" customHeight="1" x14ac:dyDescent="0.2">
      <c r="A81" s="310" t="s">
        <v>321</v>
      </c>
      <c r="B81" s="311" t="s">
        <v>333</v>
      </c>
      <c r="C81" s="312"/>
      <c r="D81" s="125" t="s">
        <v>513</v>
      </c>
      <c r="E81" s="143" t="s">
        <v>513</v>
      </c>
      <c r="F81" s="144">
        <v>6</v>
      </c>
      <c r="G81" s="144">
        <v>8</v>
      </c>
      <c r="H81" s="144">
        <v>4</v>
      </c>
      <c r="I81" s="145">
        <v>4</v>
      </c>
      <c r="J81" s="143" t="s">
        <v>513</v>
      </c>
      <c r="K81" s="146" t="s">
        <v>513</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2448</v>
      </c>
      <c r="E11" s="114">
        <v>2059</v>
      </c>
      <c r="F11" s="114">
        <v>2651</v>
      </c>
      <c r="G11" s="114">
        <v>1845</v>
      </c>
      <c r="H11" s="140">
        <v>2163</v>
      </c>
      <c r="I11" s="115">
        <v>285</v>
      </c>
      <c r="J11" s="116">
        <v>13.176144244105409</v>
      </c>
    </row>
    <row r="12" spans="1:15" s="110" customFormat="1" ht="24.95" customHeight="1" x14ac:dyDescent="0.2">
      <c r="A12" s="193" t="s">
        <v>132</v>
      </c>
      <c r="B12" s="194" t="s">
        <v>133</v>
      </c>
      <c r="C12" s="113">
        <v>1.7973856209150327</v>
      </c>
      <c r="D12" s="115">
        <v>44</v>
      </c>
      <c r="E12" s="114">
        <v>87</v>
      </c>
      <c r="F12" s="114">
        <v>72</v>
      </c>
      <c r="G12" s="114">
        <v>48</v>
      </c>
      <c r="H12" s="140">
        <v>51</v>
      </c>
      <c r="I12" s="115">
        <v>-7</v>
      </c>
      <c r="J12" s="116">
        <v>-13.725490196078431</v>
      </c>
    </row>
    <row r="13" spans="1:15" s="110" customFormat="1" ht="24.95" customHeight="1" x14ac:dyDescent="0.2">
      <c r="A13" s="193" t="s">
        <v>134</v>
      </c>
      <c r="B13" s="199" t="s">
        <v>214</v>
      </c>
      <c r="C13" s="113">
        <v>1.4705882352941178</v>
      </c>
      <c r="D13" s="115">
        <v>36</v>
      </c>
      <c r="E13" s="114">
        <v>21</v>
      </c>
      <c r="F13" s="114">
        <v>37</v>
      </c>
      <c r="G13" s="114">
        <v>39</v>
      </c>
      <c r="H13" s="140">
        <v>43</v>
      </c>
      <c r="I13" s="115">
        <v>-7</v>
      </c>
      <c r="J13" s="116">
        <v>-16.279069767441861</v>
      </c>
    </row>
    <row r="14" spans="1:15" s="287" customFormat="1" ht="24.95" customHeight="1" x14ac:dyDescent="0.2">
      <c r="A14" s="193" t="s">
        <v>215</v>
      </c>
      <c r="B14" s="199" t="s">
        <v>137</v>
      </c>
      <c r="C14" s="113">
        <v>29.044117647058822</v>
      </c>
      <c r="D14" s="115">
        <v>711</v>
      </c>
      <c r="E14" s="114">
        <v>370</v>
      </c>
      <c r="F14" s="114">
        <v>665</v>
      </c>
      <c r="G14" s="114">
        <v>449</v>
      </c>
      <c r="H14" s="140">
        <v>679</v>
      </c>
      <c r="I14" s="115">
        <v>32</v>
      </c>
      <c r="J14" s="116">
        <v>4.7128129602356408</v>
      </c>
      <c r="K14" s="110"/>
      <c r="L14" s="110"/>
      <c r="M14" s="110"/>
      <c r="N14" s="110"/>
      <c r="O14" s="110"/>
    </row>
    <row r="15" spans="1:15" s="110" customFormat="1" ht="24.95" customHeight="1" x14ac:dyDescent="0.2">
      <c r="A15" s="193" t="s">
        <v>216</v>
      </c>
      <c r="B15" s="199" t="s">
        <v>217</v>
      </c>
      <c r="C15" s="113">
        <v>4.4934640522875817</v>
      </c>
      <c r="D15" s="115">
        <v>110</v>
      </c>
      <c r="E15" s="114">
        <v>90</v>
      </c>
      <c r="F15" s="114">
        <v>161</v>
      </c>
      <c r="G15" s="114">
        <v>143</v>
      </c>
      <c r="H15" s="140">
        <v>121</v>
      </c>
      <c r="I15" s="115">
        <v>-11</v>
      </c>
      <c r="J15" s="116">
        <v>-9.0909090909090917</v>
      </c>
    </row>
    <row r="16" spans="1:15" s="287" customFormat="1" ht="24.95" customHeight="1" x14ac:dyDescent="0.2">
      <c r="A16" s="193" t="s">
        <v>218</v>
      </c>
      <c r="B16" s="199" t="s">
        <v>141</v>
      </c>
      <c r="C16" s="113">
        <v>16.462418300653596</v>
      </c>
      <c r="D16" s="115">
        <v>403</v>
      </c>
      <c r="E16" s="114">
        <v>229</v>
      </c>
      <c r="F16" s="114">
        <v>455</v>
      </c>
      <c r="G16" s="114">
        <v>243</v>
      </c>
      <c r="H16" s="140">
        <v>367</v>
      </c>
      <c r="I16" s="115">
        <v>36</v>
      </c>
      <c r="J16" s="116">
        <v>9.8092643051771109</v>
      </c>
      <c r="K16" s="110"/>
      <c r="L16" s="110"/>
      <c r="M16" s="110"/>
      <c r="N16" s="110"/>
      <c r="O16" s="110"/>
    </row>
    <row r="17" spans="1:15" s="110" customFormat="1" ht="24.95" customHeight="1" x14ac:dyDescent="0.2">
      <c r="A17" s="193" t="s">
        <v>142</v>
      </c>
      <c r="B17" s="199" t="s">
        <v>220</v>
      </c>
      <c r="C17" s="113">
        <v>8.0882352941176467</v>
      </c>
      <c r="D17" s="115">
        <v>198</v>
      </c>
      <c r="E17" s="114">
        <v>51</v>
      </c>
      <c r="F17" s="114">
        <v>49</v>
      </c>
      <c r="G17" s="114">
        <v>63</v>
      </c>
      <c r="H17" s="140">
        <v>191</v>
      </c>
      <c r="I17" s="115">
        <v>7</v>
      </c>
      <c r="J17" s="116">
        <v>3.6649214659685865</v>
      </c>
    </row>
    <row r="18" spans="1:15" s="287" customFormat="1" ht="24.95" customHeight="1" x14ac:dyDescent="0.2">
      <c r="A18" s="201" t="s">
        <v>144</v>
      </c>
      <c r="B18" s="202" t="s">
        <v>145</v>
      </c>
      <c r="C18" s="113">
        <v>9.3954248366013076</v>
      </c>
      <c r="D18" s="115">
        <v>230</v>
      </c>
      <c r="E18" s="114">
        <v>229</v>
      </c>
      <c r="F18" s="114">
        <v>225</v>
      </c>
      <c r="G18" s="114">
        <v>185</v>
      </c>
      <c r="H18" s="140">
        <v>181</v>
      </c>
      <c r="I18" s="115">
        <v>49</v>
      </c>
      <c r="J18" s="116">
        <v>27.071823204419889</v>
      </c>
      <c r="K18" s="110"/>
      <c r="L18" s="110"/>
      <c r="M18" s="110"/>
      <c r="N18" s="110"/>
      <c r="O18" s="110"/>
    </row>
    <row r="19" spans="1:15" s="110" customFormat="1" ht="24.95" customHeight="1" x14ac:dyDescent="0.2">
      <c r="A19" s="193" t="s">
        <v>146</v>
      </c>
      <c r="B19" s="199" t="s">
        <v>147</v>
      </c>
      <c r="C19" s="113">
        <v>15.522875816993464</v>
      </c>
      <c r="D19" s="115">
        <v>380</v>
      </c>
      <c r="E19" s="114">
        <v>281</v>
      </c>
      <c r="F19" s="114">
        <v>422</v>
      </c>
      <c r="G19" s="114">
        <v>372</v>
      </c>
      <c r="H19" s="140">
        <v>333</v>
      </c>
      <c r="I19" s="115">
        <v>47</v>
      </c>
      <c r="J19" s="116">
        <v>14.114114114114114</v>
      </c>
    </row>
    <row r="20" spans="1:15" s="287" customFormat="1" ht="24.95" customHeight="1" x14ac:dyDescent="0.2">
      <c r="A20" s="193" t="s">
        <v>148</v>
      </c>
      <c r="B20" s="199" t="s">
        <v>149</v>
      </c>
      <c r="C20" s="113">
        <v>4.3709150326797381</v>
      </c>
      <c r="D20" s="115">
        <v>107</v>
      </c>
      <c r="E20" s="114">
        <v>106</v>
      </c>
      <c r="F20" s="114">
        <v>128</v>
      </c>
      <c r="G20" s="114">
        <v>128</v>
      </c>
      <c r="H20" s="140">
        <v>104</v>
      </c>
      <c r="I20" s="115">
        <v>3</v>
      </c>
      <c r="J20" s="116">
        <v>2.8846153846153846</v>
      </c>
      <c r="K20" s="110"/>
      <c r="L20" s="110"/>
      <c r="M20" s="110"/>
      <c r="N20" s="110"/>
      <c r="O20" s="110"/>
    </row>
    <row r="21" spans="1:15" s="110" customFormat="1" ht="24.95" customHeight="1" x14ac:dyDescent="0.2">
      <c r="A21" s="201" t="s">
        <v>150</v>
      </c>
      <c r="B21" s="202" t="s">
        <v>151</v>
      </c>
      <c r="C21" s="113">
        <v>3.3496732026143792</v>
      </c>
      <c r="D21" s="115">
        <v>82</v>
      </c>
      <c r="E21" s="114">
        <v>93</v>
      </c>
      <c r="F21" s="114">
        <v>74</v>
      </c>
      <c r="G21" s="114">
        <v>68</v>
      </c>
      <c r="H21" s="140">
        <v>69</v>
      </c>
      <c r="I21" s="115">
        <v>13</v>
      </c>
      <c r="J21" s="116">
        <v>18.840579710144926</v>
      </c>
    </row>
    <row r="22" spans="1:15" s="110" customFormat="1" ht="24.95" customHeight="1" x14ac:dyDescent="0.2">
      <c r="A22" s="201" t="s">
        <v>152</v>
      </c>
      <c r="B22" s="199" t="s">
        <v>153</v>
      </c>
      <c r="C22" s="113">
        <v>0.61274509803921573</v>
      </c>
      <c r="D22" s="115">
        <v>15</v>
      </c>
      <c r="E22" s="114">
        <v>5</v>
      </c>
      <c r="F22" s="114">
        <v>3</v>
      </c>
      <c r="G22" s="114">
        <v>6</v>
      </c>
      <c r="H22" s="140">
        <v>5</v>
      </c>
      <c r="I22" s="115">
        <v>10</v>
      </c>
      <c r="J22" s="116">
        <v>200</v>
      </c>
    </row>
    <row r="23" spans="1:15" s="110" customFormat="1" ht="24.95" customHeight="1" x14ac:dyDescent="0.2">
      <c r="A23" s="193" t="s">
        <v>154</v>
      </c>
      <c r="B23" s="199" t="s">
        <v>155</v>
      </c>
      <c r="C23" s="113">
        <v>1.9607843137254901</v>
      </c>
      <c r="D23" s="115">
        <v>48</v>
      </c>
      <c r="E23" s="114">
        <v>35</v>
      </c>
      <c r="F23" s="114">
        <v>18</v>
      </c>
      <c r="G23" s="114">
        <v>23</v>
      </c>
      <c r="H23" s="140">
        <v>41</v>
      </c>
      <c r="I23" s="115">
        <v>7</v>
      </c>
      <c r="J23" s="116">
        <v>17.073170731707318</v>
      </c>
    </row>
    <row r="24" spans="1:15" s="110" customFormat="1" ht="24.95" customHeight="1" x14ac:dyDescent="0.2">
      <c r="A24" s="193" t="s">
        <v>156</v>
      </c>
      <c r="B24" s="199" t="s">
        <v>221</v>
      </c>
      <c r="C24" s="113">
        <v>4.166666666666667</v>
      </c>
      <c r="D24" s="115">
        <v>102</v>
      </c>
      <c r="E24" s="114">
        <v>59</v>
      </c>
      <c r="F24" s="114">
        <v>71</v>
      </c>
      <c r="G24" s="114">
        <v>34</v>
      </c>
      <c r="H24" s="140">
        <v>57</v>
      </c>
      <c r="I24" s="115">
        <v>45</v>
      </c>
      <c r="J24" s="116">
        <v>78.94736842105263</v>
      </c>
    </row>
    <row r="25" spans="1:15" s="110" customFormat="1" ht="24.95" customHeight="1" x14ac:dyDescent="0.2">
      <c r="A25" s="193" t="s">
        <v>222</v>
      </c>
      <c r="B25" s="204" t="s">
        <v>159</v>
      </c>
      <c r="C25" s="113">
        <v>3.3496732026143792</v>
      </c>
      <c r="D25" s="115">
        <v>82</v>
      </c>
      <c r="E25" s="114">
        <v>82</v>
      </c>
      <c r="F25" s="114">
        <v>86</v>
      </c>
      <c r="G25" s="114">
        <v>63</v>
      </c>
      <c r="H25" s="140">
        <v>67</v>
      </c>
      <c r="I25" s="115">
        <v>15</v>
      </c>
      <c r="J25" s="116">
        <v>22.388059701492537</v>
      </c>
    </row>
    <row r="26" spans="1:15" s="110" customFormat="1" ht="24.95" customHeight="1" x14ac:dyDescent="0.2">
      <c r="A26" s="201">
        <v>782.78300000000002</v>
      </c>
      <c r="B26" s="203" t="s">
        <v>160</v>
      </c>
      <c r="C26" s="113">
        <v>8.6192810457516345</v>
      </c>
      <c r="D26" s="115">
        <v>211</v>
      </c>
      <c r="E26" s="114">
        <v>164</v>
      </c>
      <c r="F26" s="114">
        <v>183</v>
      </c>
      <c r="G26" s="114">
        <v>162</v>
      </c>
      <c r="H26" s="140">
        <v>185</v>
      </c>
      <c r="I26" s="115">
        <v>26</v>
      </c>
      <c r="J26" s="116">
        <v>14.054054054054054</v>
      </c>
    </row>
    <row r="27" spans="1:15" s="110" customFormat="1" ht="24.95" customHeight="1" x14ac:dyDescent="0.2">
      <c r="A27" s="193" t="s">
        <v>161</v>
      </c>
      <c r="B27" s="199" t="s">
        <v>162</v>
      </c>
      <c r="C27" s="113">
        <v>1.9199346405228759</v>
      </c>
      <c r="D27" s="115">
        <v>47</v>
      </c>
      <c r="E27" s="114">
        <v>51</v>
      </c>
      <c r="F27" s="114">
        <v>92</v>
      </c>
      <c r="G27" s="114">
        <v>31</v>
      </c>
      <c r="H27" s="140">
        <v>45</v>
      </c>
      <c r="I27" s="115">
        <v>2</v>
      </c>
      <c r="J27" s="116">
        <v>4.4444444444444446</v>
      </c>
    </row>
    <row r="28" spans="1:15" s="110" customFormat="1" ht="24.95" customHeight="1" x14ac:dyDescent="0.2">
      <c r="A28" s="193" t="s">
        <v>163</v>
      </c>
      <c r="B28" s="199" t="s">
        <v>164</v>
      </c>
      <c r="C28" s="113">
        <v>2.6143790849673203</v>
      </c>
      <c r="D28" s="115">
        <v>64</v>
      </c>
      <c r="E28" s="114">
        <v>35</v>
      </c>
      <c r="F28" s="114">
        <v>133</v>
      </c>
      <c r="G28" s="114">
        <v>16</v>
      </c>
      <c r="H28" s="140">
        <v>31</v>
      </c>
      <c r="I28" s="115">
        <v>33</v>
      </c>
      <c r="J28" s="116">
        <v>106.45161290322581</v>
      </c>
    </row>
    <row r="29" spans="1:15" s="110" customFormat="1" ht="24.95" customHeight="1" x14ac:dyDescent="0.2">
      <c r="A29" s="193">
        <v>86</v>
      </c>
      <c r="B29" s="199" t="s">
        <v>165</v>
      </c>
      <c r="C29" s="113">
        <v>4.534313725490196</v>
      </c>
      <c r="D29" s="115">
        <v>111</v>
      </c>
      <c r="E29" s="114">
        <v>271</v>
      </c>
      <c r="F29" s="114">
        <v>131</v>
      </c>
      <c r="G29" s="114">
        <v>72</v>
      </c>
      <c r="H29" s="140">
        <v>89</v>
      </c>
      <c r="I29" s="115">
        <v>22</v>
      </c>
      <c r="J29" s="116">
        <v>24.719101123595507</v>
      </c>
    </row>
    <row r="30" spans="1:15" s="110" customFormat="1" ht="24.95" customHeight="1" x14ac:dyDescent="0.2">
      <c r="A30" s="193">
        <v>87.88</v>
      </c>
      <c r="B30" s="204" t="s">
        <v>166</v>
      </c>
      <c r="C30" s="113">
        <v>5.5147058823529411</v>
      </c>
      <c r="D30" s="115">
        <v>135</v>
      </c>
      <c r="E30" s="114">
        <v>128</v>
      </c>
      <c r="F30" s="114">
        <v>239</v>
      </c>
      <c r="G30" s="114">
        <v>104</v>
      </c>
      <c r="H30" s="140">
        <v>145</v>
      </c>
      <c r="I30" s="115">
        <v>-10</v>
      </c>
      <c r="J30" s="116">
        <v>-6.8965517241379306</v>
      </c>
    </row>
    <row r="31" spans="1:15" s="110" customFormat="1" ht="24.95" customHeight="1" x14ac:dyDescent="0.2">
      <c r="A31" s="193" t="s">
        <v>167</v>
      </c>
      <c r="B31" s="199" t="s">
        <v>168</v>
      </c>
      <c r="C31" s="113">
        <v>1.7565359477124183</v>
      </c>
      <c r="D31" s="115">
        <v>43</v>
      </c>
      <c r="E31" s="114">
        <v>42</v>
      </c>
      <c r="F31" s="114">
        <v>72</v>
      </c>
      <c r="G31" s="114">
        <v>45</v>
      </c>
      <c r="H31" s="140">
        <v>38</v>
      </c>
      <c r="I31" s="115">
        <v>5</v>
      </c>
      <c r="J31" s="116">
        <v>13.157894736842104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1.7973856209150327</v>
      </c>
      <c r="D34" s="115">
        <v>44</v>
      </c>
      <c r="E34" s="114">
        <v>87</v>
      </c>
      <c r="F34" s="114">
        <v>72</v>
      </c>
      <c r="G34" s="114">
        <v>48</v>
      </c>
      <c r="H34" s="140">
        <v>51</v>
      </c>
      <c r="I34" s="115">
        <v>-7</v>
      </c>
      <c r="J34" s="116">
        <v>-13.725490196078431</v>
      </c>
    </row>
    <row r="35" spans="1:10" s="110" customFormat="1" ht="24.95" customHeight="1" x14ac:dyDescent="0.2">
      <c r="A35" s="292" t="s">
        <v>171</v>
      </c>
      <c r="B35" s="293" t="s">
        <v>172</v>
      </c>
      <c r="C35" s="113">
        <v>39.91013071895425</v>
      </c>
      <c r="D35" s="115">
        <v>977</v>
      </c>
      <c r="E35" s="114">
        <v>620</v>
      </c>
      <c r="F35" s="114">
        <v>927</v>
      </c>
      <c r="G35" s="114">
        <v>673</v>
      </c>
      <c r="H35" s="140">
        <v>903</v>
      </c>
      <c r="I35" s="115">
        <v>74</v>
      </c>
      <c r="J35" s="116">
        <v>8.1949058693244741</v>
      </c>
    </row>
    <row r="36" spans="1:10" s="110" customFormat="1" ht="24.95" customHeight="1" x14ac:dyDescent="0.2">
      <c r="A36" s="294" t="s">
        <v>173</v>
      </c>
      <c r="B36" s="295" t="s">
        <v>174</v>
      </c>
      <c r="C36" s="125">
        <v>58.292483660130721</v>
      </c>
      <c r="D36" s="143">
        <v>1427</v>
      </c>
      <c r="E36" s="144">
        <v>1352</v>
      </c>
      <c r="F36" s="144">
        <v>1652</v>
      </c>
      <c r="G36" s="144">
        <v>1124</v>
      </c>
      <c r="H36" s="145">
        <v>1209</v>
      </c>
      <c r="I36" s="143">
        <v>218</v>
      </c>
      <c r="J36" s="146">
        <v>18.03143093465674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2448</v>
      </c>
      <c r="F11" s="264">
        <v>2059</v>
      </c>
      <c r="G11" s="264">
        <v>2651</v>
      </c>
      <c r="H11" s="264">
        <v>1845</v>
      </c>
      <c r="I11" s="265">
        <v>2163</v>
      </c>
      <c r="J11" s="263">
        <v>285</v>
      </c>
      <c r="K11" s="266">
        <v>13.176144244105409</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24.468954248366014</v>
      </c>
      <c r="E13" s="115">
        <v>599</v>
      </c>
      <c r="F13" s="114">
        <v>632</v>
      </c>
      <c r="G13" s="114">
        <v>785</v>
      </c>
      <c r="H13" s="114">
        <v>556</v>
      </c>
      <c r="I13" s="140">
        <v>546</v>
      </c>
      <c r="J13" s="115">
        <v>53</v>
      </c>
      <c r="K13" s="116">
        <v>9.7069597069597062</v>
      </c>
    </row>
    <row r="14" spans="1:17" ht="15.95" customHeight="1" x14ac:dyDescent="0.2">
      <c r="A14" s="306" t="s">
        <v>230</v>
      </c>
      <c r="B14" s="307"/>
      <c r="C14" s="308"/>
      <c r="D14" s="113">
        <v>61.846405228758172</v>
      </c>
      <c r="E14" s="115">
        <v>1514</v>
      </c>
      <c r="F14" s="114">
        <v>1182</v>
      </c>
      <c r="G14" s="114">
        <v>1562</v>
      </c>
      <c r="H14" s="114">
        <v>1097</v>
      </c>
      <c r="I14" s="140">
        <v>1328</v>
      </c>
      <c r="J14" s="115">
        <v>186</v>
      </c>
      <c r="K14" s="116">
        <v>14.006024096385541</v>
      </c>
    </row>
    <row r="15" spans="1:17" ht="15.95" customHeight="1" x14ac:dyDescent="0.2">
      <c r="A15" s="306" t="s">
        <v>231</v>
      </c>
      <c r="B15" s="307"/>
      <c r="C15" s="308"/>
      <c r="D15" s="113">
        <v>8.2924836601307188</v>
      </c>
      <c r="E15" s="115">
        <v>203</v>
      </c>
      <c r="F15" s="114">
        <v>112</v>
      </c>
      <c r="G15" s="114">
        <v>130</v>
      </c>
      <c r="H15" s="114">
        <v>113</v>
      </c>
      <c r="I15" s="140">
        <v>173</v>
      </c>
      <c r="J15" s="115">
        <v>30</v>
      </c>
      <c r="K15" s="116">
        <v>17.341040462427745</v>
      </c>
    </row>
    <row r="16" spans="1:17" ht="15.95" customHeight="1" x14ac:dyDescent="0.2">
      <c r="A16" s="306" t="s">
        <v>232</v>
      </c>
      <c r="B16" s="307"/>
      <c r="C16" s="308"/>
      <c r="D16" s="113">
        <v>5.1879084967320264</v>
      </c>
      <c r="E16" s="115">
        <v>127</v>
      </c>
      <c r="F16" s="114">
        <v>125</v>
      </c>
      <c r="G16" s="114">
        <v>170</v>
      </c>
      <c r="H16" s="114">
        <v>73</v>
      </c>
      <c r="I16" s="140">
        <v>112</v>
      </c>
      <c r="J16" s="115">
        <v>15</v>
      </c>
      <c r="K16" s="116">
        <v>13.392857142857142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1.1029411764705883</v>
      </c>
      <c r="E18" s="115">
        <v>27</v>
      </c>
      <c r="F18" s="114">
        <v>46</v>
      </c>
      <c r="G18" s="114">
        <v>47</v>
      </c>
      <c r="H18" s="114">
        <v>33</v>
      </c>
      <c r="I18" s="140">
        <v>30</v>
      </c>
      <c r="J18" s="115">
        <v>-3</v>
      </c>
      <c r="K18" s="116">
        <v>-10</v>
      </c>
    </row>
    <row r="19" spans="1:11" ht="14.1" customHeight="1" x14ac:dyDescent="0.2">
      <c r="A19" s="306" t="s">
        <v>235</v>
      </c>
      <c r="B19" s="307" t="s">
        <v>236</v>
      </c>
      <c r="C19" s="308"/>
      <c r="D19" s="113">
        <v>0.69444444444444442</v>
      </c>
      <c r="E19" s="115">
        <v>17</v>
      </c>
      <c r="F19" s="114">
        <v>42</v>
      </c>
      <c r="G19" s="114">
        <v>38</v>
      </c>
      <c r="H19" s="114">
        <v>23</v>
      </c>
      <c r="I19" s="140">
        <v>18</v>
      </c>
      <c r="J19" s="115">
        <v>-1</v>
      </c>
      <c r="K19" s="116">
        <v>-5.5555555555555554</v>
      </c>
    </row>
    <row r="20" spans="1:11" ht="14.1" customHeight="1" x14ac:dyDescent="0.2">
      <c r="A20" s="306">
        <v>12</v>
      </c>
      <c r="B20" s="307" t="s">
        <v>237</v>
      </c>
      <c r="C20" s="308"/>
      <c r="D20" s="113">
        <v>1.1437908496732025</v>
      </c>
      <c r="E20" s="115">
        <v>28</v>
      </c>
      <c r="F20" s="114">
        <v>63</v>
      </c>
      <c r="G20" s="114">
        <v>54</v>
      </c>
      <c r="H20" s="114">
        <v>29</v>
      </c>
      <c r="I20" s="140">
        <v>32</v>
      </c>
      <c r="J20" s="115">
        <v>-4</v>
      </c>
      <c r="K20" s="116">
        <v>-12.5</v>
      </c>
    </row>
    <row r="21" spans="1:11" ht="14.1" customHeight="1" x14ac:dyDescent="0.2">
      <c r="A21" s="306">
        <v>21</v>
      </c>
      <c r="B21" s="307" t="s">
        <v>238</v>
      </c>
      <c r="C21" s="308"/>
      <c r="D21" s="113">
        <v>0.73529411764705888</v>
      </c>
      <c r="E21" s="115">
        <v>18</v>
      </c>
      <c r="F21" s="114">
        <v>18</v>
      </c>
      <c r="G21" s="114">
        <v>8</v>
      </c>
      <c r="H21" s="114">
        <v>13</v>
      </c>
      <c r="I21" s="140">
        <v>72</v>
      </c>
      <c r="J21" s="115">
        <v>-54</v>
      </c>
      <c r="K21" s="116">
        <v>-75</v>
      </c>
    </row>
    <row r="22" spans="1:11" ht="14.1" customHeight="1" x14ac:dyDescent="0.2">
      <c r="A22" s="306">
        <v>22</v>
      </c>
      <c r="B22" s="307" t="s">
        <v>239</v>
      </c>
      <c r="C22" s="308"/>
      <c r="D22" s="113">
        <v>1.3888888888888888</v>
      </c>
      <c r="E22" s="115">
        <v>34</v>
      </c>
      <c r="F22" s="114">
        <v>36</v>
      </c>
      <c r="G22" s="114">
        <v>52</v>
      </c>
      <c r="H22" s="114">
        <v>45</v>
      </c>
      <c r="I22" s="140">
        <v>41</v>
      </c>
      <c r="J22" s="115">
        <v>-7</v>
      </c>
      <c r="K22" s="116">
        <v>-17.073170731707318</v>
      </c>
    </row>
    <row r="23" spans="1:11" ht="14.1" customHeight="1" x14ac:dyDescent="0.2">
      <c r="A23" s="306">
        <v>23</v>
      </c>
      <c r="B23" s="307" t="s">
        <v>240</v>
      </c>
      <c r="C23" s="308"/>
      <c r="D23" s="113">
        <v>0.85784313725490191</v>
      </c>
      <c r="E23" s="115">
        <v>21</v>
      </c>
      <c r="F23" s="114">
        <v>8</v>
      </c>
      <c r="G23" s="114">
        <v>16</v>
      </c>
      <c r="H23" s="114">
        <v>8</v>
      </c>
      <c r="I23" s="140">
        <v>22</v>
      </c>
      <c r="J23" s="115">
        <v>-1</v>
      </c>
      <c r="K23" s="116">
        <v>-4.5454545454545459</v>
      </c>
    </row>
    <row r="24" spans="1:11" ht="14.1" customHeight="1" x14ac:dyDescent="0.2">
      <c r="A24" s="306">
        <v>24</v>
      </c>
      <c r="B24" s="307" t="s">
        <v>241</v>
      </c>
      <c r="C24" s="308"/>
      <c r="D24" s="113">
        <v>7.1486928104575167</v>
      </c>
      <c r="E24" s="115">
        <v>175</v>
      </c>
      <c r="F24" s="114">
        <v>100</v>
      </c>
      <c r="G24" s="114">
        <v>170</v>
      </c>
      <c r="H24" s="114">
        <v>108</v>
      </c>
      <c r="I24" s="140">
        <v>143</v>
      </c>
      <c r="J24" s="115">
        <v>32</v>
      </c>
      <c r="K24" s="116">
        <v>22.377622377622377</v>
      </c>
    </row>
    <row r="25" spans="1:11" ht="14.1" customHeight="1" x14ac:dyDescent="0.2">
      <c r="A25" s="306">
        <v>25</v>
      </c>
      <c r="B25" s="307" t="s">
        <v>242</v>
      </c>
      <c r="C25" s="308"/>
      <c r="D25" s="113">
        <v>9.3545751633986924</v>
      </c>
      <c r="E25" s="115">
        <v>229</v>
      </c>
      <c r="F25" s="114">
        <v>109</v>
      </c>
      <c r="G25" s="114">
        <v>162</v>
      </c>
      <c r="H25" s="114">
        <v>131</v>
      </c>
      <c r="I25" s="140">
        <v>140</v>
      </c>
      <c r="J25" s="115">
        <v>89</v>
      </c>
      <c r="K25" s="116">
        <v>63.571428571428569</v>
      </c>
    </row>
    <row r="26" spans="1:11" ht="14.1" customHeight="1" x14ac:dyDescent="0.2">
      <c r="A26" s="306">
        <v>26</v>
      </c>
      <c r="B26" s="307" t="s">
        <v>243</v>
      </c>
      <c r="C26" s="308"/>
      <c r="D26" s="113">
        <v>3.7581699346405228</v>
      </c>
      <c r="E26" s="115">
        <v>92</v>
      </c>
      <c r="F26" s="114">
        <v>76</v>
      </c>
      <c r="G26" s="114">
        <v>126</v>
      </c>
      <c r="H26" s="114">
        <v>65</v>
      </c>
      <c r="I26" s="140">
        <v>94</v>
      </c>
      <c r="J26" s="115">
        <v>-2</v>
      </c>
      <c r="K26" s="116">
        <v>-2.1276595744680851</v>
      </c>
    </row>
    <row r="27" spans="1:11" ht="14.1" customHeight="1" x14ac:dyDescent="0.2">
      <c r="A27" s="306">
        <v>27</v>
      </c>
      <c r="B27" s="307" t="s">
        <v>244</v>
      </c>
      <c r="C27" s="308"/>
      <c r="D27" s="113">
        <v>1.9607843137254901</v>
      </c>
      <c r="E27" s="115">
        <v>48</v>
      </c>
      <c r="F27" s="114">
        <v>29</v>
      </c>
      <c r="G27" s="114">
        <v>40</v>
      </c>
      <c r="H27" s="114">
        <v>32</v>
      </c>
      <c r="I27" s="140">
        <v>46</v>
      </c>
      <c r="J27" s="115">
        <v>2</v>
      </c>
      <c r="K27" s="116">
        <v>4.3478260869565215</v>
      </c>
    </row>
    <row r="28" spans="1:11" ht="14.1" customHeight="1" x14ac:dyDescent="0.2">
      <c r="A28" s="306">
        <v>28</v>
      </c>
      <c r="B28" s="307" t="s">
        <v>245</v>
      </c>
      <c r="C28" s="308"/>
      <c r="D28" s="113">
        <v>0.57189542483660127</v>
      </c>
      <c r="E28" s="115">
        <v>14</v>
      </c>
      <c r="F28" s="114">
        <v>14</v>
      </c>
      <c r="G28" s="114">
        <v>24</v>
      </c>
      <c r="H28" s="114">
        <v>13</v>
      </c>
      <c r="I28" s="140">
        <v>12</v>
      </c>
      <c r="J28" s="115">
        <v>2</v>
      </c>
      <c r="K28" s="116">
        <v>16.666666666666668</v>
      </c>
    </row>
    <row r="29" spans="1:11" ht="14.1" customHeight="1" x14ac:dyDescent="0.2">
      <c r="A29" s="306">
        <v>29</v>
      </c>
      <c r="B29" s="307" t="s">
        <v>246</v>
      </c>
      <c r="C29" s="308"/>
      <c r="D29" s="113">
        <v>4.3709150326797381</v>
      </c>
      <c r="E29" s="115">
        <v>107</v>
      </c>
      <c r="F29" s="114">
        <v>108</v>
      </c>
      <c r="G29" s="114">
        <v>129</v>
      </c>
      <c r="H29" s="114">
        <v>138</v>
      </c>
      <c r="I29" s="140">
        <v>104</v>
      </c>
      <c r="J29" s="115">
        <v>3</v>
      </c>
      <c r="K29" s="116">
        <v>2.8846153846153846</v>
      </c>
    </row>
    <row r="30" spans="1:11" ht="14.1" customHeight="1" x14ac:dyDescent="0.2">
      <c r="A30" s="306" t="s">
        <v>247</v>
      </c>
      <c r="B30" s="307" t="s">
        <v>248</v>
      </c>
      <c r="C30" s="308"/>
      <c r="D30" s="113">
        <v>2.5735294117647061</v>
      </c>
      <c r="E30" s="115">
        <v>63</v>
      </c>
      <c r="F30" s="114">
        <v>66</v>
      </c>
      <c r="G30" s="114">
        <v>82</v>
      </c>
      <c r="H30" s="114">
        <v>100</v>
      </c>
      <c r="I30" s="140">
        <v>67</v>
      </c>
      <c r="J30" s="115">
        <v>-4</v>
      </c>
      <c r="K30" s="116">
        <v>-5.9701492537313436</v>
      </c>
    </row>
    <row r="31" spans="1:11" ht="14.1" customHeight="1" x14ac:dyDescent="0.2">
      <c r="A31" s="306" t="s">
        <v>249</v>
      </c>
      <c r="B31" s="307" t="s">
        <v>250</v>
      </c>
      <c r="C31" s="308"/>
      <c r="D31" s="113">
        <v>1.7973856209150327</v>
      </c>
      <c r="E31" s="115">
        <v>44</v>
      </c>
      <c r="F31" s="114" t="s">
        <v>513</v>
      </c>
      <c r="G31" s="114">
        <v>47</v>
      </c>
      <c r="H31" s="114">
        <v>38</v>
      </c>
      <c r="I31" s="140">
        <v>37</v>
      </c>
      <c r="J31" s="115">
        <v>7</v>
      </c>
      <c r="K31" s="116">
        <v>18.918918918918919</v>
      </c>
    </row>
    <row r="32" spans="1:11" ht="14.1" customHeight="1" x14ac:dyDescent="0.2">
      <c r="A32" s="306">
        <v>31</v>
      </c>
      <c r="B32" s="307" t="s">
        <v>251</v>
      </c>
      <c r="C32" s="308"/>
      <c r="D32" s="113">
        <v>0.49019607843137253</v>
      </c>
      <c r="E32" s="115">
        <v>12</v>
      </c>
      <c r="F32" s="114">
        <v>9</v>
      </c>
      <c r="G32" s="114">
        <v>12</v>
      </c>
      <c r="H32" s="114">
        <v>4</v>
      </c>
      <c r="I32" s="140">
        <v>9</v>
      </c>
      <c r="J32" s="115">
        <v>3</v>
      </c>
      <c r="K32" s="116">
        <v>33.333333333333336</v>
      </c>
    </row>
    <row r="33" spans="1:11" ht="14.1" customHeight="1" x14ac:dyDescent="0.2">
      <c r="A33" s="306">
        <v>32</v>
      </c>
      <c r="B33" s="307" t="s">
        <v>252</v>
      </c>
      <c r="C33" s="308"/>
      <c r="D33" s="113">
        <v>3.7173202614379086</v>
      </c>
      <c r="E33" s="115">
        <v>91</v>
      </c>
      <c r="F33" s="114">
        <v>107</v>
      </c>
      <c r="G33" s="114">
        <v>125</v>
      </c>
      <c r="H33" s="114">
        <v>83</v>
      </c>
      <c r="I33" s="140">
        <v>76</v>
      </c>
      <c r="J33" s="115">
        <v>15</v>
      </c>
      <c r="K33" s="116">
        <v>19.736842105263158</v>
      </c>
    </row>
    <row r="34" spans="1:11" ht="14.1" customHeight="1" x14ac:dyDescent="0.2">
      <c r="A34" s="306">
        <v>33</v>
      </c>
      <c r="B34" s="307" t="s">
        <v>253</v>
      </c>
      <c r="C34" s="308"/>
      <c r="D34" s="113">
        <v>1.5931372549019607</v>
      </c>
      <c r="E34" s="115">
        <v>39</v>
      </c>
      <c r="F34" s="114">
        <v>45</v>
      </c>
      <c r="G34" s="114">
        <v>40</v>
      </c>
      <c r="H34" s="114">
        <v>21</v>
      </c>
      <c r="I34" s="140">
        <v>40</v>
      </c>
      <c r="J34" s="115">
        <v>-1</v>
      </c>
      <c r="K34" s="116">
        <v>-2.5</v>
      </c>
    </row>
    <row r="35" spans="1:11" ht="14.1" customHeight="1" x14ac:dyDescent="0.2">
      <c r="A35" s="306">
        <v>34</v>
      </c>
      <c r="B35" s="307" t="s">
        <v>254</v>
      </c>
      <c r="C35" s="308"/>
      <c r="D35" s="113">
        <v>2.1650326797385619</v>
      </c>
      <c r="E35" s="115">
        <v>53</v>
      </c>
      <c r="F35" s="114">
        <v>36</v>
      </c>
      <c r="G35" s="114">
        <v>33</v>
      </c>
      <c r="H35" s="114">
        <v>41</v>
      </c>
      <c r="I35" s="140">
        <v>33</v>
      </c>
      <c r="J35" s="115">
        <v>20</v>
      </c>
      <c r="K35" s="116">
        <v>60.606060606060609</v>
      </c>
    </row>
    <row r="36" spans="1:11" ht="14.1" customHeight="1" x14ac:dyDescent="0.2">
      <c r="A36" s="306">
        <v>41</v>
      </c>
      <c r="B36" s="307" t="s">
        <v>255</v>
      </c>
      <c r="C36" s="308"/>
      <c r="D36" s="113">
        <v>0.85784313725490191</v>
      </c>
      <c r="E36" s="115">
        <v>21</v>
      </c>
      <c r="F36" s="114">
        <v>12</v>
      </c>
      <c r="G36" s="114">
        <v>18</v>
      </c>
      <c r="H36" s="114">
        <v>13</v>
      </c>
      <c r="I36" s="140">
        <v>10</v>
      </c>
      <c r="J36" s="115">
        <v>11</v>
      </c>
      <c r="K36" s="116">
        <v>110</v>
      </c>
    </row>
    <row r="37" spans="1:11" ht="14.1" customHeight="1" x14ac:dyDescent="0.2">
      <c r="A37" s="306">
        <v>42</v>
      </c>
      <c r="B37" s="307" t="s">
        <v>256</v>
      </c>
      <c r="C37" s="308"/>
      <c r="D37" s="113">
        <v>0</v>
      </c>
      <c r="E37" s="115">
        <v>0</v>
      </c>
      <c r="F37" s="114" t="s">
        <v>513</v>
      </c>
      <c r="G37" s="114" t="s">
        <v>513</v>
      </c>
      <c r="H37" s="114" t="s">
        <v>513</v>
      </c>
      <c r="I37" s="140">
        <v>4</v>
      </c>
      <c r="J37" s="115">
        <v>-4</v>
      </c>
      <c r="K37" s="116">
        <v>-100</v>
      </c>
    </row>
    <row r="38" spans="1:11" ht="14.1" customHeight="1" x14ac:dyDescent="0.2">
      <c r="A38" s="306">
        <v>43</v>
      </c>
      <c r="B38" s="307" t="s">
        <v>257</v>
      </c>
      <c r="C38" s="308"/>
      <c r="D38" s="113">
        <v>0.73529411764705888</v>
      </c>
      <c r="E38" s="115">
        <v>18</v>
      </c>
      <c r="F38" s="114">
        <v>6</v>
      </c>
      <c r="G38" s="114">
        <v>14</v>
      </c>
      <c r="H38" s="114">
        <v>9</v>
      </c>
      <c r="I38" s="140">
        <v>17</v>
      </c>
      <c r="J38" s="115">
        <v>1</v>
      </c>
      <c r="K38" s="116">
        <v>5.882352941176471</v>
      </c>
    </row>
    <row r="39" spans="1:11" ht="14.1" customHeight="1" x14ac:dyDescent="0.2">
      <c r="A39" s="306">
        <v>51</v>
      </c>
      <c r="B39" s="307" t="s">
        <v>258</v>
      </c>
      <c r="C39" s="308"/>
      <c r="D39" s="113">
        <v>8.0473856209150334</v>
      </c>
      <c r="E39" s="115">
        <v>197</v>
      </c>
      <c r="F39" s="114">
        <v>161</v>
      </c>
      <c r="G39" s="114">
        <v>200</v>
      </c>
      <c r="H39" s="114">
        <v>205</v>
      </c>
      <c r="I39" s="140">
        <v>191</v>
      </c>
      <c r="J39" s="115">
        <v>6</v>
      </c>
      <c r="K39" s="116">
        <v>3.1413612565445028</v>
      </c>
    </row>
    <row r="40" spans="1:11" ht="14.1" customHeight="1" x14ac:dyDescent="0.2">
      <c r="A40" s="306" t="s">
        <v>259</v>
      </c>
      <c r="B40" s="307" t="s">
        <v>260</v>
      </c>
      <c r="C40" s="308"/>
      <c r="D40" s="113">
        <v>7.6797385620915035</v>
      </c>
      <c r="E40" s="115">
        <v>188</v>
      </c>
      <c r="F40" s="114">
        <v>155</v>
      </c>
      <c r="G40" s="114">
        <v>189</v>
      </c>
      <c r="H40" s="114">
        <v>199</v>
      </c>
      <c r="I40" s="140">
        <v>184</v>
      </c>
      <c r="J40" s="115">
        <v>4</v>
      </c>
      <c r="K40" s="116">
        <v>2.1739130434782608</v>
      </c>
    </row>
    <row r="41" spans="1:11" ht="14.1" customHeight="1" x14ac:dyDescent="0.2">
      <c r="A41" s="306"/>
      <c r="B41" s="307" t="s">
        <v>261</v>
      </c>
      <c r="C41" s="308"/>
      <c r="D41" s="113">
        <v>6.7401960784313726</v>
      </c>
      <c r="E41" s="115">
        <v>165</v>
      </c>
      <c r="F41" s="114">
        <v>137</v>
      </c>
      <c r="G41" s="114">
        <v>164</v>
      </c>
      <c r="H41" s="114">
        <v>165</v>
      </c>
      <c r="I41" s="140">
        <v>161</v>
      </c>
      <c r="J41" s="115">
        <v>4</v>
      </c>
      <c r="K41" s="116">
        <v>2.4844720496894408</v>
      </c>
    </row>
    <row r="42" spans="1:11" ht="14.1" customHeight="1" x14ac:dyDescent="0.2">
      <c r="A42" s="306">
        <v>52</v>
      </c>
      <c r="B42" s="307" t="s">
        <v>262</v>
      </c>
      <c r="C42" s="308"/>
      <c r="D42" s="113">
        <v>6.0457516339869279</v>
      </c>
      <c r="E42" s="115">
        <v>148</v>
      </c>
      <c r="F42" s="114">
        <v>108</v>
      </c>
      <c r="G42" s="114">
        <v>131</v>
      </c>
      <c r="H42" s="114">
        <v>129</v>
      </c>
      <c r="I42" s="140">
        <v>155</v>
      </c>
      <c r="J42" s="115">
        <v>-7</v>
      </c>
      <c r="K42" s="116">
        <v>-4.5161290322580649</v>
      </c>
    </row>
    <row r="43" spans="1:11" ht="14.1" customHeight="1" x14ac:dyDescent="0.2">
      <c r="A43" s="306" t="s">
        <v>263</v>
      </c>
      <c r="B43" s="307" t="s">
        <v>264</v>
      </c>
      <c r="C43" s="308"/>
      <c r="D43" s="113">
        <v>4.6568627450980395</v>
      </c>
      <c r="E43" s="115">
        <v>114</v>
      </c>
      <c r="F43" s="114">
        <v>97</v>
      </c>
      <c r="G43" s="114">
        <v>115</v>
      </c>
      <c r="H43" s="114">
        <v>106</v>
      </c>
      <c r="I43" s="140">
        <v>131</v>
      </c>
      <c r="J43" s="115">
        <v>-17</v>
      </c>
      <c r="K43" s="116">
        <v>-12.977099236641221</v>
      </c>
    </row>
    <row r="44" spans="1:11" ht="14.1" customHeight="1" x14ac:dyDescent="0.2">
      <c r="A44" s="306">
        <v>53</v>
      </c>
      <c r="B44" s="307" t="s">
        <v>265</v>
      </c>
      <c r="C44" s="308"/>
      <c r="D44" s="113">
        <v>0.32679738562091504</v>
      </c>
      <c r="E44" s="115">
        <v>8</v>
      </c>
      <c r="F44" s="114">
        <v>6</v>
      </c>
      <c r="G44" s="114">
        <v>15</v>
      </c>
      <c r="H44" s="114" t="s">
        <v>513</v>
      </c>
      <c r="I44" s="140">
        <v>8</v>
      </c>
      <c r="J44" s="115">
        <v>0</v>
      </c>
      <c r="K44" s="116">
        <v>0</v>
      </c>
    </row>
    <row r="45" spans="1:11" ht="14.1" customHeight="1" x14ac:dyDescent="0.2">
      <c r="A45" s="306" t="s">
        <v>266</v>
      </c>
      <c r="B45" s="307" t="s">
        <v>267</v>
      </c>
      <c r="C45" s="308"/>
      <c r="D45" s="113">
        <v>0.32679738562091504</v>
      </c>
      <c r="E45" s="115">
        <v>8</v>
      </c>
      <c r="F45" s="114">
        <v>6</v>
      </c>
      <c r="G45" s="114">
        <v>15</v>
      </c>
      <c r="H45" s="114" t="s">
        <v>513</v>
      </c>
      <c r="I45" s="140">
        <v>8</v>
      </c>
      <c r="J45" s="115">
        <v>0</v>
      </c>
      <c r="K45" s="116">
        <v>0</v>
      </c>
    </row>
    <row r="46" spans="1:11" ht="14.1" customHeight="1" x14ac:dyDescent="0.2">
      <c r="A46" s="306">
        <v>54</v>
      </c>
      <c r="B46" s="307" t="s">
        <v>268</v>
      </c>
      <c r="C46" s="308"/>
      <c r="D46" s="113">
        <v>2.7777777777777777</v>
      </c>
      <c r="E46" s="115">
        <v>68</v>
      </c>
      <c r="F46" s="114">
        <v>43</v>
      </c>
      <c r="G46" s="114">
        <v>65</v>
      </c>
      <c r="H46" s="114">
        <v>54</v>
      </c>
      <c r="I46" s="140">
        <v>51</v>
      </c>
      <c r="J46" s="115">
        <v>17</v>
      </c>
      <c r="K46" s="116">
        <v>33.333333333333336</v>
      </c>
    </row>
    <row r="47" spans="1:11" ht="14.1" customHeight="1" x14ac:dyDescent="0.2">
      <c r="A47" s="306">
        <v>61</v>
      </c>
      <c r="B47" s="307" t="s">
        <v>269</v>
      </c>
      <c r="C47" s="308"/>
      <c r="D47" s="113">
        <v>4.7794117647058822</v>
      </c>
      <c r="E47" s="115">
        <v>117</v>
      </c>
      <c r="F47" s="114">
        <v>38</v>
      </c>
      <c r="G47" s="114">
        <v>37</v>
      </c>
      <c r="H47" s="114">
        <v>42</v>
      </c>
      <c r="I47" s="140">
        <v>55</v>
      </c>
      <c r="J47" s="115">
        <v>62</v>
      </c>
      <c r="K47" s="116">
        <v>112.72727272727273</v>
      </c>
    </row>
    <row r="48" spans="1:11" ht="14.1" customHeight="1" x14ac:dyDescent="0.2">
      <c r="A48" s="306">
        <v>62</v>
      </c>
      <c r="B48" s="307" t="s">
        <v>270</v>
      </c>
      <c r="C48" s="308"/>
      <c r="D48" s="113">
        <v>6.3316993464052285</v>
      </c>
      <c r="E48" s="115">
        <v>155</v>
      </c>
      <c r="F48" s="114">
        <v>138</v>
      </c>
      <c r="G48" s="114">
        <v>215</v>
      </c>
      <c r="H48" s="114">
        <v>154</v>
      </c>
      <c r="I48" s="140">
        <v>138</v>
      </c>
      <c r="J48" s="115">
        <v>17</v>
      </c>
      <c r="K48" s="116">
        <v>12.318840579710145</v>
      </c>
    </row>
    <row r="49" spans="1:11" ht="14.1" customHeight="1" x14ac:dyDescent="0.2">
      <c r="A49" s="306">
        <v>63</v>
      </c>
      <c r="B49" s="307" t="s">
        <v>271</v>
      </c>
      <c r="C49" s="308"/>
      <c r="D49" s="113">
        <v>2.0016339869281046</v>
      </c>
      <c r="E49" s="115">
        <v>49</v>
      </c>
      <c r="F49" s="114">
        <v>52</v>
      </c>
      <c r="G49" s="114">
        <v>49</v>
      </c>
      <c r="H49" s="114">
        <v>37</v>
      </c>
      <c r="I49" s="140">
        <v>45</v>
      </c>
      <c r="J49" s="115">
        <v>4</v>
      </c>
      <c r="K49" s="116">
        <v>8.8888888888888893</v>
      </c>
    </row>
    <row r="50" spans="1:11" ht="14.1" customHeight="1" x14ac:dyDescent="0.2">
      <c r="A50" s="306" t="s">
        <v>272</v>
      </c>
      <c r="B50" s="307" t="s">
        <v>273</v>
      </c>
      <c r="C50" s="308"/>
      <c r="D50" s="113">
        <v>0.32679738562091504</v>
      </c>
      <c r="E50" s="115">
        <v>8</v>
      </c>
      <c r="F50" s="114">
        <v>8</v>
      </c>
      <c r="G50" s="114">
        <v>6</v>
      </c>
      <c r="H50" s="114">
        <v>3</v>
      </c>
      <c r="I50" s="140">
        <v>3</v>
      </c>
      <c r="J50" s="115">
        <v>5</v>
      </c>
      <c r="K50" s="116">
        <v>166.66666666666666</v>
      </c>
    </row>
    <row r="51" spans="1:11" ht="14.1" customHeight="1" x14ac:dyDescent="0.2">
      <c r="A51" s="306" t="s">
        <v>274</v>
      </c>
      <c r="B51" s="307" t="s">
        <v>275</v>
      </c>
      <c r="C51" s="308"/>
      <c r="D51" s="113">
        <v>1.3888888888888888</v>
      </c>
      <c r="E51" s="115">
        <v>34</v>
      </c>
      <c r="F51" s="114">
        <v>42</v>
      </c>
      <c r="G51" s="114">
        <v>37</v>
      </c>
      <c r="H51" s="114">
        <v>33</v>
      </c>
      <c r="I51" s="140">
        <v>39</v>
      </c>
      <c r="J51" s="115">
        <v>-5</v>
      </c>
      <c r="K51" s="116">
        <v>-12.820512820512821</v>
      </c>
    </row>
    <row r="52" spans="1:11" ht="14.1" customHeight="1" x14ac:dyDescent="0.2">
      <c r="A52" s="306">
        <v>71</v>
      </c>
      <c r="B52" s="307" t="s">
        <v>276</v>
      </c>
      <c r="C52" s="308"/>
      <c r="D52" s="113">
        <v>10.049019607843137</v>
      </c>
      <c r="E52" s="115">
        <v>246</v>
      </c>
      <c r="F52" s="114">
        <v>162</v>
      </c>
      <c r="G52" s="114">
        <v>205</v>
      </c>
      <c r="H52" s="114">
        <v>152</v>
      </c>
      <c r="I52" s="140">
        <v>210</v>
      </c>
      <c r="J52" s="115">
        <v>36</v>
      </c>
      <c r="K52" s="116">
        <v>17.142857142857142</v>
      </c>
    </row>
    <row r="53" spans="1:11" ht="14.1" customHeight="1" x14ac:dyDescent="0.2">
      <c r="A53" s="306" t="s">
        <v>277</v>
      </c>
      <c r="B53" s="307" t="s">
        <v>278</v>
      </c>
      <c r="C53" s="308"/>
      <c r="D53" s="113">
        <v>4.3300653594771239</v>
      </c>
      <c r="E53" s="115">
        <v>106</v>
      </c>
      <c r="F53" s="114">
        <v>68</v>
      </c>
      <c r="G53" s="114">
        <v>91</v>
      </c>
      <c r="H53" s="114">
        <v>58</v>
      </c>
      <c r="I53" s="140">
        <v>69</v>
      </c>
      <c r="J53" s="115">
        <v>37</v>
      </c>
      <c r="K53" s="116">
        <v>53.623188405797102</v>
      </c>
    </row>
    <row r="54" spans="1:11" ht="14.1" customHeight="1" x14ac:dyDescent="0.2">
      <c r="A54" s="306" t="s">
        <v>279</v>
      </c>
      <c r="B54" s="307" t="s">
        <v>280</v>
      </c>
      <c r="C54" s="308"/>
      <c r="D54" s="113">
        <v>4.9836601307189543</v>
      </c>
      <c r="E54" s="115">
        <v>122</v>
      </c>
      <c r="F54" s="114">
        <v>85</v>
      </c>
      <c r="G54" s="114">
        <v>100</v>
      </c>
      <c r="H54" s="114">
        <v>83</v>
      </c>
      <c r="I54" s="140">
        <v>127</v>
      </c>
      <c r="J54" s="115">
        <v>-5</v>
      </c>
      <c r="K54" s="116">
        <v>-3.9370078740157481</v>
      </c>
    </row>
    <row r="55" spans="1:11" ht="14.1" customHeight="1" x14ac:dyDescent="0.2">
      <c r="A55" s="306">
        <v>72</v>
      </c>
      <c r="B55" s="307" t="s">
        <v>281</v>
      </c>
      <c r="C55" s="308"/>
      <c r="D55" s="113">
        <v>2.2467320261437909</v>
      </c>
      <c r="E55" s="115">
        <v>55</v>
      </c>
      <c r="F55" s="114">
        <v>57</v>
      </c>
      <c r="G55" s="114">
        <v>39</v>
      </c>
      <c r="H55" s="114">
        <v>33</v>
      </c>
      <c r="I55" s="140">
        <v>58</v>
      </c>
      <c r="J55" s="115">
        <v>-3</v>
      </c>
      <c r="K55" s="116">
        <v>-5.1724137931034484</v>
      </c>
    </row>
    <row r="56" spans="1:11" ht="14.1" customHeight="1" x14ac:dyDescent="0.2">
      <c r="A56" s="306" t="s">
        <v>282</v>
      </c>
      <c r="B56" s="307" t="s">
        <v>283</v>
      </c>
      <c r="C56" s="308"/>
      <c r="D56" s="113">
        <v>1.511437908496732</v>
      </c>
      <c r="E56" s="115">
        <v>37</v>
      </c>
      <c r="F56" s="114">
        <v>33</v>
      </c>
      <c r="G56" s="114">
        <v>16</v>
      </c>
      <c r="H56" s="114" t="s">
        <v>513</v>
      </c>
      <c r="I56" s="140">
        <v>30</v>
      </c>
      <c r="J56" s="115">
        <v>7</v>
      </c>
      <c r="K56" s="116">
        <v>23.333333333333332</v>
      </c>
    </row>
    <row r="57" spans="1:11" ht="14.1" customHeight="1" x14ac:dyDescent="0.2">
      <c r="A57" s="306" t="s">
        <v>284</v>
      </c>
      <c r="B57" s="307" t="s">
        <v>285</v>
      </c>
      <c r="C57" s="308"/>
      <c r="D57" s="113">
        <v>0.57189542483660127</v>
      </c>
      <c r="E57" s="115">
        <v>14</v>
      </c>
      <c r="F57" s="114">
        <v>19</v>
      </c>
      <c r="G57" s="114">
        <v>10</v>
      </c>
      <c r="H57" s="114">
        <v>16</v>
      </c>
      <c r="I57" s="140">
        <v>20</v>
      </c>
      <c r="J57" s="115">
        <v>-6</v>
      </c>
      <c r="K57" s="116">
        <v>-30</v>
      </c>
    </row>
    <row r="58" spans="1:11" ht="14.1" customHeight="1" x14ac:dyDescent="0.2">
      <c r="A58" s="306">
        <v>73</v>
      </c>
      <c r="B58" s="307" t="s">
        <v>286</v>
      </c>
      <c r="C58" s="308"/>
      <c r="D58" s="113">
        <v>0.89869281045751637</v>
      </c>
      <c r="E58" s="115">
        <v>22</v>
      </c>
      <c r="F58" s="114">
        <v>17</v>
      </c>
      <c r="G58" s="114">
        <v>25</v>
      </c>
      <c r="H58" s="114">
        <v>14</v>
      </c>
      <c r="I58" s="140">
        <v>35</v>
      </c>
      <c r="J58" s="115">
        <v>-13</v>
      </c>
      <c r="K58" s="116">
        <v>-37.142857142857146</v>
      </c>
    </row>
    <row r="59" spans="1:11" ht="14.1" customHeight="1" x14ac:dyDescent="0.2">
      <c r="A59" s="306" t="s">
        <v>287</v>
      </c>
      <c r="B59" s="307" t="s">
        <v>288</v>
      </c>
      <c r="C59" s="308"/>
      <c r="D59" s="113">
        <v>0.73529411764705888</v>
      </c>
      <c r="E59" s="115">
        <v>18</v>
      </c>
      <c r="F59" s="114">
        <v>9</v>
      </c>
      <c r="G59" s="114">
        <v>18</v>
      </c>
      <c r="H59" s="114">
        <v>11</v>
      </c>
      <c r="I59" s="140">
        <v>23</v>
      </c>
      <c r="J59" s="115">
        <v>-5</v>
      </c>
      <c r="K59" s="116">
        <v>-21.739130434782609</v>
      </c>
    </row>
    <row r="60" spans="1:11" ht="14.1" customHeight="1" x14ac:dyDescent="0.2">
      <c r="A60" s="306">
        <v>81</v>
      </c>
      <c r="B60" s="307" t="s">
        <v>289</v>
      </c>
      <c r="C60" s="308"/>
      <c r="D60" s="113">
        <v>5.0245098039215685</v>
      </c>
      <c r="E60" s="115">
        <v>123</v>
      </c>
      <c r="F60" s="114">
        <v>278</v>
      </c>
      <c r="G60" s="114">
        <v>148</v>
      </c>
      <c r="H60" s="114">
        <v>87</v>
      </c>
      <c r="I60" s="140">
        <v>92</v>
      </c>
      <c r="J60" s="115">
        <v>31</v>
      </c>
      <c r="K60" s="116">
        <v>33.695652173913047</v>
      </c>
    </row>
    <row r="61" spans="1:11" ht="14.1" customHeight="1" x14ac:dyDescent="0.2">
      <c r="A61" s="306" t="s">
        <v>290</v>
      </c>
      <c r="B61" s="307" t="s">
        <v>291</v>
      </c>
      <c r="C61" s="308"/>
      <c r="D61" s="113">
        <v>2.0424836601307188</v>
      </c>
      <c r="E61" s="115">
        <v>50</v>
      </c>
      <c r="F61" s="114">
        <v>157</v>
      </c>
      <c r="G61" s="114">
        <v>77</v>
      </c>
      <c r="H61" s="114">
        <v>31</v>
      </c>
      <c r="I61" s="140">
        <v>36</v>
      </c>
      <c r="J61" s="115">
        <v>14</v>
      </c>
      <c r="K61" s="116">
        <v>38.888888888888886</v>
      </c>
    </row>
    <row r="62" spans="1:11" ht="14.1" customHeight="1" x14ac:dyDescent="0.2">
      <c r="A62" s="306" t="s">
        <v>292</v>
      </c>
      <c r="B62" s="307" t="s">
        <v>293</v>
      </c>
      <c r="C62" s="308"/>
      <c r="D62" s="113">
        <v>1.7565359477124183</v>
      </c>
      <c r="E62" s="115">
        <v>43</v>
      </c>
      <c r="F62" s="114">
        <v>75</v>
      </c>
      <c r="G62" s="114">
        <v>36</v>
      </c>
      <c r="H62" s="114">
        <v>29</v>
      </c>
      <c r="I62" s="140">
        <v>20</v>
      </c>
      <c r="J62" s="115">
        <v>23</v>
      </c>
      <c r="K62" s="116">
        <v>115</v>
      </c>
    </row>
    <row r="63" spans="1:11" ht="14.1" customHeight="1" x14ac:dyDescent="0.2">
      <c r="A63" s="306"/>
      <c r="B63" s="307" t="s">
        <v>294</v>
      </c>
      <c r="C63" s="308"/>
      <c r="D63" s="113">
        <v>1.4705882352941178</v>
      </c>
      <c r="E63" s="115">
        <v>36</v>
      </c>
      <c r="F63" s="114">
        <v>70</v>
      </c>
      <c r="G63" s="114">
        <v>26</v>
      </c>
      <c r="H63" s="114">
        <v>26</v>
      </c>
      <c r="I63" s="140">
        <v>19</v>
      </c>
      <c r="J63" s="115">
        <v>17</v>
      </c>
      <c r="K63" s="116">
        <v>89.473684210526315</v>
      </c>
    </row>
    <row r="64" spans="1:11" ht="14.1" customHeight="1" x14ac:dyDescent="0.2">
      <c r="A64" s="306" t="s">
        <v>295</v>
      </c>
      <c r="B64" s="307" t="s">
        <v>296</v>
      </c>
      <c r="C64" s="308"/>
      <c r="D64" s="113">
        <v>0.61274509803921573</v>
      </c>
      <c r="E64" s="115">
        <v>15</v>
      </c>
      <c r="F64" s="114">
        <v>27</v>
      </c>
      <c r="G64" s="114">
        <v>17</v>
      </c>
      <c r="H64" s="114">
        <v>8</v>
      </c>
      <c r="I64" s="140">
        <v>16</v>
      </c>
      <c r="J64" s="115">
        <v>-1</v>
      </c>
      <c r="K64" s="116">
        <v>-6.25</v>
      </c>
    </row>
    <row r="65" spans="1:11" ht="14.1" customHeight="1" x14ac:dyDescent="0.2">
      <c r="A65" s="306" t="s">
        <v>297</v>
      </c>
      <c r="B65" s="307" t="s">
        <v>298</v>
      </c>
      <c r="C65" s="308"/>
      <c r="D65" s="113">
        <v>0.24509803921568626</v>
      </c>
      <c r="E65" s="115">
        <v>6</v>
      </c>
      <c r="F65" s="114">
        <v>9</v>
      </c>
      <c r="G65" s="114">
        <v>11</v>
      </c>
      <c r="H65" s="114">
        <v>7</v>
      </c>
      <c r="I65" s="140">
        <v>9</v>
      </c>
      <c r="J65" s="115">
        <v>-3</v>
      </c>
      <c r="K65" s="116">
        <v>-33.333333333333336</v>
      </c>
    </row>
    <row r="66" spans="1:11" ht="14.1" customHeight="1" x14ac:dyDescent="0.2">
      <c r="A66" s="306">
        <v>82</v>
      </c>
      <c r="B66" s="307" t="s">
        <v>299</v>
      </c>
      <c r="C66" s="308"/>
      <c r="D66" s="113">
        <v>2.6552287581699345</v>
      </c>
      <c r="E66" s="115">
        <v>65</v>
      </c>
      <c r="F66" s="114">
        <v>34</v>
      </c>
      <c r="G66" s="114">
        <v>102</v>
      </c>
      <c r="H66" s="114">
        <v>36</v>
      </c>
      <c r="I66" s="140">
        <v>52</v>
      </c>
      <c r="J66" s="115">
        <v>13</v>
      </c>
      <c r="K66" s="116">
        <v>25</v>
      </c>
    </row>
    <row r="67" spans="1:11" ht="14.1" customHeight="1" x14ac:dyDescent="0.2">
      <c r="A67" s="306" t="s">
        <v>300</v>
      </c>
      <c r="B67" s="307" t="s">
        <v>301</v>
      </c>
      <c r="C67" s="308"/>
      <c r="D67" s="113">
        <v>1.7973856209150327</v>
      </c>
      <c r="E67" s="115">
        <v>44</v>
      </c>
      <c r="F67" s="114">
        <v>22</v>
      </c>
      <c r="G67" s="114">
        <v>68</v>
      </c>
      <c r="H67" s="114">
        <v>21</v>
      </c>
      <c r="I67" s="140">
        <v>34</v>
      </c>
      <c r="J67" s="115">
        <v>10</v>
      </c>
      <c r="K67" s="116">
        <v>29.411764705882351</v>
      </c>
    </row>
    <row r="68" spans="1:11" ht="14.1" customHeight="1" x14ac:dyDescent="0.2">
      <c r="A68" s="306" t="s">
        <v>302</v>
      </c>
      <c r="B68" s="307" t="s">
        <v>303</v>
      </c>
      <c r="C68" s="308"/>
      <c r="D68" s="113">
        <v>0.65359477124183007</v>
      </c>
      <c r="E68" s="115">
        <v>16</v>
      </c>
      <c r="F68" s="114">
        <v>8</v>
      </c>
      <c r="G68" s="114">
        <v>20</v>
      </c>
      <c r="H68" s="114">
        <v>14</v>
      </c>
      <c r="I68" s="140">
        <v>14</v>
      </c>
      <c r="J68" s="115">
        <v>2</v>
      </c>
      <c r="K68" s="116">
        <v>14.285714285714286</v>
      </c>
    </row>
    <row r="69" spans="1:11" ht="14.1" customHeight="1" x14ac:dyDescent="0.2">
      <c r="A69" s="306">
        <v>83</v>
      </c>
      <c r="B69" s="307" t="s">
        <v>304</v>
      </c>
      <c r="C69" s="308"/>
      <c r="D69" s="113">
        <v>4.6977124183006538</v>
      </c>
      <c r="E69" s="115">
        <v>115</v>
      </c>
      <c r="F69" s="114">
        <v>100</v>
      </c>
      <c r="G69" s="114">
        <v>259</v>
      </c>
      <c r="H69" s="114">
        <v>81</v>
      </c>
      <c r="I69" s="140">
        <v>104</v>
      </c>
      <c r="J69" s="115">
        <v>11</v>
      </c>
      <c r="K69" s="116">
        <v>10.576923076923077</v>
      </c>
    </row>
    <row r="70" spans="1:11" ht="14.1" customHeight="1" x14ac:dyDescent="0.2">
      <c r="A70" s="306" t="s">
        <v>305</v>
      </c>
      <c r="B70" s="307" t="s">
        <v>306</v>
      </c>
      <c r="C70" s="308"/>
      <c r="D70" s="113">
        <v>3.9215686274509802</v>
      </c>
      <c r="E70" s="115">
        <v>96</v>
      </c>
      <c r="F70" s="114">
        <v>73</v>
      </c>
      <c r="G70" s="114">
        <v>228</v>
      </c>
      <c r="H70" s="114">
        <v>51</v>
      </c>
      <c r="I70" s="140">
        <v>71</v>
      </c>
      <c r="J70" s="115">
        <v>25</v>
      </c>
      <c r="K70" s="116">
        <v>35.2112676056338</v>
      </c>
    </row>
    <row r="71" spans="1:11" ht="14.1" customHeight="1" x14ac:dyDescent="0.2">
      <c r="A71" s="306"/>
      <c r="B71" s="307" t="s">
        <v>307</v>
      </c>
      <c r="C71" s="308"/>
      <c r="D71" s="113">
        <v>2.5735294117647061</v>
      </c>
      <c r="E71" s="115">
        <v>63</v>
      </c>
      <c r="F71" s="114">
        <v>40</v>
      </c>
      <c r="G71" s="114">
        <v>165</v>
      </c>
      <c r="H71" s="114">
        <v>27</v>
      </c>
      <c r="I71" s="140">
        <v>33</v>
      </c>
      <c r="J71" s="115">
        <v>30</v>
      </c>
      <c r="K71" s="116">
        <v>90.909090909090907</v>
      </c>
    </row>
    <row r="72" spans="1:11" ht="14.1" customHeight="1" x14ac:dyDescent="0.2">
      <c r="A72" s="306">
        <v>84</v>
      </c>
      <c r="B72" s="307" t="s">
        <v>308</v>
      </c>
      <c r="C72" s="308"/>
      <c r="D72" s="113">
        <v>0.65359477124183007</v>
      </c>
      <c r="E72" s="115">
        <v>16</v>
      </c>
      <c r="F72" s="114">
        <v>16</v>
      </c>
      <c r="G72" s="114">
        <v>67</v>
      </c>
      <c r="H72" s="114">
        <v>8</v>
      </c>
      <c r="I72" s="140">
        <v>17</v>
      </c>
      <c r="J72" s="115">
        <v>-1</v>
      </c>
      <c r="K72" s="116">
        <v>-5.882352941176471</v>
      </c>
    </row>
    <row r="73" spans="1:11" ht="14.1" customHeight="1" x14ac:dyDescent="0.2">
      <c r="A73" s="306" t="s">
        <v>309</v>
      </c>
      <c r="B73" s="307" t="s">
        <v>310</v>
      </c>
      <c r="C73" s="308"/>
      <c r="D73" s="113">
        <v>0.28594771241830064</v>
      </c>
      <c r="E73" s="115">
        <v>7</v>
      </c>
      <c r="F73" s="114" t="s">
        <v>513</v>
      </c>
      <c r="G73" s="114">
        <v>48</v>
      </c>
      <c r="H73" s="114" t="s">
        <v>513</v>
      </c>
      <c r="I73" s="140">
        <v>4</v>
      </c>
      <c r="J73" s="115">
        <v>3</v>
      </c>
      <c r="K73" s="116">
        <v>75</v>
      </c>
    </row>
    <row r="74" spans="1:11" ht="14.1" customHeight="1" x14ac:dyDescent="0.2">
      <c r="A74" s="306" t="s">
        <v>311</v>
      </c>
      <c r="B74" s="307" t="s">
        <v>312</v>
      </c>
      <c r="C74" s="308"/>
      <c r="D74" s="113">
        <v>0.16339869281045752</v>
      </c>
      <c r="E74" s="115">
        <v>4</v>
      </c>
      <c r="F74" s="114" t="s">
        <v>513</v>
      </c>
      <c r="G74" s="114">
        <v>12</v>
      </c>
      <c r="H74" s="114" t="s">
        <v>513</v>
      </c>
      <c r="I74" s="140">
        <v>6</v>
      </c>
      <c r="J74" s="115">
        <v>-2</v>
      </c>
      <c r="K74" s="116">
        <v>-33.333333333333336</v>
      </c>
    </row>
    <row r="75" spans="1:11" ht="14.1" customHeight="1" x14ac:dyDescent="0.2">
      <c r="A75" s="306" t="s">
        <v>313</v>
      </c>
      <c r="B75" s="307" t="s">
        <v>314</v>
      </c>
      <c r="C75" s="308"/>
      <c r="D75" s="113" t="s">
        <v>513</v>
      </c>
      <c r="E75" s="115" t="s">
        <v>513</v>
      </c>
      <c r="F75" s="114">
        <v>0</v>
      </c>
      <c r="G75" s="114" t="s">
        <v>513</v>
      </c>
      <c r="H75" s="114">
        <v>0</v>
      </c>
      <c r="I75" s="140" t="s">
        <v>513</v>
      </c>
      <c r="J75" s="115" t="s">
        <v>513</v>
      </c>
      <c r="K75" s="116" t="s">
        <v>513</v>
      </c>
    </row>
    <row r="76" spans="1:11" ht="14.1" customHeight="1" x14ac:dyDescent="0.2">
      <c r="A76" s="306">
        <v>91</v>
      </c>
      <c r="B76" s="307" t="s">
        <v>315</v>
      </c>
      <c r="C76" s="308"/>
      <c r="D76" s="113" t="s">
        <v>513</v>
      </c>
      <c r="E76" s="115" t="s">
        <v>513</v>
      </c>
      <c r="F76" s="114" t="s">
        <v>513</v>
      </c>
      <c r="G76" s="114" t="s">
        <v>513</v>
      </c>
      <c r="H76" s="114">
        <v>3</v>
      </c>
      <c r="I76" s="140" t="s">
        <v>513</v>
      </c>
      <c r="J76" s="115" t="s">
        <v>513</v>
      </c>
      <c r="K76" s="116" t="s">
        <v>513</v>
      </c>
    </row>
    <row r="77" spans="1:11" ht="14.1" customHeight="1" x14ac:dyDescent="0.2">
      <c r="A77" s="306">
        <v>92</v>
      </c>
      <c r="B77" s="307" t="s">
        <v>316</v>
      </c>
      <c r="C77" s="308"/>
      <c r="D77" s="113">
        <v>1.0212418300653594</v>
      </c>
      <c r="E77" s="115">
        <v>25</v>
      </c>
      <c r="F77" s="114">
        <v>14</v>
      </c>
      <c r="G77" s="114">
        <v>8</v>
      </c>
      <c r="H77" s="114">
        <v>7</v>
      </c>
      <c r="I77" s="140">
        <v>11</v>
      </c>
      <c r="J77" s="115">
        <v>14</v>
      </c>
      <c r="K77" s="116">
        <v>127.27272727272727</v>
      </c>
    </row>
    <row r="78" spans="1:11" ht="14.1" customHeight="1" x14ac:dyDescent="0.2">
      <c r="A78" s="306">
        <v>93</v>
      </c>
      <c r="B78" s="307" t="s">
        <v>317</v>
      </c>
      <c r="C78" s="308"/>
      <c r="D78" s="113" t="s">
        <v>513</v>
      </c>
      <c r="E78" s="115" t="s">
        <v>513</v>
      </c>
      <c r="F78" s="114" t="s">
        <v>513</v>
      </c>
      <c r="G78" s="114">
        <v>8</v>
      </c>
      <c r="H78" s="114">
        <v>6</v>
      </c>
      <c r="I78" s="140">
        <v>9</v>
      </c>
      <c r="J78" s="115" t="s">
        <v>513</v>
      </c>
      <c r="K78" s="116" t="s">
        <v>513</v>
      </c>
    </row>
    <row r="79" spans="1:11" ht="14.1" customHeight="1" x14ac:dyDescent="0.2">
      <c r="A79" s="306">
        <v>94</v>
      </c>
      <c r="B79" s="307" t="s">
        <v>318</v>
      </c>
      <c r="C79" s="308"/>
      <c r="D79" s="113">
        <v>0</v>
      </c>
      <c r="E79" s="115">
        <v>0</v>
      </c>
      <c r="F79" s="114" t="s">
        <v>513</v>
      </c>
      <c r="G79" s="114">
        <v>0</v>
      </c>
      <c r="H79" s="114">
        <v>0</v>
      </c>
      <c r="I79" s="140" t="s">
        <v>513</v>
      </c>
      <c r="J79" s="115" t="s">
        <v>513</v>
      </c>
      <c r="K79" s="116" t="s">
        <v>513</v>
      </c>
    </row>
    <row r="80" spans="1:11" ht="14.1" customHeight="1" x14ac:dyDescent="0.2">
      <c r="A80" s="306" t="s">
        <v>319</v>
      </c>
      <c r="B80" s="307" t="s">
        <v>320</v>
      </c>
      <c r="C80" s="308"/>
      <c r="D80" s="113">
        <v>0</v>
      </c>
      <c r="E80" s="115">
        <v>0</v>
      </c>
      <c r="F80" s="114">
        <v>0</v>
      </c>
      <c r="G80" s="114">
        <v>0</v>
      </c>
      <c r="H80" s="114" t="s">
        <v>513</v>
      </c>
      <c r="I80" s="140">
        <v>0</v>
      </c>
      <c r="J80" s="115">
        <v>0</v>
      </c>
      <c r="K80" s="116">
        <v>0</v>
      </c>
    </row>
    <row r="81" spans="1:11" ht="14.1" customHeight="1" x14ac:dyDescent="0.2">
      <c r="A81" s="310" t="s">
        <v>321</v>
      </c>
      <c r="B81" s="311" t="s">
        <v>333</v>
      </c>
      <c r="C81" s="312"/>
      <c r="D81" s="125">
        <v>0.20424836601307189</v>
      </c>
      <c r="E81" s="143">
        <v>5</v>
      </c>
      <c r="F81" s="144">
        <v>8</v>
      </c>
      <c r="G81" s="144">
        <v>4</v>
      </c>
      <c r="H81" s="144">
        <v>6</v>
      </c>
      <c r="I81" s="145">
        <v>4</v>
      </c>
      <c r="J81" s="143">
        <v>1</v>
      </c>
      <c r="K81" s="146">
        <v>25</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27206</v>
      </c>
      <c r="C10" s="114">
        <v>14527</v>
      </c>
      <c r="D10" s="114">
        <v>12679</v>
      </c>
      <c r="E10" s="114">
        <v>20520</v>
      </c>
      <c r="F10" s="114">
        <v>6125</v>
      </c>
      <c r="G10" s="114">
        <v>4320</v>
      </c>
      <c r="H10" s="114">
        <v>6742</v>
      </c>
      <c r="I10" s="115">
        <v>8140</v>
      </c>
      <c r="J10" s="114">
        <v>5349</v>
      </c>
      <c r="K10" s="114">
        <v>2791</v>
      </c>
      <c r="L10" s="423">
        <v>1968</v>
      </c>
      <c r="M10" s="424">
        <v>2095</v>
      </c>
    </row>
    <row r="11" spans="1:13" ht="11.1" customHeight="1" x14ac:dyDescent="0.2">
      <c r="A11" s="422" t="s">
        <v>387</v>
      </c>
      <c r="B11" s="115">
        <v>27660</v>
      </c>
      <c r="C11" s="114">
        <v>14874</v>
      </c>
      <c r="D11" s="114">
        <v>12786</v>
      </c>
      <c r="E11" s="114">
        <v>20921</v>
      </c>
      <c r="F11" s="114">
        <v>6173</v>
      </c>
      <c r="G11" s="114">
        <v>4285</v>
      </c>
      <c r="H11" s="114">
        <v>6924</v>
      </c>
      <c r="I11" s="115">
        <v>8255</v>
      </c>
      <c r="J11" s="114">
        <v>5419</v>
      </c>
      <c r="K11" s="114">
        <v>2836</v>
      </c>
      <c r="L11" s="423">
        <v>1585</v>
      </c>
      <c r="M11" s="424">
        <v>1240</v>
      </c>
    </row>
    <row r="12" spans="1:13" ht="11.1" customHeight="1" x14ac:dyDescent="0.2">
      <c r="A12" s="422" t="s">
        <v>388</v>
      </c>
      <c r="B12" s="115">
        <v>28299</v>
      </c>
      <c r="C12" s="114">
        <v>15150</v>
      </c>
      <c r="D12" s="114">
        <v>13149</v>
      </c>
      <c r="E12" s="114">
        <v>21357</v>
      </c>
      <c r="F12" s="114">
        <v>6350</v>
      </c>
      <c r="G12" s="114">
        <v>4660</v>
      </c>
      <c r="H12" s="114">
        <v>7092</v>
      </c>
      <c r="I12" s="115">
        <v>8329</v>
      </c>
      <c r="J12" s="114">
        <v>5397</v>
      </c>
      <c r="K12" s="114">
        <v>2932</v>
      </c>
      <c r="L12" s="423">
        <v>2718</v>
      </c>
      <c r="M12" s="424">
        <v>2160</v>
      </c>
    </row>
    <row r="13" spans="1:13" s="110" customFormat="1" ht="11.1" customHeight="1" x14ac:dyDescent="0.2">
      <c r="A13" s="422" t="s">
        <v>389</v>
      </c>
      <c r="B13" s="115">
        <v>28061</v>
      </c>
      <c r="C13" s="114">
        <v>14899</v>
      </c>
      <c r="D13" s="114">
        <v>13162</v>
      </c>
      <c r="E13" s="114">
        <v>21102</v>
      </c>
      <c r="F13" s="114">
        <v>6369</v>
      </c>
      <c r="G13" s="114">
        <v>4471</v>
      </c>
      <c r="H13" s="114">
        <v>7136</v>
      </c>
      <c r="I13" s="115">
        <v>8359</v>
      </c>
      <c r="J13" s="114">
        <v>5396</v>
      </c>
      <c r="K13" s="114">
        <v>2963</v>
      </c>
      <c r="L13" s="423">
        <v>1296</v>
      </c>
      <c r="M13" s="424">
        <v>1581</v>
      </c>
    </row>
    <row r="14" spans="1:13" ht="15" customHeight="1" x14ac:dyDescent="0.2">
      <c r="A14" s="422" t="s">
        <v>390</v>
      </c>
      <c r="B14" s="115">
        <v>28241</v>
      </c>
      <c r="C14" s="114">
        <v>15040</v>
      </c>
      <c r="D14" s="114">
        <v>13201</v>
      </c>
      <c r="E14" s="114">
        <v>20402</v>
      </c>
      <c r="F14" s="114">
        <v>7277</v>
      </c>
      <c r="G14" s="114">
        <v>4424</v>
      </c>
      <c r="H14" s="114">
        <v>7285</v>
      </c>
      <c r="I14" s="115">
        <v>8367</v>
      </c>
      <c r="J14" s="114">
        <v>5396</v>
      </c>
      <c r="K14" s="114">
        <v>2971</v>
      </c>
      <c r="L14" s="423">
        <v>2037</v>
      </c>
      <c r="M14" s="424">
        <v>1875</v>
      </c>
    </row>
    <row r="15" spans="1:13" ht="11.1" customHeight="1" x14ac:dyDescent="0.2">
      <c r="A15" s="422" t="s">
        <v>387</v>
      </c>
      <c r="B15" s="115">
        <v>28452</v>
      </c>
      <c r="C15" s="114">
        <v>15256</v>
      </c>
      <c r="D15" s="114">
        <v>13196</v>
      </c>
      <c r="E15" s="114">
        <v>20507</v>
      </c>
      <c r="F15" s="114">
        <v>7399</v>
      </c>
      <c r="G15" s="114">
        <v>4391</v>
      </c>
      <c r="H15" s="114">
        <v>7423</v>
      </c>
      <c r="I15" s="115">
        <v>8520</v>
      </c>
      <c r="J15" s="114">
        <v>5435</v>
      </c>
      <c r="K15" s="114">
        <v>3085</v>
      </c>
      <c r="L15" s="423">
        <v>1726</v>
      </c>
      <c r="M15" s="424">
        <v>1527</v>
      </c>
    </row>
    <row r="16" spans="1:13" ht="11.1" customHeight="1" x14ac:dyDescent="0.2">
      <c r="A16" s="422" t="s">
        <v>388</v>
      </c>
      <c r="B16" s="115">
        <v>29018</v>
      </c>
      <c r="C16" s="114">
        <v>15548</v>
      </c>
      <c r="D16" s="114">
        <v>13470</v>
      </c>
      <c r="E16" s="114">
        <v>20975</v>
      </c>
      <c r="F16" s="114">
        <v>7485</v>
      </c>
      <c r="G16" s="114">
        <v>4792</v>
      </c>
      <c r="H16" s="114">
        <v>7509</v>
      </c>
      <c r="I16" s="115">
        <v>8692</v>
      </c>
      <c r="J16" s="114">
        <v>5467</v>
      </c>
      <c r="K16" s="114">
        <v>3225</v>
      </c>
      <c r="L16" s="423">
        <v>2729</v>
      </c>
      <c r="M16" s="424">
        <v>2279</v>
      </c>
    </row>
    <row r="17" spans="1:13" s="110" customFormat="1" ht="11.1" customHeight="1" x14ac:dyDescent="0.2">
      <c r="A17" s="422" t="s">
        <v>389</v>
      </c>
      <c r="B17" s="115">
        <v>28921</v>
      </c>
      <c r="C17" s="114">
        <v>15360</v>
      </c>
      <c r="D17" s="114">
        <v>13561</v>
      </c>
      <c r="E17" s="114">
        <v>21277</v>
      </c>
      <c r="F17" s="114">
        <v>7615</v>
      </c>
      <c r="G17" s="114">
        <v>4624</v>
      </c>
      <c r="H17" s="114">
        <v>7610</v>
      </c>
      <c r="I17" s="115">
        <v>8614</v>
      </c>
      <c r="J17" s="114">
        <v>5412</v>
      </c>
      <c r="K17" s="114">
        <v>3202</v>
      </c>
      <c r="L17" s="423">
        <v>1507</v>
      </c>
      <c r="M17" s="424">
        <v>1657</v>
      </c>
    </row>
    <row r="18" spans="1:13" ht="15" customHeight="1" x14ac:dyDescent="0.2">
      <c r="A18" s="422" t="s">
        <v>391</v>
      </c>
      <c r="B18" s="115">
        <v>29027</v>
      </c>
      <c r="C18" s="114">
        <v>15433</v>
      </c>
      <c r="D18" s="114">
        <v>13594</v>
      </c>
      <c r="E18" s="114">
        <v>21267</v>
      </c>
      <c r="F18" s="114">
        <v>7724</v>
      </c>
      <c r="G18" s="114">
        <v>4560</v>
      </c>
      <c r="H18" s="114">
        <v>7726</v>
      </c>
      <c r="I18" s="115">
        <v>8606</v>
      </c>
      <c r="J18" s="114">
        <v>5352</v>
      </c>
      <c r="K18" s="114">
        <v>3254</v>
      </c>
      <c r="L18" s="423">
        <v>2135</v>
      </c>
      <c r="M18" s="424">
        <v>1988</v>
      </c>
    </row>
    <row r="19" spans="1:13" ht="11.1" customHeight="1" x14ac:dyDescent="0.2">
      <c r="A19" s="422" t="s">
        <v>387</v>
      </c>
      <c r="B19" s="115">
        <v>29225</v>
      </c>
      <c r="C19" s="114">
        <v>15598</v>
      </c>
      <c r="D19" s="114">
        <v>13627</v>
      </c>
      <c r="E19" s="114">
        <v>21361</v>
      </c>
      <c r="F19" s="114">
        <v>7812</v>
      </c>
      <c r="G19" s="114">
        <v>4407</v>
      </c>
      <c r="H19" s="114">
        <v>7905</v>
      </c>
      <c r="I19" s="115">
        <v>8801</v>
      </c>
      <c r="J19" s="114">
        <v>5433</v>
      </c>
      <c r="K19" s="114">
        <v>3368</v>
      </c>
      <c r="L19" s="423">
        <v>1693</v>
      </c>
      <c r="M19" s="424">
        <v>1514</v>
      </c>
    </row>
    <row r="20" spans="1:13" ht="11.1" customHeight="1" x14ac:dyDescent="0.2">
      <c r="A20" s="422" t="s">
        <v>388</v>
      </c>
      <c r="B20" s="115">
        <v>29774</v>
      </c>
      <c r="C20" s="114">
        <v>15865</v>
      </c>
      <c r="D20" s="114">
        <v>13909</v>
      </c>
      <c r="E20" s="114">
        <v>21762</v>
      </c>
      <c r="F20" s="114">
        <v>7940</v>
      </c>
      <c r="G20" s="114">
        <v>4700</v>
      </c>
      <c r="H20" s="114">
        <v>8056</v>
      </c>
      <c r="I20" s="115">
        <v>8879</v>
      </c>
      <c r="J20" s="114">
        <v>5441</v>
      </c>
      <c r="K20" s="114">
        <v>3438</v>
      </c>
      <c r="L20" s="423">
        <v>2664</v>
      </c>
      <c r="M20" s="424">
        <v>2197</v>
      </c>
    </row>
    <row r="21" spans="1:13" s="110" customFormat="1" ht="11.1" customHeight="1" x14ac:dyDescent="0.2">
      <c r="A21" s="422" t="s">
        <v>389</v>
      </c>
      <c r="B21" s="115">
        <v>29432</v>
      </c>
      <c r="C21" s="114">
        <v>15539</v>
      </c>
      <c r="D21" s="114">
        <v>13893</v>
      </c>
      <c r="E21" s="114">
        <v>21508</v>
      </c>
      <c r="F21" s="114">
        <v>7913</v>
      </c>
      <c r="G21" s="114">
        <v>4523</v>
      </c>
      <c r="H21" s="114">
        <v>8090</v>
      </c>
      <c r="I21" s="115">
        <v>8876</v>
      </c>
      <c r="J21" s="114">
        <v>5435</v>
      </c>
      <c r="K21" s="114">
        <v>3441</v>
      </c>
      <c r="L21" s="423">
        <v>1303</v>
      </c>
      <c r="M21" s="424">
        <v>1676</v>
      </c>
    </row>
    <row r="22" spans="1:13" ht="15" customHeight="1" x14ac:dyDescent="0.2">
      <c r="A22" s="422" t="s">
        <v>392</v>
      </c>
      <c r="B22" s="115">
        <v>29508</v>
      </c>
      <c r="C22" s="114">
        <v>15573</v>
      </c>
      <c r="D22" s="114">
        <v>13935</v>
      </c>
      <c r="E22" s="114">
        <v>21463</v>
      </c>
      <c r="F22" s="114">
        <v>8002</v>
      </c>
      <c r="G22" s="114">
        <v>4402</v>
      </c>
      <c r="H22" s="114">
        <v>8223</v>
      </c>
      <c r="I22" s="115">
        <v>8912</v>
      </c>
      <c r="J22" s="114">
        <v>5422</v>
      </c>
      <c r="K22" s="114">
        <v>3490</v>
      </c>
      <c r="L22" s="423">
        <v>1926</v>
      </c>
      <c r="M22" s="424">
        <v>2003</v>
      </c>
    </row>
    <row r="23" spans="1:13" ht="11.1" customHeight="1" x14ac:dyDescent="0.2">
      <c r="A23" s="422" t="s">
        <v>387</v>
      </c>
      <c r="B23" s="115">
        <v>29889</v>
      </c>
      <c r="C23" s="114">
        <v>15930</v>
      </c>
      <c r="D23" s="114">
        <v>13959</v>
      </c>
      <c r="E23" s="114">
        <v>21746</v>
      </c>
      <c r="F23" s="114">
        <v>8084</v>
      </c>
      <c r="G23" s="114">
        <v>4347</v>
      </c>
      <c r="H23" s="114">
        <v>8443</v>
      </c>
      <c r="I23" s="115">
        <v>9130</v>
      </c>
      <c r="J23" s="114">
        <v>5555</v>
      </c>
      <c r="K23" s="114">
        <v>3575</v>
      </c>
      <c r="L23" s="423">
        <v>1777</v>
      </c>
      <c r="M23" s="424">
        <v>1474</v>
      </c>
    </row>
    <row r="24" spans="1:13" ht="11.1" customHeight="1" x14ac:dyDescent="0.2">
      <c r="A24" s="422" t="s">
        <v>388</v>
      </c>
      <c r="B24" s="115">
        <v>30515</v>
      </c>
      <c r="C24" s="114">
        <v>16269</v>
      </c>
      <c r="D24" s="114">
        <v>14246</v>
      </c>
      <c r="E24" s="114">
        <v>21798</v>
      </c>
      <c r="F24" s="114">
        <v>8126</v>
      </c>
      <c r="G24" s="114">
        <v>4668</v>
      </c>
      <c r="H24" s="114">
        <v>8591</v>
      </c>
      <c r="I24" s="115">
        <v>9260</v>
      </c>
      <c r="J24" s="114">
        <v>5542</v>
      </c>
      <c r="K24" s="114">
        <v>3718</v>
      </c>
      <c r="L24" s="423">
        <v>2665</v>
      </c>
      <c r="M24" s="424">
        <v>2159</v>
      </c>
    </row>
    <row r="25" spans="1:13" s="110" customFormat="1" ht="11.1" customHeight="1" x14ac:dyDescent="0.2">
      <c r="A25" s="422" t="s">
        <v>389</v>
      </c>
      <c r="B25" s="115">
        <v>30172</v>
      </c>
      <c r="C25" s="114">
        <v>15974</v>
      </c>
      <c r="D25" s="114">
        <v>14198</v>
      </c>
      <c r="E25" s="114">
        <v>21480</v>
      </c>
      <c r="F25" s="114">
        <v>8100</v>
      </c>
      <c r="G25" s="114">
        <v>4512</v>
      </c>
      <c r="H25" s="114">
        <v>8674</v>
      </c>
      <c r="I25" s="115">
        <v>9220</v>
      </c>
      <c r="J25" s="114">
        <v>5528</v>
      </c>
      <c r="K25" s="114">
        <v>3692</v>
      </c>
      <c r="L25" s="423">
        <v>1370</v>
      </c>
      <c r="M25" s="424">
        <v>1732</v>
      </c>
    </row>
    <row r="26" spans="1:13" ht="15" customHeight="1" x14ac:dyDescent="0.2">
      <c r="A26" s="422" t="s">
        <v>393</v>
      </c>
      <c r="B26" s="115">
        <v>30375</v>
      </c>
      <c r="C26" s="114">
        <v>16129</v>
      </c>
      <c r="D26" s="114">
        <v>14246</v>
      </c>
      <c r="E26" s="114">
        <v>21667</v>
      </c>
      <c r="F26" s="114">
        <v>8122</v>
      </c>
      <c r="G26" s="114">
        <v>4439</v>
      </c>
      <c r="H26" s="114">
        <v>8797</v>
      </c>
      <c r="I26" s="115">
        <v>9190</v>
      </c>
      <c r="J26" s="114">
        <v>5487</v>
      </c>
      <c r="K26" s="114">
        <v>3703</v>
      </c>
      <c r="L26" s="423">
        <v>1992</v>
      </c>
      <c r="M26" s="424">
        <v>1824</v>
      </c>
    </row>
    <row r="27" spans="1:13" ht="11.1" customHeight="1" x14ac:dyDescent="0.2">
      <c r="A27" s="422" t="s">
        <v>387</v>
      </c>
      <c r="B27" s="115">
        <v>30561</v>
      </c>
      <c r="C27" s="114">
        <v>16325</v>
      </c>
      <c r="D27" s="114">
        <v>14236</v>
      </c>
      <c r="E27" s="114">
        <v>21819</v>
      </c>
      <c r="F27" s="114">
        <v>8158</v>
      </c>
      <c r="G27" s="114">
        <v>4352</v>
      </c>
      <c r="H27" s="114">
        <v>8964</v>
      </c>
      <c r="I27" s="115">
        <v>9306</v>
      </c>
      <c r="J27" s="114">
        <v>5504</v>
      </c>
      <c r="K27" s="114">
        <v>3802</v>
      </c>
      <c r="L27" s="423">
        <v>1676</v>
      </c>
      <c r="M27" s="424">
        <v>1521</v>
      </c>
    </row>
    <row r="28" spans="1:13" ht="11.1" customHeight="1" x14ac:dyDescent="0.2">
      <c r="A28" s="422" t="s">
        <v>388</v>
      </c>
      <c r="B28" s="115">
        <v>31138</v>
      </c>
      <c r="C28" s="114">
        <v>16663</v>
      </c>
      <c r="D28" s="114">
        <v>14475</v>
      </c>
      <c r="E28" s="114">
        <v>22604</v>
      </c>
      <c r="F28" s="114">
        <v>8309</v>
      </c>
      <c r="G28" s="114">
        <v>4711</v>
      </c>
      <c r="H28" s="114">
        <v>9032</v>
      </c>
      <c r="I28" s="115">
        <v>9328</v>
      </c>
      <c r="J28" s="114">
        <v>5423</v>
      </c>
      <c r="K28" s="114">
        <v>3905</v>
      </c>
      <c r="L28" s="423">
        <v>2814</v>
      </c>
      <c r="M28" s="424">
        <v>2313</v>
      </c>
    </row>
    <row r="29" spans="1:13" s="110" customFormat="1" ht="11.1" customHeight="1" x14ac:dyDescent="0.2">
      <c r="A29" s="422" t="s">
        <v>389</v>
      </c>
      <c r="B29" s="115">
        <v>31154</v>
      </c>
      <c r="C29" s="114">
        <v>16539</v>
      </c>
      <c r="D29" s="114">
        <v>14615</v>
      </c>
      <c r="E29" s="114">
        <v>22715</v>
      </c>
      <c r="F29" s="114">
        <v>8426</v>
      </c>
      <c r="G29" s="114">
        <v>4568</v>
      </c>
      <c r="H29" s="114">
        <v>9202</v>
      </c>
      <c r="I29" s="115">
        <v>9231</v>
      </c>
      <c r="J29" s="114">
        <v>5399</v>
      </c>
      <c r="K29" s="114">
        <v>3832</v>
      </c>
      <c r="L29" s="423">
        <v>1377</v>
      </c>
      <c r="M29" s="424">
        <v>1715</v>
      </c>
    </row>
    <row r="30" spans="1:13" ht="15" customHeight="1" x14ac:dyDescent="0.2">
      <c r="A30" s="422" t="s">
        <v>394</v>
      </c>
      <c r="B30" s="115">
        <v>31301</v>
      </c>
      <c r="C30" s="114">
        <v>16621</v>
      </c>
      <c r="D30" s="114">
        <v>14680</v>
      </c>
      <c r="E30" s="114">
        <v>22696</v>
      </c>
      <c r="F30" s="114">
        <v>8597</v>
      </c>
      <c r="G30" s="114">
        <v>4451</v>
      </c>
      <c r="H30" s="114">
        <v>9321</v>
      </c>
      <c r="I30" s="115">
        <v>9007</v>
      </c>
      <c r="J30" s="114">
        <v>5227</v>
      </c>
      <c r="K30" s="114">
        <v>3780</v>
      </c>
      <c r="L30" s="423">
        <v>2039</v>
      </c>
      <c r="M30" s="424">
        <v>1905</v>
      </c>
    </row>
    <row r="31" spans="1:13" ht="11.1" customHeight="1" x14ac:dyDescent="0.2">
      <c r="A31" s="422" t="s">
        <v>387</v>
      </c>
      <c r="B31" s="115">
        <v>31518</v>
      </c>
      <c r="C31" s="114">
        <v>16815</v>
      </c>
      <c r="D31" s="114">
        <v>14703</v>
      </c>
      <c r="E31" s="114">
        <v>22836</v>
      </c>
      <c r="F31" s="114">
        <v>8678</v>
      </c>
      <c r="G31" s="114">
        <v>4378</v>
      </c>
      <c r="H31" s="114">
        <v>9497</v>
      </c>
      <c r="I31" s="115">
        <v>9095</v>
      </c>
      <c r="J31" s="114">
        <v>5249</v>
      </c>
      <c r="K31" s="114">
        <v>3846</v>
      </c>
      <c r="L31" s="423">
        <v>1626</v>
      </c>
      <c r="M31" s="424">
        <v>1412</v>
      </c>
    </row>
    <row r="32" spans="1:13" ht="11.1" customHeight="1" x14ac:dyDescent="0.2">
      <c r="A32" s="422" t="s">
        <v>388</v>
      </c>
      <c r="B32" s="115">
        <v>31862</v>
      </c>
      <c r="C32" s="114">
        <v>17020</v>
      </c>
      <c r="D32" s="114">
        <v>14842</v>
      </c>
      <c r="E32" s="114">
        <v>23075</v>
      </c>
      <c r="F32" s="114">
        <v>8785</v>
      </c>
      <c r="G32" s="114">
        <v>4617</v>
      </c>
      <c r="H32" s="114">
        <v>9634</v>
      </c>
      <c r="I32" s="115">
        <v>9048</v>
      </c>
      <c r="J32" s="114">
        <v>5138</v>
      </c>
      <c r="K32" s="114">
        <v>3910</v>
      </c>
      <c r="L32" s="423">
        <v>2677</v>
      </c>
      <c r="M32" s="424">
        <v>2233</v>
      </c>
    </row>
    <row r="33" spans="1:13" s="110" customFormat="1" ht="11.1" customHeight="1" x14ac:dyDescent="0.2">
      <c r="A33" s="422" t="s">
        <v>389</v>
      </c>
      <c r="B33" s="115">
        <v>31709</v>
      </c>
      <c r="C33" s="114">
        <v>16851</v>
      </c>
      <c r="D33" s="114">
        <v>14858</v>
      </c>
      <c r="E33" s="114">
        <v>22954</v>
      </c>
      <c r="F33" s="114">
        <v>8753</v>
      </c>
      <c r="G33" s="114">
        <v>4485</v>
      </c>
      <c r="H33" s="114">
        <v>9697</v>
      </c>
      <c r="I33" s="115">
        <v>8958</v>
      </c>
      <c r="J33" s="114">
        <v>5125</v>
      </c>
      <c r="K33" s="114">
        <v>3833</v>
      </c>
      <c r="L33" s="423">
        <v>1406</v>
      </c>
      <c r="M33" s="424">
        <v>1978</v>
      </c>
    </row>
    <row r="34" spans="1:13" ht="15" customHeight="1" x14ac:dyDescent="0.2">
      <c r="A34" s="422" t="s">
        <v>395</v>
      </c>
      <c r="B34" s="115">
        <v>31856</v>
      </c>
      <c r="C34" s="114">
        <v>16923</v>
      </c>
      <c r="D34" s="114">
        <v>14933</v>
      </c>
      <c r="E34" s="114">
        <v>23010</v>
      </c>
      <c r="F34" s="114">
        <v>8844</v>
      </c>
      <c r="G34" s="114">
        <v>4363</v>
      </c>
      <c r="H34" s="114">
        <v>9847</v>
      </c>
      <c r="I34" s="115">
        <v>8859</v>
      </c>
      <c r="J34" s="114">
        <v>5085</v>
      </c>
      <c r="K34" s="114">
        <v>3774</v>
      </c>
      <c r="L34" s="423">
        <v>1949</v>
      </c>
      <c r="M34" s="424">
        <v>1749</v>
      </c>
    </row>
    <row r="35" spans="1:13" ht="11.1" customHeight="1" x14ac:dyDescent="0.2">
      <c r="A35" s="422" t="s">
        <v>387</v>
      </c>
      <c r="B35" s="115">
        <v>32082</v>
      </c>
      <c r="C35" s="114">
        <v>17082</v>
      </c>
      <c r="D35" s="114">
        <v>15000</v>
      </c>
      <c r="E35" s="114">
        <v>23131</v>
      </c>
      <c r="F35" s="114">
        <v>8950</v>
      </c>
      <c r="G35" s="114">
        <v>4273</v>
      </c>
      <c r="H35" s="114">
        <v>10027</v>
      </c>
      <c r="I35" s="115">
        <v>9082</v>
      </c>
      <c r="J35" s="114">
        <v>5178</v>
      </c>
      <c r="K35" s="114">
        <v>3904</v>
      </c>
      <c r="L35" s="423">
        <v>1707</v>
      </c>
      <c r="M35" s="424">
        <v>1503</v>
      </c>
    </row>
    <row r="36" spans="1:13" ht="11.1" customHeight="1" x14ac:dyDescent="0.2">
      <c r="A36" s="422" t="s">
        <v>388</v>
      </c>
      <c r="B36" s="115">
        <v>32756</v>
      </c>
      <c r="C36" s="114">
        <v>17505</v>
      </c>
      <c r="D36" s="114">
        <v>15251</v>
      </c>
      <c r="E36" s="114">
        <v>23648</v>
      </c>
      <c r="F36" s="114">
        <v>9107</v>
      </c>
      <c r="G36" s="114">
        <v>4727</v>
      </c>
      <c r="H36" s="114">
        <v>10164</v>
      </c>
      <c r="I36" s="115">
        <v>9099</v>
      </c>
      <c r="J36" s="114">
        <v>5113</v>
      </c>
      <c r="K36" s="114">
        <v>3986</v>
      </c>
      <c r="L36" s="423">
        <v>2741</v>
      </c>
      <c r="M36" s="424">
        <v>2196</v>
      </c>
    </row>
    <row r="37" spans="1:13" s="110" customFormat="1" ht="11.1" customHeight="1" x14ac:dyDescent="0.2">
      <c r="A37" s="422" t="s">
        <v>389</v>
      </c>
      <c r="B37" s="115">
        <v>32598</v>
      </c>
      <c r="C37" s="114">
        <v>17371</v>
      </c>
      <c r="D37" s="114">
        <v>15227</v>
      </c>
      <c r="E37" s="114">
        <v>23461</v>
      </c>
      <c r="F37" s="114">
        <v>9137</v>
      </c>
      <c r="G37" s="114">
        <v>4602</v>
      </c>
      <c r="H37" s="114">
        <v>10296</v>
      </c>
      <c r="I37" s="115">
        <v>9072</v>
      </c>
      <c r="J37" s="114">
        <v>5110</v>
      </c>
      <c r="K37" s="114">
        <v>3962</v>
      </c>
      <c r="L37" s="423">
        <v>1466</v>
      </c>
      <c r="M37" s="424">
        <v>1626</v>
      </c>
    </row>
    <row r="38" spans="1:13" ht="15" customHeight="1" x14ac:dyDescent="0.2">
      <c r="A38" s="425" t="s">
        <v>396</v>
      </c>
      <c r="B38" s="115">
        <v>32717</v>
      </c>
      <c r="C38" s="114">
        <v>17396</v>
      </c>
      <c r="D38" s="114">
        <v>15321</v>
      </c>
      <c r="E38" s="114">
        <v>23499</v>
      </c>
      <c r="F38" s="114">
        <v>9218</v>
      </c>
      <c r="G38" s="114">
        <v>4507</v>
      </c>
      <c r="H38" s="114">
        <v>10406</v>
      </c>
      <c r="I38" s="115">
        <v>8948</v>
      </c>
      <c r="J38" s="114">
        <v>5017</v>
      </c>
      <c r="K38" s="114">
        <v>3931</v>
      </c>
      <c r="L38" s="423">
        <v>2169</v>
      </c>
      <c r="M38" s="424">
        <v>2117</v>
      </c>
    </row>
    <row r="39" spans="1:13" ht="11.1" customHeight="1" x14ac:dyDescent="0.2">
      <c r="A39" s="422" t="s">
        <v>387</v>
      </c>
      <c r="B39" s="115">
        <v>33039</v>
      </c>
      <c r="C39" s="114">
        <v>17675</v>
      </c>
      <c r="D39" s="114">
        <v>15364</v>
      </c>
      <c r="E39" s="114">
        <v>23739</v>
      </c>
      <c r="F39" s="114">
        <v>9300</v>
      </c>
      <c r="G39" s="114">
        <v>4422</v>
      </c>
      <c r="H39" s="114">
        <v>10571</v>
      </c>
      <c r="I39" s="115">
        <v>9111</v>
      </c>
      <c r="J39" s="114">
        <v>5123</v>
      </c>
      <c r="K39" s="114">
        <v>3988</v>
      </c>
      <c r="L39" s="423">
        <v>1873</v>
      </c>
      <c r="M39" s="424">
        <v>1535</v>
      </c>
    </row>
    <row r="40" spans="1:13" ht="11.1" customHeight="1" x14ac:dyDescent="0.2">
      <c r="A40" s="425" t="s">
        <v>388</v>
      </c>
      <c r="B40" s="115">
        <v>33700</v>
      </c>
      <c r="C40" s="114">
        <v>18114</v>
      </c>
      <c r="D40" s="114">
        <v>15586</v>
      </c>
      <c r="E40" s="114">
        <v>24261</v>
      </c>
      <c r="F40" s="114">
        <v>9439</v>
      </c>
      <c r="G40" s="114">
        <v>4842</v>
      </c>
      <c r="H40" s="114">
        <v>10710</v>
      </c>
      <c r="I40" s="115">
        <v>9117</v>
      </c>
      <c r="J40" s="114">
        <v>5041</v>
      </c>
      <c r="K40" s="114">
        <v>4076</v>
      </c>
      <c r="L40" s="423">
        <v>2995</v>
      </c>
      <c r="M40" s="424">
        <v>2467</v>
      </c>
    </row>
    <row r="41" spans="1:13" s="110" customFormat="1" ht="11.1" customHeight="1" x14ac:dyDescent="0.2">
      <c r="A41" s="422" t="s">
        <v>389</v>
      </c>
      <c r="B41" s="115">
        <v>33592</v>
      </c>
      <c r="C41" s="114">
        <v>17969</v>
      </c>
      <c r="D41" s="114">
        <v>15623</v>
      </c>
      <c r="E41" s="114">
        <v>24104</v>
      </c>
      <c r="F41" s="114">
        <v>9488</v>
      </c>
      <c r="G41" s="114">
        <v>4721</v>
      </c>
      <c r="H41" s="114">
        <v>10777</v>
      </c>
      <c r="I41" s="115">
        <v>9077</v>
      </c>
      <c r="J41" s="114">
        <v>4996</v>
      </c>
      <c r="K41" s="114">
        <v>4081</v>
      </c>
      <c r="L41" s="423">
        <v>1762</v>
      </c>
      <c r="M41" s="424">
        <v>1899</v>
      </c>
    </row>
    <row r="42" spans="1:13" ht="15" customHeight="1" x14ac:dyDescent="0.2">
      <c r="A42" s="422" t="s">
        <v>397</v>
      </c>
      <c r="B42" s="115">
        <v>33668</v>
      </c>
      <c r="C42" s="114">
        <v>18082</v>
      </c>
      <c r="D42" s="114">
        <v>15586</v>
      </c>
      <c r="E42" s="114">
        <v>24144</v>
      </c>
      <c r="F42" s="114">
        <v>9524</v>
      </c>
      <c r="G42" s="114">
        <v>4542</v>
      </c>
      <c r="H42" s="114">
        <v>10932</v>
      </c>
      <c r="I42" s="115">
        <v>9015</v>
      </c>
      <c r="J42" s="114">
        <v>4864</v>
      </c>
      <c r="K42" s="114">
        <v>4151</v>
      </c>
      <c r="L42" s="423">
        <v>2155</v>
      </c>
      <c r="M42" s="424">
        <v>2142</v>
      </c>
    </row>
    <row r="43" spans="1:13" ht="11.1" customHeight="1" x14ac:dyDescent="0.2">
      <c r="A43" s="422" t="s">
        <v>387</v>
      </c>
      <c r="B43" s="115">
        <v>33873</v>
      </c>
      <c r="C43" s="114">
        <v>18222</v>
      </c>
      <c r="D43" s="114">
        <v>15651</v>
      </c>
      <c r="E43" s="114">
        <v>24241</v>
      </c>
      <c r="F43" s="114">
        <v>9632</v>
      </c>
      <c r="G43" s="114">
        <v>4453</v>
      </c>
      <c r="H43" s="114">
        <v>11088</v>
      </c>
      <c r="I43" s="115">
        <v>9244</v>
      </c>
      <c r="J43" s="114">
        <v>4905</v>
      </c>
      <c r="K43" s="114">
        <v>4339</v>
      </c>
      <c r="L43" s="423">
        <v>1819</v>
      </c>
      <c r="M43" s="424">
        <v>1637</v>
      </c>
    </row>
    <row r="44" spans="1:13" ht="11.1" customHeight="1" x14ac:dyDescent="0.2">
      <c r="A44" s="422" t="s">
        <v>388</v>
      </c>
      <c r="B44" s="115">
        <v>34482</v>
      </c>
      <c r="C44" s="114">
        <v>18543</v>
      </c>
      <c r="D44" s="114">
        <v>15939</v>
      </c>
      <c r="E44" s="114">
        <v>24720</v>
      </c>
      <c r="F44" s="114">
        <v>9762</v>
      </c>
      <c r="G44" s="114">
        <v>4867</v>
      </c>
      <c r="H44" s="114">
        <v>11264</v>
      </c>
      <c r="I44" s="115">
        <v>9211</v>
      </c>
      <c r="J44" s="114">
        <v>4874</v>
      </c>
      <c r="K44" s="114">
        <v>4337</v>
      </c>
      <c r="L44" s="423">
        <v>2980</v>
      </c>
      <c r="M44" s="424">
        <v>2494</v>
      </c>
    </row>
    <row r="45" spans="1:13" s="110" customFormat="1" ht="11.1" customHeight="1" x14ac:dyDescent="0.2">
      <c r="A45" s="422" t="s">
        <v>389</v>
      </c>
      <c r="B45" s="115">
        <v>34315</v>
      </c>
      <c r="C45" s="114">
        <v>18358</v>
      </c>
      <c r="D45" s="114">
        <v>15957</v>
      </c>
      <c r="E45" s="114">
        <v>24494</v>
      </c>
      <c r="F45" s="114">
        <v>9821</v>
      </c>
      <c r="G45" s="114">
        <v>4673</v>
      </c>
      <c r="H45" s="114">
        <v>11338</v>
      </c>
      <c r="I45" s="115">
        <v>9201</v>
      </c>
      <c r="J45" s="114">
        <v>4871</v>
      </c>
      <c r="K45" s="114">
        <v>4330</v>
      </c>
      <c r="L45" s="423">
        <v>1727</v>
      </c>
      <c r="M45" s="424">
        <v>1919</v>
      </c>
    </row>
    <row r="46" spans="1:13" ht="15" customHeight="1" x14ac:dyDescent="0.2">
      <c r="A46" s="422" t="s">
        <v>398</v>
      </c>
      <c r="B46" s="115">
        <v>34383</v>
      </c>
      <c r="C46" s="114">
        <v>18368</v>
      </c>
      <c r="D46" s="114">
        <v>16015</v>
      </c>
      <c r="E46" s="114">
        <v>24471</v>
      </c>
      <c r="F46" s="114">
        <v>9912</v>
      </c>
      <c r="G46" s="114">
        <v>4518</v>
      </c>
      <c r="H46" s="114">
        <v>11428</v>
      </c>
      <c r="I46" s="115">
        <v>9123</v>
      </c>
      <c r="J46" s="114">
        <v>4813</v>
      </c>
      <c r="K46" s="114">
        <v>4310</v>
      </c>
      <c r="L46" s="423">
        <v>2219</v>
      </c>
      <c r="M46" s="424">
        <v>2163</v>
      </c>
    </row>
    <row r="47" spans="1:13" ht="11.1" customHeight="1" x14ac:dyDescent="0.2">
      <c r="A47" s="422" t="s">
        <v>387</v>
      </c>
      <c r="B47" s="115">
        <v>34429</v>
      </c>
      <c r="C47" s="114">
        <v>18395</v>
      </c>
      <c r="D47" s="114">
        <v>16034</v>
      </c>
      <c r="E47" s="114">
        <v>24415</v>
      </c>
      <c r="F47" s="114">
        <v>10014</v>
      </c>
      <c r="G47" s="114">
        <v>4430</v>
      </c>
      <c r="H47" s="114">
        <v>11573</v>
      </c>
      <c r="I47" s="115">
        <v>9302</v>
      </c>
      <c r="J47" s="114">
        <v>4848</v>
      </c>
      <c r="K47" s="114">
        <v>4454</v>
      </c>
      <c r="L47" s="423">
        <v>1846</v>
      </c>
      <c r="M47" s="424">
        <v>1845</v>
      </c>
    </row>
    <row r="48" spans="1:13" ht="11.1" customHeight="1" x14ac:dyDescent="0.2">
      <c r="A48" s="422" t="s">
        <v>388</v>
      </c>
      <c r="B48" s="115">
        <v>35090</v>
      </c>
      <c r="C48" s="114">
        <v>18770</v>
      </c>
      <c r="D48" s="114">
        <v>16320</v>
      </c>
      <c r="E48" s="114">
        <v>24855</v>
      </c>
      <c r="F48" s="114">
        <v>10235</v>
      </c>
      <c r="G48" s="114">
        <v>4800</v>
      </c>
      <c r="H48" s="114">
        <v>11717</v>
      </c>
      <c r="I48" s="115">
        <v>9267</v>
      </c>
      <c r="J48" s="114">
        <v>4740</v>
      </c>
      <c r="K48" s="114">
        <v>4527</v>
      </c>
      <c r="L48" s="423">
        <v>3156</v>
      </c>
      <c r="M48" s="424">
        <v>2651</v>
      </c>
    </row>
    <row r="49" spans="1:17" s="110" customFormat="1" ht="11.1" customHeight="1" x14ac:dyDescent="0.2">
      <c r="A49" s="422" t="s">
        <v>389</v>
      </c>
      <c r="B49" s="115">
        <v>34735</v>
      </c>
      <c r="C49" s="114">
        <v>18411</v>
      </c>
      <c r="D49" s="114">
        <v>16324</v>
      </c>
      <c r="E49" s="114">
        <v>24451</v>
      </c>
      <c r="F49" s="114">
        <v>10284</v>
      </c>
      <c r="G49" s="114">
        <v>4695</v>
      </c>
      <c r="H49" s="114">
        <v>11750</v>
      </c>
      <c r="I49" s="115">
        <v>9308</v>
      </c>
      <c r="J49" s="114">
        <v>4791</v>
      </c>
      <c r="K49" s="114">
        <v>4517</v>
      </c>
      <c r="L49" s="423">
        <v>1766</v>
      </c>
      <c r="M49" s="424">
        <v>2059</v>
      </c>
    </row>
    <row r="50" spans="1:17" ht="15" customHeight="1" x14ac:dyDescent="0.2">
      <c r="A50" s="422" t="s">
        <v>399</v>
      </c>
      <c r="B50" s="143">
        <v>34665</v>
      </c>
      <c r="C50" s="144">
        <v>18325</v>
      </c>
      <c r="D50" s="144">
        <v>16340</v>
      </c>
      <c r="E50" s="144">
        <v>24344</v>
      </c>
      <c r="F50" s="144">
        <v>10321</v>
      </c>
      <c r="G50" s="144">
        <v>4534</v>
      </c>
      <c r="H50" s="144">
        <v>11796</v>
      </c>
      <c r="I50" s="143">
        <v>9107</v>
      </c>
      <c r="J50" s="144">
        <v>4702</v>
      </c>
      <c r="K50" s="144">
        <v>4405</v>
      </c>
      <c r="L50" s="426">
        <v>2373</v>
      </c>
      <c r="M50" s="427">
        <v>2448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0.82017275979408433</v>
      </c>
      <c r="C6" s="480">
        <f>'Tabelle 3.3'!J11</f>
        <v>-0.17538090540392415</v>
      </c>
      <c r="D6" s="481">
        <f t="shared" ref="D6:E9" si="0">IF(OR(AND(B6&gt;=-50,B6&lt;=50),ISNUMBER(B6)=FALSE),B6,"")</f>
        <v>0.82017275979408433</v>
      </c>
      <c r="E6" s="481">
        <f t="shared" si="0"/>
        <v>-0.17538090540392415</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0.82017275979408433</v>
      </c>
      <c r="C14" s="480">
        <f>'Tabelle 3.3'!J11</f>
        <v>-0.17538090540392415</v>
      </c>
      <c r="D14" s="481">
        <f>IF(OR(AND(B14&gt;=-50,B14&lt;=50),ISNUMBER(B14)=FALSE),B14,"")</f>
        <v>0.82017275979408433</v>
      </c>
      <c r="E14" s="481">
        <f>IF(OR(AND(C14&gt;=-50,C14&lt;=50),ISNUMBER(C14)=FALSE),C14,"")</f>
        <v>-0.17538090540392415</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0.64655172413793105</v>
      </c>
      <c r="C15" s="480">
        <f>'Tabelle 3.3'!J12</f>
        <v>2.1531100478468899</v>
      </c>
      <c r="D15" s="481">
        <f t="shared" ref="D15:E45" si="3">IF(OR(AND(B15&gt;=-50,B15&lt;=50),ISNUMBER(B15)=FALSE),B15,"")</f>
        <v>0.64655172413793105</v>
      </c>
      <c r="E15" s="481">
        <f t="shared" si="3"/>
        <v>2.1531100478468899</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1.1695906432748537</v>
      </c>
      <c r="C16" s="480">
        <f>'Tabelle 3.3'!J13</f>
        <v>7.7844311377245505</v>
      </c>
      <c r="D16" s="481">
        <f t="shared" si="3"/>
        <v>1.1695906432748537</v>
      </c>
      <c r="E16" s="481">
        <f t="shared" si="3"/>
        <v>7.7844311377245505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0.34619188921859545</v>
      </c>
      <c r="C17" s="480">
        <f>'Tabelle 3.3'!J14</f>
        <v>-7.9404466501240698</v>
      </c>
      <c r="D17" s="481">
        <f t="shared" si="3"/>
        <v>0.34619188921859545</v>
      </c>
      <c r="E17" s="481">
        <f t="shared" si="3"/>
        <v>-7.9404466501240698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-20.346117867165574</v>
      </c>
      <c r="C18" s="480">
        <f>'Tabelle 3.3'!J15</f>
        <v>-7.9754601226993866</v>
      </c>
      <c r="D18" s="481">
        <f t="shared" si="3"/>
        <v>-20.346117867165574</v>
      </c>
      <c r="E18" s="481">
        <f t="shared" si="3"/>
        <v>-7.9754601226993866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1.0210138905378132</v>
      </c>
      <c r="C19" s="480">
        <f>'Tabelle 3.3'!J16</f>
        <v>-10.841121495327103</v>
      </c>
      <c r="D19" s="481">
        <f t="shared" si="3"/>
        <v>1.0210138905378132</v>
      </c>
      <c r="E19" s="481">
        <f t="shared" si="3"/>
        <v>-10.841121495327103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24.888605983450031</v>
      </c>
      <c r="C20" s="480">
        <f>'Tabelle 3.3'!J17</f>
        <v>0.54054054054054057</v>
      </c>
      <c r="D20" s="481">
        <f t="shared" si="3"/>
        <v>24.888605983450031</v>
      </c>
      <c r="E20" s="481">
        <f t="shared" si="3"/>
        <v>0.54054054054054057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3.7864445285876562E-2</v>
      </c>
      <c r="C21" s="480">
        <f>'Tabelle 3.3'!J18</f>
        <v>0.68493150684931503</v>
      </c>
      <c r="D21" s="481">
        <f t="shared" si="3"/>
        <v>3.7864445285876562E-2</v>
      </c>
      <c r="E21" s="481">
        <f t="shared" si="3"/>
        <v>0.68493150684931503</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1.8000356442701835</v>
      </c>
      <c r="C22" s="480">
        <f>'Tabelle 3.3'!J19</f>
        <v>0.10995052226498075</v>
      </c>
      <c r="D22" s="481">
        <f t="shared" si="3"/>
        <v>1.8000356442701835</v>
      </c>
      <c r="E22" s="481">
        <f t="shared" si="3"/>
        <v>0.10995052226498075</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-5.3540587219343694</v>
      </c>
      <c r="C23" s="480">
        <f>'Tabelle 3.3'!J20</f>
        <v>0.2770083102493075</v>
      </c>
      <c r="D23" s="481">
        <f t="shared" si="3"/>
        <v>-5.3540587219343694</v>
      </c>
      <c r="E23" s="481">
        <f t="shared" si="3"/>
        <v>0.2770083102493075</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1.5122873345935728</v>
      </c>
      <c r="C24" s="480">
        <f>'Tabelle 3.3'!J21</f>
        <v>2.4636058230683089</v>
      </c>
      <c r="D24" s="481">
        <f t="shared" si="3"/>
        <v>1.5122873345935728</v>
      </c>
      <c r="E24" s="481">
        <f t="shared" si="3"/>
        <v>2.4636058230683089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-1.2048192771084338</v>
      </c>
      <c r="C25" s="480">
        <f>'Tabelle 3.3'!J22</f>
        <v>-3.125</v>
      </c>
      <c r="D25" s="481">
        <f t="shared" si="3"/>
        <v>-1.2048192771084338</v>
      </c>
      <c r="E25" s="481">
        <f t="shared" si="3"/>
        <v>-3.125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-2.4390243902439024</v>
      </c>
      <c r="C26" s="480">
        <f>'Tabelle 3.3'!J23</f>
        <v>-8.9430894308943092</v>
      </c>
      <c r="D26" s="481">
        <f t="shared" si="3"/>
        <v>-2.4390243902439024</v>
      </c>
      <c r="E26" s="481">
        <f t="shared" si="3"/>
        <v>-8.9430894308943092</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-1.705237515225335</v>
      </c>
      <c r="C27" s="480">
        <f>'Tabelle 3.3'!J24</f>
        <v>-2.9296875</v>
      </c>
      <c r="D27" s="481">
        <f t="shared" si="3"/>
        <v>-1.705237515225335</v>
      </c>
      <c r="E27" s="481">
        <f t="shared" si="3"/>
        <v>-2.9296875</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2.7397260273972601</v>
      </c>
      <c r="C28" s="480">
        <f>'Tabelle 3.3'!J25</f>
        <v>5.5449330783938811</v>
      </c>
      <c r="D28" s="481">
        <f t="shared" si="3"/>
        <v>2.7397260273972601</v>
      </c>
      <c r="E28" s="481">
        <f t="shared" si="3"/>
        <v>5.5449330783938811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-17.253521126760564</v>
      </c>
      <c r="C29" s="480">
        <f>'Tabelle 3.3'!J26</f>
        <v>-8.3333333333333339</v>
      </c>
      <c r="D29" s="481">
        <f t="shared" si="3"/>
        <v>-17.253521126760564</v>
      </c>
      <c r="E29" s="481">
        <f t="shared" si="3"/>
        <v>-8.3333333333333339</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2.8359216745442271</v>
      </c>
      <c r="C30" s="480">
        <f>'Tabelle 3.3'!J27</f>
        <v>3.3333333333333335</v>
      </c>
      <c r="D30" s="481">
        <f t="shared" si="3"/>
        <v>2.8359216745442271</v>
      </c>
      <c r="E30" s="481">
        <f t="shared" si="3"/>
        <v>3.3333333333333335</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2.9714285714285715</v>
      </c>
      <c r="C31" s="480">
        <f>'Tabelle 3.3'!J28</f>
        <v>3.0456852791878171</v>
      </c>
      <c r="D31" s="481">
        <f t="shared" si="3"/>
        <v>2.9714285714285715</v>
      </c>
      <c r="E31" s="481">
        <f t="shared" si="3"/>
        <v>3.0456852791878171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5.9970014992503744</v>
      </c>
      <c r="C32" s="480">
        <f>'Tabelle 3.3'!J29</f>
        <v>1.1990407673860912</v>
      </c>
      <c r="D32" s="481">
        <f t="shared" si="3"/>
        <v>5.9970014992503744</v>
      </c>
      <c r="E32" s="481">
        <f t="shared" si="3"/>
        <v>1.1990407673860912</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2.6518391787852864</v>
      </c>
      <c r="C33" s="480">
        <f>'Tabelle 3.3'!J30</f>
        <v>3.2745591939546599</v>
      </c>
      <c r="D33" s="481">
        <f t="shared" si="3"/>
        <v>2.6518391787852864</v>
      </c>
      <c r="E33" s="481">
        <f t="shared" si="3"/>
        <v>3.2745591939546599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3.6101083032490973</v>
      </c>
      <c r="C34" s="480">
        <f>'Tabelle 3.3'!J31</f>
        <v>-0.40444893832153689</v>
      </c>
      <c r="D34" s="481">
        <f t="shared" si="3"/>
        <v>3.6101083032490973</v>
      </c>
      <c r="E34" s="481">
        <f t="shared" si="3"/>
        <v>-0.40444893832153689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0.64655172413793105</v>
      </c>
      <c r="C37" s="480">
        <f>'Tabelle 3.3'!J34</f>
        <v>2.1531100478468899</v>
      </c>
      <c r="D37" s="481">
        <f t="shared" si="3"/>
        <v>0.64655172413793105</v>
      </c>
      <c r="E37" s="481">
        <f t="shared" si="3"/>
        <v>2.1531100478468899</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0.32055475598586941</v>
      </c>
      <c r="C38" s="480">
        <f>'Tabelle 3.3'!J35</f>
        <v>-4.0306122448979593</v>
      </c>
      <c r="D38" s="481">
        <f t="shared" si="3"/>
        <v>0.32055475598586941</v>
      </c>
      <c r="E38" s="481">
        <f t="shared" si="3"/>
        <v>-4.0306122448979593</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1.2343691300381043</v>
      </c>
      <c r="C39" s="480">
        <f>'Tabelle 3.3'!J36</f>
        <v>0.80059303187546327</v>
      </c>
      <c r="D39" s="481">
        <f t="shared" si="3"/>
        <v>1.2343691300381043</v>
      </c>
      <c r="E39" s="481">
        <f t="shared" si="3"/>
        <v>0.80059303187546327</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1.2343691300381043</v>
      </c>
      <c r="C45" s="480">
        <f>'Tabelle 3.3'!J36</f>
        <v>0.80059303187546327</v>
      </c>
      <c r="D45" s="481">
        <f t="shared" si="3"/>
        <v>1.2343691300381043</v>
      </c>
      <c r="E45" s="481">
        <f t="shared" si="3"/>
        <v>0.80059303187546327</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30375</v>
      </c>
      <c r="C51" s="487">
        <v>5487</v>
      </c>
      <c r="D51" s="487">
        <v>3703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30561</v>
      </c>
      <c r="C52" s="487">
        <v>5504</v>
      </c>
      <c r="D52" s="487">
        <v>3802</v>
      </c>
      <c r="E52" s="488">
        <f t="shared" ref="E52:G70" si="11">IF($A$51=37802,IF(COUNTBLANK(B$51:B$70)&gt;0,#N/A,B52/B$51*100),IF(COUNTBLANK(B$51:B$75)&gt;0,#N/A,B52/B$51*100))</f>
        <v>100.61234567901234</v>
      </c>
      <c r="F52" s="488">
        <f t="shared" si="11"/>
        <v>100.3098232185165</v>
      </c>
      <c r="G52" s="488">
        <f t="shared" si="11"/>
        <v>102.67350796651364</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31138</v>
      </c>
      <c r="C53" s="487">
        <v>5423</v>
      </c>
      <c r="D53" s="487">
        <v>3905</v>
      </c>
      <c r="E53" s="488">
        <f t="shared" si="11"/>
        <v>102.5119341563786</v>
      </c>
      <c r="F53" s="488">
        <f t="shared" si="11"/>
        <v>98.833606706761429</v>
      </c>
      <c r="G53" s="488">
        <f t="shared" si="11"/>
        <v>105.45503645692682</v>
      </c>
      <c r="H53" s="489">
        <f>IF(ISERROR(L53)=TRUE,IF(MONTH(A53)=MONTH(MAX(A$51:A$75)),A53,""),"")</f>
        <v>41883</v>
      </c>
      <c r="I53" s="488">
        <f t="shared" si="12"/>
        <v>102.5119341563786</v>
      </c>
      <c r="J53" s="488">
        <f t="shared" si="10"/>
        <v>98.833606706761429</v>
      </c>
      <c r="K53" s="488">
        <f t="shared" si="10"/>
        <v>105.45503645692682</v>
      </c>
      <c r="L53" s="488" t="e">
        <f t="shared" si="13"/>
        <v>#N/A</v>
      </c>
    </row>
    <row r="54" spans="1:14" ht="15" customHeight="1" x14ac:dyDescent="0.2">
      <c r="A54" s="490" t="s">
        <v>462</v>
      </c>
      <c r="B54" s="487">
        <v>31154</v>
      </c>
      <c r="C54" s="487">
        <v>5399</v>
      </c>
      <c r="D54" s="487">
        <v>3832</v>
      </c>
      <c r="E54" s="488">
        <f t="shared" si="11"/>
        <v>102.56460905349793</v>
      </c>
      <c r="F54" s="488">
        <f t="shared" si="11"/>
        <v>98.396209221796965</v>
      </c>
      <c r="G54" s="488">
        <f t="shared" si="11"/>
        <v>103.48366189576019</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31301</v>
      </c>
      <c r="C55" s="487">
        <v>5227</v>
      </c>
      <c r="D55" s="487">
        <v>3780</v>
      </c>
      <c r="E55" s="488">
        <f t="shared" si="11"/>
        <v>103.0485596707819</v>
      </c>
      <c r="F55" s="488">
        <f t="shared" si="11"/>
        <v>95.261527246218336</v>
      </c>
      <c r="G55" s="488">
        <f t="shared" si="11"/>
        <v>102.07939508506615</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31518</v>
      </c>
      <c r="C56" s="487">
        <v>5249</v>
      </c>
      <c r="D56" s="487">
        <v>3846</v>
      </c>
      <c r="E56" s="488">
        <f t="shared" si="11"/>
        <v>103.76296296296297</v>
      </c>
      <c r="F56" s="488">
        <f t="shared" si="11"/>
        <v>95.662474940769087</v>
      </c>
      <c r="G56" s="488">
        <f t="shared" si="11"/>
        <v>103.86173372940858</v>
      </c>
      <c r="H56" s="489" t="str">
        <f t="shared" si="14"/>
        <v/>
      </c>
      <c r="I56" s="488" t="str">
        <f t="shared" si="12"/>
        <v/>
      </c>
      <c r="J56" s="488" t="str">
        <f t="shared" si="10"/>
        <v/>
      </c>
      <c r="K56" s="488" t="str">
        <f t="shared" si="10"/>
        <v/>
      </c>
      <c r="L56" s="488" t="e">
        <f t="shared" si="13"/>
        <v>#N/A</v>
      </c>
    </row>
    <row r="57" spans="1:14" ht="15" customHeight="1" x14ac:dyDescent="0.2">
      <c r="A57" s="490">
        <v>42248</v>
      </c>
      <c r="B57" s="487">
        <v>31862</v>
      </c>
      <c r="C57" s="487">
        <v>5138</v>
      </c>
      <c r="D57" s="487">
        <v>3910</v>
      </c>
      <c r="E57" s="488">
        <f t="shared" si="11"/>
        <v>104.89547325102882</v>
      </c>
      <c r="F57" s="488">
        <f t="shared" si="11"/>
        <v>93.639511572808459</v>
      </c>
      <c r="G57" s="488">
        <f t="shared" si="11"/>
        <v>105.59006211180125</v>
      </c>
      <c r="H57" s="489">
        <f t="shared" si="14"/>
        <v>42248</v>
      </c>
      <c r="I57" s="488">
        <f t="shared" si="12"/>
        <v>104.89547325102882</v>
      </c>
      <c r="J57" s="488">
        <f t="shared" si="10"/>
        <v>93.639511572808459</v>
      </c>
      <c r="K57" s="488">
        <f t="shared" si="10"/>
        <v>105.59006211180125</v>
      </c>
      <c r="L57" s="488" t="e">
        <f t="shared" si="13"/>
        <v>#N/A</v>
      </c>
    </row>
    <row r="58" spans="1:14" ht="15" customHeight="1" x14ac:dyDescent="0.2">
      <c r="A58" s="490" t="s">
        <v>465</v>
      </c>
      <c r="B58" s="487">
        <v>31709</v>
      </c>
      <c r="C58" s="487">
        <v>5125</v>
      </c>
      <c r="D58" s="487">
        <v>3833</v>
      </c>
      <c r="E58" s="488">
        <f t="shared" si="11"/>
        <v>104.3917695473251</v>
      </c>
      <c r="F58" s="488">
        <f t="shared" si="11"/>
        <v>93.402587935119371</v>
      </c>
      <c r="G58" s="488">
        <f t="shared" si="11"/>
        <v>103.51066702673508</v>
      </c>
      <c r="H58" s="489" t="str">
        <f t="shared" si="14"/>
        <v/>
      </c>
      <c r="I58" s="488" t="str">
        <f t="shared" si="12"/>
        <v/>
      </c>
      <c r="J58" s="488" t="str">
        <f t="shared" si="10"/>
        <v/>
      </c>
      <c r="K58" s="488" t="str">
        <f t="shared" si="10"/>
        <v/>
      </c>
      <c r="L58" s="488" t="e">
        <f t="shared" si="13"/>
        <v>#N/A</v>
      </c>
    </row>
    <row r="59" spans="1:14" ht="15" customHeight="1" x14ac:dyDescent="0.2">
      <c r="A59" s="490" t="s">
        <v>466</v>
      </c>
      <c r="B59" s="487">
        <v>31856</v>
      </c>
      <c r="C59" s="487">
        <v>5085</v>
      </c>
      <c r="D59" s="487">
        <v>3774</v>
      </c>
      <c r="E59" s="488">
        <f t="shared" si="11"/>
        <v>104.87572016460905</v>
      </c>
      <c r="F59" s="488">
        <f t="shared" si="11"/>
        <v>92.673592126845278</v>
      </c>
      <c r="G59" s="488">
        <f t="shared" si="11"/>
        <v>101.91736429921686</v>
      </c>
      <c r="H59" s="489" t="str">
        <f t="shared" si="14"/>
        <v/>
      </c>
      <c r="I59" s="488" t="str">
        <f t="shared" si="12"/>
        <v/>
      </c>
      <c r="J59" s="488" t="str">
        <f t="shared" si="10"/>
        <v/>
      </c>
      <c r="K59" s="488" t="str">
        <f t="shared" si="10"/>
        <v/>
      </c>
      <c r="L59" s="488" t="e">
        <f t="shared" si="13"/>
        <v>#N/A</v>
      </c>
    </row>
    <row r="60" spans="1:14" ht="15" customHeight="1" x14ac:dyDescent="0.2">
      <c r="A60" s="490" t="s">
        <v>467</v>
      </c>
      <c r="B60" s="487">
        <v>32082</v>
      </c>
      <c r="C60" s="487">
        <v>5178</v>
      </c>
      <c r="D60" s="487">
        <v>3904</v>
      </c>
      <c r="E60" s="488">
        <f t="shared" si="11"/>
        <v>105.61975308641975</v>
      </c>
      <c r="F60" s="488">
        <f t="shared" si="11"/>
        <v>94.368507381082551</v>
      </c>
      <c r="G60" s="488">
        <f t="shared" si="11"/>
        <v>105.42803132595193</v>
      </c>
      <c r="H60" s="489" t="str">
        <f t="shared" si="14"/>
        <v/>
      </c>
      <c r="I60" s="488" t="str">
        <f t="shared" si="12"/>
        <v/>
      </c>
      <c r="J60" s="488" t="str">
        <f t="shared" si="10"/>
        <v/>
      </c>
      <c r="K60" s="488" t="str">
        <f t="shared" si="10"/>
        <v/>
      </c>
      <c r="L60" s="488" t="e">
        <f t="shared" si="13"/>
        <v>#N/A</v>
      </c>
    </row>
    <row r="61" spans="1:14" ht="15" customHeight="1" x14ac:dyDescent="0.2">
      <c r="A61" s="490">
        <v>42614</v>
      </c>
      <c r="B61" s="487">
        <v>32756</v>
      </c>
      <c r="C61" s="487">
        <v>5113</v>
      </c>
      <c r="D61" s="487">
        <v>3986</v>
      </c>
      <c r="E61" s="488">
        <f t="shared" si="11"/>
        <v>107.83868312757201</v>
      </c>
      <c r="F61" s="488">
        <f t="shared" si="11"/>
        <v>93.183889192637139</v>
      </c>
      <c r="G61" s="488">
        <f t="shared" si="11"/>
        <v>107.64245206589251</v>
      </c>
      <c r="H61" s="489">
        <f t="shared" si="14"/>
        <v>42614</v>
      </c>
      <c r="I61" s="488">
        <f t="shared" si="12"/>
        <v>107.83868312757201</v>
      </c>
      <c r="J61" s="488">
        <f t="shared" si="10"/>
        <v>93.183889192637139</v>
      </c>
      <c r="K61" s="488">
        <f t="shared" si="10"/>
        <v>107.64245206589251</v>
      </c>
      <c r="L61" s="488" t="e">
        <f t="shared" si="13"/>
        <v>#N/A</v>
      </c>
    </row>
    <row r="62" spans="1:14" ht="15" customHeight="1" x14ac:dyDescent="0.2">
      <c r="A62" s="490" t="s">
        <v>468</v>
      </c>
      <c r="B62" s="487">
        <v>32598</v>
      </c>
      <c r="C62" s="487">
        <v>5110</v>
      </c>
      <c r="D62" s="487">
        <v>3962</v>
      </c>
      <c r="E62" s="488">
        <f t="shared" si="11"/>
        <v>107.31851851851853</v>
      </c>
      <c r="F62" s="488">
        <f t="shared" si="11"/>
        <v>93.129214507016584</v>
      </c>
      <c r="G62" s="488">
        <f t="shared" si="11"/>
        <v>106.99432892249527</v>
      </c>
      <c r="H62" s="489" t="str">
        <f t="shared" si="14"/>
        <v/>
      </c>
      <c r="I62" s="488" t="str">
        <f t="shared" si="12"/>
        <v/>
      </c>
      <c r="J62" s="488" t="str">
        <f t="shared" si="10"/>
        <v/>
      </c>
      <c r="K62" s="488" t="str">
        <f t="shared" si="10"/>
        <v/>
      </c>
      <c r="L62" s="488" t="e">
        <f t="shared" si="13"/>
        <v>#N/A</v>
      </c>
    </row>
    <row r="63" spans="1:14" ht="15" customHeight="1" x14ac:dyDescent="0.2">
      <c r="A63" s="490" t="s">
        <v>469</v>
      </c>
      <c r="B63" s="487">
        <v>32717</v>
      </c>
      <c r="C63" s="487">
        <v>5017</v>
      </c>
      <c r="D63" s="487">
        <v>3931</v>
      </c>
      <c r="E63" s="488">
        <f t="shared" si="11"/>
        <v>107.71028806584361</v>
      </c>
      <c r="F63" s="488">
        <f t="shared" si="11"/>
        <v>91.434299252779297</v>
      </c>
      <c r="G63" s="488">
        <f t="shared" si="11"/>
        <v>106.15716986227383</v>
      </c>
      <c r="H63" s="489" t="str">
        <f t="shared" si="14"/>
        <v/>
      </c>
      <c r="I63" s="488" t="str">
        <f t="shared" si="12"/>
        <v/>
      </c>
      <c r="J63" s="488" t="str">
        <f t="shared" si="10"/>
        <v/>
      </c>
      <c r="K63" s="488" t="str">
        <f t="shared" si="10"/>
        <v/>
      </c>
      <c r="L63" s="488" t="e">
        <f t="shared" si="13"/>
        <v>#N/A</v>
      </c>
    </row>
    <row r="64" spans="1:14" ht="15" customHeight="1" x14ac:dyDescent="0.2">
      <c r="A64" s="490" t="s">
        <v>470</v>
      </c>
      <c r="B64" s="487">
        <v>33039</v>
      </c>
      <c r="C64" s="487">
        <v>5123</v>
      </c>
      <c r="D64" s="487">
        <v>3988</v>
      </c>
      <c r="E64" s="488">
        <f t="shared" si="11"/>
        <v>108.77037037037036</v>
      </c>
      <c r="F64" s="488">
        <f t="shared" si="11"/>
        <v>93.366138144705673</v>
      </c>
      <c r="G64" s="488">
        <f t="shared" si="11"/>
        <v>107.69646232784228</v>
      </c>
      <c r="H64" s="489" t="str">
        <f t="shared" si="14"/>
        <v/>
      </c>
      <c r="I64" s="488" t="str">
        <f t="shared" si="12"/>
        <v/>
      </c>
      <c r="J64" s="488" t="str">
        <f t="shared" si="10"/>
        <v/>
      </c>
      <c r="K64" s="488" t="str">
        <f t="shared" si="10"/>
        <v/>
      </c>
      <c r="L64" s="488" t="e">
        <f t="shared" si="13"/>
        <v>#N/A</v>
      </c>
    </row>
    <row r="65" spans="1:12" ht="15" customHeight="1" x14ac:dyDescent="0.2">
      <c r="A65" s="490">
        <v>42979</v>
      </c>
      <c r="B65" s="487">
        <v>33700</v>
      </c>
      <c r="C65" s="487">
        <v>5041</v>
      </c>
      <c r="D65" s="487">
        <v>4076</v>
      </c>
      <c r="E65" s="488">
        <f t="shared" si="11"/>
        <v>110.94650205761316</v>
      </c>
      <c r="F65" s="488">
        <f t="shared" si="11"/>
        <v>91.871696737743761</v>
      </c>
      <c r="G65" s="488">
        <f t="shared" si="11"/>
        <v>110.07291385363219</v>
      </c>
      <c r="H65" s="489">
        <f t="shared" si="14"/>
        <v>42979</v>
      </c>
      <c r="I65" s="488">
        <f t="shared" si="12"/>
        <v>110.94650205761316</v>
      </c>
      <c r="J65" s="488">
        <f t="shared" si="10"/>
        <v>91.871696737743761</v>
      </c>
      <c r="K65" s="488">
        <f t="shared" si="10"/>
        <v>110.07291385363219</v>
      </c>
      <c r="L65" s="488" t="e">
        <f t="shared" si="13"/>
        <v>#N/A</v>
      </c>
    </row>
    <row r="66" spans="1:12" ht="15" customHeight="1" x14ac:dyDescent="0.2">
      <c r="A66" s="490" t="s">
        <v>471</v>
      </c>
      <c r="B66" s="487">
        <v>33592</v>
      </c>
      <c r="C66" s="487">
        <v>4996</v>
      </c>
      <c r="D66" s="487">
        <v>4081</v>
      </c>
      <c r="E66" s="488">
        <f t="shared" si="11"/>
        <v>110.59094650205761</v>
      </c>
      <c r="F66" s="488">
        <f t="shared" si="11"/>
        <v>91.051576453435388</v>
      </c>
      <c r="G66" s="488">
        <f t="shared" si="11"/>
        <v>110.20793950850663</v>
      </c>
      <c r="H66" s="489" t="str">
        <f t="shared" si="14"/>
        <v/>
      </c>
      <c r="I66" s="488" t="str">
        <f t="shared" si="12"/>
        <v/>
      </c>
      <c r="J66" s="488" t="str">
        <f t="shared" si="10"/>
        <v/>
      </c>
      <c r="K66" s="488" t="str">
        <f t="shared" si="10"/>
        <v/>
      </c>
      <c r="L66" s="488" t="e">
        <f t="shared" si="13"/>
        <v>#N/A</v>
      </c>
    </row>
    <row r="67" spans="1:12" ht="15" customHeight="1" x14ac:dyDescent="0.2">
      <c r="A67" s="490" t="s">
        <v>472</v>
      </c>
      <c r="B67" s="487">
        <v>33668</v>
      </c>
      <c r="C67" s="487">
        <v>4864</v>
      </c>
      <c r="D67" s="487">
        <v>4151</v>
      </c>
      <c r="E67" s="488">
        <f t="shared" si="11"/>
        <v>110.84115226337448</v>
      </c>
      <c r="F67" s="488">
        <f t="shared" si="11"/>
        <v>88.64589028613085</v>
      </c>
      <c r="G67" s="488">
        <f t="shared" si="11"/>
        <v>112.09829867674858</v>
      </c>
      <c r="H67" s="489" t="str">
        <f t="shared" si="14"/>
        <v/>
      </c>
      <c r="I67" s="488" t="str">
        <f t="shared" si="12"/>
        <v/>
      </c>
      <c r="J67" s="488" t="str">
        <f t="shared" si="12"/>
        <v/>
      </c>
      <c r="K67" s="488" t="str">
        <f t="shared" si="12"/>
        <v/>
      </c>
      <c r="L67" s="488" t="e">
        <f t="shared" si="13"/>
        <v>#N/A</v>
      </c>
    </row>
    <row r="68" spans="1:12" ht="15" customHeight="1" x14ac:dyDescent="0.2">
      <c r="A68" s="490" t="s">
        <v>473</v>
      </c>
      <c r="B68" s="487">
        <v>33873</v>
      </c>
      <c r="C68" s="487">
        <v>4905</v>
      </c>
      <c r="D68" s="487">
        <v>4339</v>
      </c>
      <c r="E68" s="488">
        <f t="shared" si="11"/>
        <v>111.51604938271605</v>
      </c>
      <c r="F68" s="488">
        <f t="shared" si="11"/>
        <v>89.393110989611813</v>
      </c>
      <c r="G68" s="488">
        <f t="shared" si="11"/>
        <v>117.17526330002701</v>
      </c>
      <c r="H68" s="489" t="str">
        <f t="shared" si="14"/>
        <v/>
      </c>
      <c r="I68" s="488" t="str">
        <f t="shared" si="12"/>
        <v/>
      </c>
      <c r="J68" s="488" t="str">
        <f t="shared" si="12"/>
        <v/>
      </c>
      <c r="K68" s="488" t="str">
        <f t="shared" si="12"/>
        <v/>
      </c>
      <c r="L68" s="488" t="e">
        <f t="shared" si="13"/>
        <v>#N/A</v>
      </c>
    </row>
    <row r="69" spans="1:12" ht="15" customHeight="1" x14ac:dyDescent="0.2">
      <c r="A69" s="490">
        <v>43344</v>
      </c>
      <c r="B69" s="487">
        <v>34482</v>
      </c>
      <c r="C69" s="487">
        <v>4874</v>
      </c>
      <c r="D69" s="487">
        <v>4337</v>
      </c>
      <c r="E69" s="488">
        <f t="shared" si="11"/>
        <v>113.52098765432099</v>
      </c>
      <c r="F69" s="488">
        <f t="shared" si="11"/>
        <v>88.828139238199384</v>
      </c>
      <c r="G69" s="488">
        <f t="shared" si="11"/>
        <v>117.12125303807723</v>
      </c>
      <c r="H69" s="489">
        <f t="shared" si="14"/>
        <v>43344</v>
      </c>
      <c r="I69" s="488">
        <f t="shared" si="12"/>
        <v>113.52098765432099</v>
      </c>
      <c r="J69" s="488">
        <f t="shared" si="12"/>
        <v>88.828139238199384</v>
      </c>
      <c r="K69" s="488">
        <f t="shared" si="12"/>
        <v>117.12125303807723</v>
      </c>
      <c r="L69" s="488" t="e">
        <f t="shared" si="13"/>
        <v>#N/A</v>
      </c>
    </row>
    <row r="70" spans="1:12" ht="15" customHeight="1" x14ac:dyDescent="0.2">
      <c r="A70" s="490" t="s">
        <v>474</v>
      </c>
      <c r="B70" s="487">
        <v>34315</v>
      </c>
      <c r="C70" s="487">
        <v>4871</v>
      </c>
      <c r="D70" s="487">
        <v>4330</v>
      </c>
      <c r="E70" s="488">
        <f t="shared" si="11"/>
        <v>112.97119341563786</v>
      </c>
      <c r="F70" s="488">
        <f t="shared" si="11"/>
        <v>88.773464552578815</v>
      </c>
      <c r="G70" s="488">
        <f t="shared" si="11"/>
        <v>116.93221712125303</v>
      </c>
      <c r="H70" s="489" t="str">
        <f t="shared" si="14"/>
        <v/>
      </c>
      <c r="I70" s="488" t="str">
        <f t="shared" si="12"/>
        <v/>
      </c>
      <c r="J70" s="488" t="str">
        <f t="shared" si="12"/>
        <v/>
      </c>
      <c r="K70" s="488" t="str">
        <f t="shared" si="12"/>
        <v/>
      </c>
      <c r="L70" s="488" t="e">
        <f t="shared" si="13"/>
        <v>#N/A</v>
      </c>
    </row>
    <row r="71" spans="1:12" ht="15" customHeight="1" x14ac:dyDescent="0.2">
      <c r="A71" s="490" t="s">
        <v>475</v>
      </c>
      <c r="B71" s="487">
        <v>34383</v>
      </c>
      <c r="C71" s="487">
        <v>4813</v>
      </c>
      <c r="D71" s="487">
        <v>4310</v>
      </c>
      <c r="E71" s="491">
        <f t="shared" ref="E71:G75" si="15">IF($A$51=37802,IF(COUNTBLANK(B$51:B$70)&gt;0,#N/A,IF(ISBLANK(B71)=FALSE,B71/B$51*100,#N/A)),IF(COUNTBLANK(B$51:B$75)&gt;0,#N/A,B71/B$51*100))</f>
        <v>113.19506172839506</v>
      </c>
      <c r="F71" s="491">
        <f t="shared" si="15"/>
        <v>87.716420630581368</v>
      </c>
      <c r="G71" s="491">
        <f t="shared" si="15"/>
        <v>116.39211450175533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34429</v>
      </c>
      <c r="C72" s="487">
        <v>4848</v>
      </c>
      <c r="D72" s="487">
        <v>4454</v>
      </c>
      <c r="E72" s="491">
        <f t="shared" si="15"/>
        <v>113.34650205761316</v>
      </c>
      <c r="F72" s="491">
        <f t="shared" si="15"/>
        <v>88.354291962821222</v>
      </c>
      <c r="G72" s="491">
        <f t="shared" si="15"/>
        <v>120.2808533621388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35090</v>
      </c>
      <c r="C73" s="487">
        <v>4740</v>
      </c>
      <c r="D73" s="487">
        <v>4527</v>
      </c>
      <c r="E73" s="491">
        <f t="shared" si="15"/>
        <v>115.52263374485597</v>
      </c>
      <c r="F73" s="491">
        <f t="shared" si="15"/>
        <v>86.386003280481134</v>
      </c>
      <c r="G73" s="491">
        <f t="shared" si="15"/>
        <v>122.25222792330544</v>
      </c>
      <c r="H73" s="492">
        <f>IF(A$51=37802,IF(ISERROR(L73)=TRUE,IF(ISBLANK(A73)=FALSE,IF(MONTH(A73)=MONTH(MAX(A$51:A$75)),A73,""),""),""),IF(ISERROR(L73)=TRUE,IF(MONTH(A73)=MONTH(MAX(A$51:A$75)),A73,""),""))</f>
        <v>43709</v>
      </c>
      <c r="I73" s="488">
        <f t="shared" si="12"/>
        <v>115.52263374485597</v>
      </c>
      <c r="J73" s="488">
        <f t="shared" si="12"/>
        <v>86.386003280481134</v>
      </c>
      <c r="K73" s="488">
        <f t="shared" si="12"/>
        <v>122.25222792330544</v>
      </c>
      <c r="L73" s="488" t="e">
        <f t="shared" si="13"/>
        <v>#N/A</v>
      </c>
    </row>
    <row r="74" spans="1:12" ht="15" customHeight="1" x14ac:dyDescent="0.2">
      <c r="A74" s="490" t="s">
        <v>477</v>
      </c>
      <c r="B74" s="487">
        <v>34735</v>
      </c>
      <c r="C74" s="487">
        <v>4791</v>
      </c>
      <c r="D74" s="487">
        <v>4517</v>
      </c>
      <c r="E74" s="491">
        <f t="shared" si="15"/>
        <v>114.35390946502058</v>
      </c>
      <c r="F74" s="491">
        <f t="shared" si="15"/>
        <v>87.315472936030616</v>
      </c>
      <c r="G74" s="491">
        <f t="shared" si="15"/>
        <v>121.98217661355658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34665</v>
      </c>
      <c r="C75" s="493">
        <v>4702</v>
      </c>
      <c r="D75" s="493">
        <v>4405</v>
      </c>
      <c r="E75" s="491">
        <f t="shared" si="15"/>
        <v>114.12345679012346</v>
      </c>
      <c r="F75" s="491">
        <f t="shared" si="15"/>
        <v>85.69345726262074</v>
      </c>
      <c r="G75" s="491">
        <f t="shared" si="15"/>
        <v>118.95760194436944</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115.52263374485597</v>
      </c>
      <c r="J77" s="488">
        <f>IF(J75&lt;&gt;"",J75,IF(J74&lt;&gt;"",J74,IF(J73&lt;&gt;"",J73,IF(J72&lt;&gt;"",J72,IF(J71&lt;&gt;"",J71,IF(J70&lt;&gt;"",J70,""))))))</f>
        <v>86.386003280481134</v>
      </c>
      <c r="K77" s="488">
        <f>IF(K75&lt;&gt;"",K75,IF(K74&lt;&gt;"",K74,IF(K73&lt;&gt;"",K73,IF(K72&lt;&gt;"",K72,IF(K71&lt;&gt;"",K71,IF(K70&lt;&gt;"",K70,""))))))</f>
        <v>122.25222792330544</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+15,5%</v>
      </c>
      <c r="J79" s="488" t="str">
        <f>"GeB - ausschließlich: "&amp;IF(J77&gt;100,"+","")&amp;TEXT(J77-100,"0,0")&amp;"%"</f>
        <v>GeB - ausschließlich: -13,6%</v>
      </c>
      <c r="K79" s="488" t="str">
        <f>"GeB - im Nebenjob: "&amp;IF(K77&gt;100,"+","")&amp;TEXT(K77-100,"0,0")&amp;"%"</f>
        <v>GeB - im Nebenjob: +22,3%</v>
      </c>
    </row>
    <row r="81" spans="9:9" ht="15" customHeight="1" x14ac:dyDescent="0.2">
      <c r="I81" s="488" t="str">
        <f>IF(ISERROR(HLOOKUP(1,I$78:K$79,2,FALSE)),"",HLOOKUP(1,I$78:K$79,2,FALSE))</f>
        <v>GeB - im Nebenjob: +22,3%</v>
      </c>
    </row>
    <row r="82" spans="9:9" ht="15" customHeight="1" x14ac:dyDescent="0.2">
      <c r="I82" s="488" t="str">
        <f>IF(ISERROR(HLOOKUP(2,I$78:K$79,2,FALSE)),"",HLOOKUP(2,I$78:K$79,2,FALSE))</f>
        <v>SvB: +15,5%</v>
      </c>
    </row>
    <row r="83" spans="9:9" ht="15" customHeight="1" x14ac:dyDescent="0.2">
      <c r="I83" s="488" t="str">
        <f>IF(ISERROR(HLOOKUP(3,I$78:K$79,2,FALSE)),"",HLOOKUP(3,I$78:K$79,2,FALSE))</f>
        <v>GeB - ausschließlich: -13,6%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34665</v>
      </c>
      <c r="E12" s="114">
        <v>34735</v>
      </c>
      <c r="F12" s="114">
        <v>35090</v>
      </c>
      <c r="G12" s="114">
        <v>34429</v>
      </c>
      <c r="H12" s="114">
        <v>34383</v>
      </c>
      <c r="I12" s="115">
        <v>282</v>
      </c>
      <c r="J12" s="116">
        <v>0.82017275979408433</v>
      </c>
      <c r="N12" s="117"/>
    </row>
    <row r="13" spans="1:15" s="110" customFormat="1" ht="13.5" customHeight="1" x14ac:dyDescent="0.2">
      <c r="A13" s="118" t="s">
        <v>105</v>
      </c>
      <c r="B13" s="119" t="s">
        <v>106</v>
      </c>
      <c r="C13" s="113">
        <v>52.863118419154766</v>
      </c>
      <c r="D13" s="114">
        <v>18325</v>
      </c>
      <c r="E13" s="114">
        <v>18411</v>
      </c>
      <c r="F13" s="114">
        <v>18770</v>
      </c>
      <c r="G13" s="114">
        <v>18395</v>
      </c>
      <c r="H13" s="114">
        <v>18368</v>
      </c>
      <c r="I13" s="115">
        <v>-43</v>
      </c>
      <c r="J13" s="116">
        <v>-0.234102787456446</v>
      </c>
    </row>
    <row r="14" spans="1:15" s="110" customFormat="1" ht="13.5" customHeight="1" x14ac:dyDescent="0.2">
      <c r="A14" s="120"/>
      <c r="B14" s="119" t="s">
        <v>107</v>
      </c>
      <c r="C14" s="113">
        <v>47.136881580845234</v>
      </c>
      <c r="D14" s="114">
        <v>16340</v>
      </c>
      <c r="E14" s="114">
        <v>16324</v>
      </c>
      <c r="F14" s="114">
        <v>16320</v>
      </c>
      <c r="G14" s="114">
        <v>16034</v>
      </c>
      <c r="H14" s="114">
        <v>16015</v>
      </c>
      <c r="I14" s="115">
        <v>325</v>
      </c>
      <c r="J14" s="116">
        <v>2.0293474867311896</v>
      </c>
    </row>
    <row r="15" spans="1:15" s="110" customFormat="1" ht="13.5" customHeight="1" x14ac:dyDescent="0.2">
      <c r="A15" s="118" t="s">
        <v>105</v>
      </c>
      <c r="B15" s="121" t="s">
        <v>108</v>
      </c>
      <c r="C15" s="113">
        <v>13.079474974758401</v>
      </c>
      <c r="D15" s="114">
        <v>4534</v>
      </c>
      <c r="E15" s="114">
        <v>4695</v>
      </c>
      <c r="F15" s="114">
        <v>4800</v>
      </c>
      <c r="G15" s="114">
        <v>4430</v>
      </c>
      <c r="H15" s="114">
        <v>4518</v>
      </c>
      <c r="I15" s="115">
        <v>16</v>
      </c>
      <c r="J15" s="116">
        <v>0.35413899955732625</v>
      </c>
    </row>
    <row r="16" spans="1:15" s="110" customFormat="1" ht="13.5" customHeight="1" x14ac:dyDescent="0.2">
      <c r="A16" s="118"/>
      <c r="B16" s="121" t="s">
        <v>109</v>
      </c>
      <c r="C16" s="113">
        <v>65.804125198326844</v>
      </c>
      <c r="D16" s="114">
        <v>22811</v>
      </c>
      <c r="E16" s="114">
        <v>22806</v>
      </c>
      <c r="F16" s="114">
        <v>23126</v>
      </c>
      <c r="G16" s="114">
        <v>22940</v>
      </c>
      <c r="H16" s="114">
        <v>22923</v>
      </c>
      <c r="I16" s="115">
        <v>-112</v>
      </c>
      <c r="J16" s="116">
        <v>-0.48859224359813286</v>
      </c>
    </row>
    <row r="17" spans="1:10" s="110" customFormat="1" ht="13.5" customHeight="1" x14ac:dyDescent="0.2">
      <c r="A17" s="118"/>
      <c r="B17" s="121" t="s">
        <v>110</v>
      </c>
      <c r="C17" s="113">
        <v>20.118274917063321</v>
      </c>
      <c r="D17" s="114">
        <v>6974</v>
      </c>
      <c r="E17" s="114">
        <v>6904</v>
      </c>
      <c r="F17" s="114">
        <v>6841</v>
      </c>
      <c r="G17" s="114">
        <v>6749</v>
      </c>
      <c r="H17" s="114">
        <v>6646</v>
      </c>
      <c r="I17" s="115">
        <v>328</v>
      </c>
      <c r="J17" s="116">
        <v>4.9352994282275056</v>
      </c>
    </row>
    <row r="18" spans="1:10" s="110" customFormat="1" ht="13.5" customHeight="1" x14ac:dyDescent="0.2">
      <c r="A18" s="120"/>
      <c r="B18" s="121" t="s">
        <v>111</v>
      </c>
      <c r="C18" s="113">
        <v>0.9981249098514352</v>
      </c>
      <c r="D18" s="114">
        <v>346</v>
      </c>
      <c r="E18" s="114">
        <v>330</v>
      </c>
      <c r="F18" s="114">
        <v>323</v>
      </c>
      <c r="G18" s="114">
        <v>310</v>
      </c>
      <c r="H18" s="114">
        <v>296</v>
      </c>
      <c r="I18" s="115">
        <v>50</v>
      </c>
      <c r="J18" s="116">
        <v>16.891891891891891</v>
      </c>
    </row>
    <row r="19" spans="1:10" s="110" customFormat="1" ht="13.5" customHeight="1" x14ac:dyDescent="0.2">
      <c r="A19" s="120"/>
      <c r="B19" s="121" t="s">
        <v>112</v>
      </c>
      <c r="C19" s="113">
        <v>0.26828212894850711</v>
      </c>
      <c r="D19" s="114">
        <v>93</v>
      </c>
      <c r="E19" s="114">
        <v>83</v>
      </c>
      <c r="F19" s="114">
        <v>89</v>
      </c>
      <c r="G19" s="114">
        <v>83</v>
      </c>
      <c r="H19" s="114">
        <v>75</v>
      </c>
      <c r="I19" s="115">
        <v>18</v>
      </c>
      <c r="J19" s="116">
        <v>24</v>
      </c>
    </row>
    <row r="20" spans="1:10" s="110" customFormat="1" ht="13.5" customHeight="1" x14ac:dyDescent="0.2">
      <c r="A20" s="118" t="s">
        <v>113</v>
      </c>
      <c r="B20" s="122" t="s">
        <v>114</v>
      </c>
      <c r="C20" s="113">
        <v>70.226453194865144</v>
      </c>
      <c r="D20" s="114">
        <v>24344</v>
      </c>
      <c r="E20" s="114">
        <v>24451</v>
      </c>
      <c r="F20" s="114">
        <v>24855</v>
      </c>
      <c r="G20" s="114">
        <v>24415</v>
      </c>
      <c r="H20" s="114">
        <v>24471</v>
      </c>
      <c r="I20" s="115">
        <v>-127</v>
      </c>
      <c r="J20" s="116">
        <v>-0.51898165175105226</v>
      </c>
    </row>
    <row r="21" spans="1:10" s="110" customFormat="1" ht="13.5" customHeight="1" x14ac:dyDescent="0.2">
      <c r="A21" s="120"/>
      <c r="B21" s="122" t="s">
        <v>115</v>
      </c>
      <c r="C21" s="113">
        <v>29.773546805134863</v>
      </c>
      <c r="D21" s="114">
        <v>10321</v>
      </c>
      <c r="E21" s="114">
        <v>10284</v>
      </c>
      <c r="F21" s="114">
        <v>10235</v>
      </c>
      <c r="G21" s="114">
        <v>10014</v>
      </c>
      <c r="H21" s="114">
        <v>9912</v>
      </c>
      <c r="I21" s="115">
        <v>409</v>
      </c>
      <c r="J21" s="116">
        <v>4.1263115415657792</v>
      </c>
    </row>
    <row r="22" spans="1:10" s="110" customFormat="1" ht="13.5" customHeight="1" x14ac:dyDescent="0.2">
      <c r="A22" s="118" t="s">
        <v>113</v>
      </c>
      <c r="B22" s="122" t="s">
        <v>116</v>
      </c>
      <c r="C22" s="113">
        <v>87.462858791288042</v>
      </c>
      <c r="D22" s="114">
        <v>30319</v>
      </c>
      <c r="E22" s="114">
        <v>30476</v>
      </c>
      <c r="F22" s="114">
        <v>30686</v>
      </c>
      <c r="G22" s="114">
        <v>30164</v>
      </c>
      <c r="H22" s="114">
        <v>30209</v>
      </c>
      <c r="I22" s="115">
        <v>110</v>
      </c>
      <c r="J22" s="116">
        <v>0.36412989506438481</v>
      </c>
    </row>
    <row r="23" spans="1:10" s="110" customFormat="1" ht="13.5" customHeight="1" x14ac:dyDescent="0.2">
      <c r="A23" s="123"/>
      <c r="B23" s="124" t="s">
        <v>117</v>
      </c>
      <c r="C23" s="125">
        <v>12.516947930188952</v>
      </c>
      <c r="D23" s="114">
        <v>4339</v>
      </c>
      <c r="E23" s="114">
        <v>4253</v>
      </c>
      <c r="F23" s="114">
        <v>4401</v>
      </c>
      <c r="G23" s="114">
        <v>4261</v>
      </c>
      <c r="H23" s="114">
        <v>4171</v>
      </c>
      <c r="I23" s="115">
        <v>168</v>
      </c>
      <c r="J23" s="116">
        <v>4.02781107648046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9107</v>
      </c>
      <c r="E26" s="114">
        <v>9308</v>
      </c>
      <c r="F26" s="114">
        <v>9267</v>
      </c>
      <c r="G26" s="114">
        <v>9302</v>
      </c>
      <c r="H26" s="140">
        <v>9123</v>
      </c>
      <c r="I26" s="115">
        <v>-16</v>
      </c>
      <c r="J26" s="116">
        <v>-0.17538090540392415</v>
      </c>
    </row>
    <row r="27" spans="1:10" s="110" customFormat="1" ht="13.5" customHeight="1" x14ac:dyDescent="0.2">
      <c r="A27" s="118" t="s">
        <v>105</v>
      </c>
      <c r="B27" s="119" t="s">
        <v>106</v>
      </c>
      <c r="C27" s="113">
        <v>40.046118370484244</v>
      </c>
      <c r="D27" s="115">
        <v>3647</v>
      </c>
      <c r="E27" s="114">
        <v>3732</v>
      </c>
      <c r="F27" s="114">
        <v>3695</v>
      </c>
      <c r="G27" s="114">
        <v>3701</v>
      </c>
      <c r="H27" s="140">
        <v>3618</v>
      </c>
      <c r="I27" s="115">
        <v>29</v>
      </c>
      <c r="J27" s="116">
        <v>0.80154781647318962</v>
      </c>
    </row>
    <row r="28" spans="1:10" s="110" customFormat="1" ht="13.5" customHeight="1" x14ac:dyDescent="0.2">
      <c r="A28" s="120"/>
      <c r="B28" s="119" t="s">
        <v>107</v>
      </c>
      <c r="C28" s="113">
        <v>59.953881629515756</v>
      </c>
      <c r="D28" s="115">
        <v>5460</v>
      </c>
      <c r="E28" s="114">
        <v>5576</v>
      </c>
      <c r="F28" s="114">
        <v>5572</v>
      </c>
      <c r="G28" s="114">
        <v>5601</v>
      </c>
      <c r="H28" s="140">
        <v>5505</v>
      </c>
      <c r="I28" s="115">
        <v>-45</v>
      </c>
      <c r="J28" s="116">
        <v>-0.81743869209809261</v>
      </c>
    </row>
    <row r="29" spans="1:10" s="110" customFormat="1" ht="13.5" customHeight="1" x14ac:dyDescent="0.2">
      <c r="A29" s="118" t="s">
        <v>105</v>
      </c>
      <c r="B29" s="121" t="s">
        <v>108</v>
      </c>
      <c r="C29" s="113">
        <v>11.716262215877896</v>
      </c>
      <c r="D29" s="115">
        <v>1067</v>
      </c>
      <c r="E29" s="114">
        <v>1110</v>
      </c>
      <c r="F29" s="114">
        <v>1092</v>
      </c>
      <c r="G29" s="114">
        <v>1130</v>
      </c>
      <c r="H29" s="140">
        <v>1057</v>
      </c>
      <c r="I29" s="115">
        <v>10</v>
      </c>
      <c r="J29" s="116">
        <v>0.94607379375591294</v>
      </c>
    </row>
    <row r="30" spans="1:10" s="110" customFormat="1" ht="13.5" customHeight="1" x14ac:dyDescent="0.2">
      <c r="A30" s="118"/>
      <c r="B30" s="121" t="s">
        <v>109</v>
      </c>
      <c r="C30" s="113">
        <v>53.519270890523771</v>
      </c>
      <c r="D30" s="115">
        <v>4874</v>
      </c>
      <c r="E30" s="114">
        <v>5000</v>
      </c>
      <c r="F30" s="114">
        <v>5013</v>
      </c>
      <c r="G30" s="114">
        <v>5037</v>
      </c>
      <c r="H30" s="140">
        <v>4959</v>
      </c>
      <c r="I30" s="115">
        <v>-85</v>
      </c>
      <c r="J30" s="116">
        <v>-1.7140552530752167</v>
      </c>
    </row>
    <row r="31" spans="1:10" s="110" customFormat="1" ht="13.5" customHeight="1" x14ac:dyDescent="0.2">
      <c r="A31" s="118"/>
      <c r="B31" s="121" t="s">
        <v>110</v>
      </c>
      <c r="C31" s="113">
        <v>18.864609640935544</v>
      </c>
      <c r="D31" s="115">
        <v>1718</v>
      </c>
      <c r="E31" s="114">
        <v>1735</v>
      </c>
      <c r="F31" s="114">
        <v>1731</v>
      </c>
      <c r="G31" s="114">
        <v>1737</v>
      </c>
      <c r="H31" s="140">
        <v>1725</v>
      </c>
      <c r="I31" s="115">
        <v>-7</v>
      </c>
      <c r="J31" s="116">
        <v>-0.40579710144927539</v>
      </c>
    </row>
    <row r="32" spans="1:10" s="110" customFormat="1" ht="13.5" customHeight="1" x14ac:dyDescent="0.2">
      <c r="A32" s="120"/>
      <c r="B32" s="121" t="s">
        <v>111</v>
      </c>
      <c r="C32" s="113">
        <v>15.899857252662787</v>
      </c>
      <c r="D32" s="115">
        <v>1448</v>
      </c>
      <c r="E32" s="114">
        <v>1463</v>
      </c>
      <c r="F32" s="114">
        <v>1431</v>
      </c>
      <c r="G32" s="114">
        <v>1398</v>
      </c>
      <c r="H32" s="140">
        <v>1382</v>
      </c>
      <c r="I32" s="115">
        <v>66</v>
      </c>
      <c r="J32" s="116">
        <v>4.7756874095513746</v>
      </c>
    </row>
    <row r="33" spans="1:10" s="110" customFormat="1" ht="13.5" customHeight="1" x14ac:dyDescent="0.2">
      <c r="A33" s="120"/>
      <c r="B33" s="121" t="s">
        <v>112</v>
      </c>
      <c r="C33" s="113">
        <v>1.6251235313495114</v>
      </c>
      <c r="D33" s="115">
        <v>148</v>
      </c>
      <c r="E33" s="114">
        <v>157</v>
      </c>
      <c r="F33" s="114">
        <v>148</v>
      </c>
      <c r="G33" s="114">
        <v>123</v>
      </c>
      <c r="H33" s="140">
        <v>119</v>
      </c>
      <c r="I33" s="115">
        <v>29</v>
      </c>
      <c r="J33" s="116">
        <v>24.369747899159663</v>
      </c>
    </row>
    <row r="34" spans="1:10" s="110" customFormat="1" ht="13.5" customHeight="1" x14ac:dyDescent="0.2">
      <c r="A34" s="118" t="s">
        <v>113</v>
      </c>
      <c r="B34" s="122" t="s">
        <v>116</v>
      </c>
      <c r="C34" s="113">
        <v>90.611617437136275</v>
      </c>
      <c r="D34" s="115">
        <v>8252</v>
      </c>
      <c r="E34" s="114">
        <v>8465</v>
      </c>
      <c r="F34" s="114">
        <v>8434</v>
      </c>
      <c r="G34" s="114">
        <v>8428</v>
      </c>
      <c r="H34" s="140">
        <v>8303</v>
      </c>
      <c r="I34" s="115">
        <v>-51</v>
      </c>
      <c r="J34" s="116">
        <v>-0.61423581837889918</v>
      </c>
    </row>
    <row r="35" spans="1:10" s="110" customFormat="1" ht="13.5" customHeight="1" x14ac:dyDescent="0.2">
      <c r="A35" s="118"/>
      <c r="B35" s="119" t="s">
        <v>117</v>
      </c>
      <c r="C35" s="113">
        <v>9.2895574832546401</v>
      </c>
      <c r="D35" s="115">
        <v>846</v>
      </c>
      <c r="E35" s="114">
        <v>835</v>
      </c>
      <c r="F35" s="114">
        <v>828</v>
      </c>
      <c r="G35" s="114">
        <v>867</v>
      </c>
      <c r="H35" s="140">
        <v>813</v>
      </c>
      <c r="I35" s="115">
        <v>33</v>
      </c>
      <c r="J35" s="116">
        <v>4.0590405904059041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4702</v>
      </c>
      <c r="E37" s="114">
        <v>4791</v>
      </c>
      <c r="F37" s="114">
        <v>4740</v>
      </c>
      <c r="G37" s="114">
        <v>4848</v>
      </c>
      <c r="H37" s="140">
        <v>4813</v>
      </c>
      <c r="I37" s="115">
        <v>-111</v>
      </c>
      <c r="J37" s="116">
        <v>-2.3062538956991481</v>
      </c>
    </row>
    <row r="38" spans="1:10" s="110" customFormat="1" ht="13.5" customHeight="1" x14ac:dyDescent="0.2">
      <c r="A38" s="118" t="s">
        <v>105</v>
      </c>
      <c r="B38" s="119" t="s">
        <v>106</v>
      </c>
      <c r="C38" s="113">
        <v>32.284134410888981</v>
      </c>
      <c r="D38" s="115">
        <v>1518</v>
      </c>
      <c r="E38" s="114">
        <v>1537</v>
      </c>
      <c r="F38" s="114">
        <v>1497</v>
      </c>
      <c r="G38" s="114">
        <v>1546</v>
      </c>
      <c r="H38" s="140">
        <v>1509</v>
      </c>
      <c r="I38" s="115">
        <v>9</v>
      </c>
      <c r="J38" s="116">
        <v>0.59642147117296218</v>
      </c>
    </row>
    <row r="39" spans="1:10" s="110" customFormat="1" ht="13.5" customHeight="1" x14ac:dyDescent="0.2">
      <c r="A39" s="120"/>
      <c r="B39" s="119" t="s">
        <v>107</v>
      </c>
      <c r="C39" s="113">
        <v>67.715865589111019</v>
      </c>
      <c r="D39" s="115">
        <v>3184</v>
      </c>
      <c r="E39" s="114">
        <v>3254</v>
      </c>
      <c r="F39" s="114">
        <v>3243</v>
      </c>
      <c r="G39" s="114">
        <v>3302</v>
      </c>
      <c r="H39" s="140">
        <v>3304</v>
      </c>
      <c r="I39" s="115">
        <v>-120</v>
      </c>
      <c r="J39" s="116">
        <v>-3.6319612590799033</v>
      </c>
    </row>
    <row r="40" spans="1:10" s="110" customFormat="1" ht="13.5" customHeight="1" x14ac:dyDescent="0.2">
      <c r="A40" s="118" t="s">
        <v>105</v>
      </c>
      <c r="B40" s="121" t="s">
        <v>108</v>
      </c>
      <c r="C40" s="113">
        <v>11.782220331773713</v>
      </c>
      <c r="D40" s="115">
        <v>554</v>
      </c>
      <c r="E40" s="114">
        <v>556</v>
      </c>
      <c r="F40" s="114">
        <v>539</v>
      </c>
      <c r="G40" s="114">
        <v>588</v>
      </c>
      <c r="H40" s="140">
        <v>550</v>
      </c>
      <c r="I40" s="115">
        <v>4</v>
      </c>
      <c r="J40" s="116">
        <v>0.72727272727272729</v>
      </c>
    </row>
    <row r="41" spans="1:10" s="110" customFormat="1" ht="13.5" customHeight="1" x14ac:dyDescent="0.2">
      <c r="A41" s="118"/>
      <c r="B41" s="121" t="s">
        <v>109</v>
      </c>
      <c r="C41" s="113">
        <v>36.048490004253509</v>
      </c>
      <c r="D41" s="115">
        <v>1695</v>
      </c>
      <c r="E41" s="114">
        <v>1765</v>
      </c>
      <c r="F41" s="114">
        <v>1752</v>
      </c>
      <c r="G41" s="114">
        <v>1827</v>
      </c>
      <c r="H41" s="140">
        <v>1838</v>
      </c>
      <c r="I41" s="115">
        <v>-143</v>
      </c>
      <c r="J41" s="116">
        <v>-7.7801958650707288</v>
      </c>
    </row>
    <row r="42" spans="1:10" s="110" customFormat="1" ht="13.5" customHeight="1" x14ac:dyDescent="0.2">
      <c r="A42" s="118"/>
      <c r="B42" s="121" t="s">
        <v>110</v>
      </c>
      <c r="C42" s="113">
        <v>22.160782645682687</v>
      </c>
      <c r="D42" s="115">
        <v>1042</v>
      </c>
      <c r="E42" s="114">
        <v>1041</v>
      </c>
      <c r="F42" s="114">
        <v>1051</v>
      </c>
      <c r="G42" s="114">
        <v>1069</v>
      </c>
      <c r="H42" s="140">
        <v>1076</v>
      </c>
      <c r="I42" s="115">
        <v>-34</v>
      </c>
      <c r="J42" s="116">
        <v>-3.1598513011152418</v>
      </c>
    </row>
    <row r="43" spans="1:10" s="110" customFormat="1" ht="13.5" customHeight="1" x14ac:dyDescent="0.2">
      <c r="A43" s="120"/>
      <c r="B43" s="121" t="s">
        <v>111</v>
      </c>
      <c r="C43" s="113">
        <v>30.008507018290089</v>
      </c>
      <c r="D43" s="115">
        <v>1411</v>
      </c>
      <c r="E43" s="114">
        <v>1429</v>
      </c>
      <c r="F43" s="114">
        <v>1398</v>
      </c>
      <c r="G43" s="114">
        <v>1364</v>
      </c>
      <c r="H43" s="140">
        <v>1349</v>
      </c>
      <c r="I43" s="115">
        <v>62</v>
      </c>
      <c r="J43" s="116">
        <v>4.5959970348406225</v>
      </c>
    </row>
    <row r="44" spans="1:10" s="110" customFormat="1" ht="13.5" customHeight="1" x14ac:dyDescent="0.2">
      <c r="A44" s="120"/>
      <c r="B44" s="121" t="s">
        <v>112</v>
      </c>
      <c r="C44" s="113">
        <v>2.9349213100808167</v>
      </c>
      <c r="D44" s="115">
        <v>138</v>
      </c>
      <c r="E44" s="114">
        <v>147</v>
      </c>
      <c r="F44" s="114">
        <v>141</v>
      </c>
      <c r="G44" s="114">
        <v>118</v>
      </c>
      <c r="H44" s="140">
        <v>112</v>
      </c>
      <c r="I44" s="115">
        <v>26</v>
      </c>
      <c r="J44" s="116">
        <v>23.214285714285715</v>
      </c>
    </row>
    <row r="45" spans="1:10" s="110" customFormat="1" ht="13.5" customHeight="1" x14ac:dyDescent="0.2">
      <c r="A45" s="118" t="s">
        <v>113</v>
      </c>
      <c r="B45" s="122" t="s">
        <v>116</v>
      </c>
      <c r="C45" s="113">
        <v>90.940025521054864</v>
      </c>
      <c r="D45" s="115">
        <v>4276</v>
      </c>
      <c r="E45" s="114">
        <v>4373</v>
      </c>
      <c r="F45" s="114">
        <v>4351</v>
      </c>
      <c r="G45" s="114">
        <v>4430</v>
      </c>
      <c r="H45" s="140">
        <v>4429</v>
      </c>
      <c r="I45" s="115">
        <v>-153</v>
      </c>
      <c r="J45" s="116">
        <v>-3.4545044027997291</v>
      </c>
    </row>
    <row r="46" spans="1:10" s="110" customFormat="1" ht="13.5" customHeight="1" x14ac:dyDescent="0.2">
      <c r="A46" s="118"/>
      <c r="B46" s="119" t="s">
        <v>117</v>
      </c>
      <c r="C46" s="113">
        <v>8.8685665674181191</v>
      </c>
      <c r="D46" s="115">
        <v>417</v>
      </c>
      <c r="E46" s="114">
        <v>410</v>
      </c>
      <c r="F46" s="114">
        <v>384</v>
      </c>
      <c r="G46" s="114">
        <v>411</v>
      </c>
      <c r="H46" s="140">
        <v>377</v>
      </c>
      <c r="I46" s="115">
        <v>40</v>
      </c>
      <c r="J46" s="116">
        <v>10.610079575596817</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4405</v>
      </c>
      <c r="E48" s="114">
        <v>4517</v>
      </c>
      <c r="F48" s="114">
        <v>4527</v>
      </c>
      <c r="G48" s="114">
        <v>4454</v>
      </c>
      <c r="H48" s="140">
        <v>4310</v>
      </c>
      <c r="I48" s="115">
        <v>95</v>
      </c>
      <c r="J48" s="116">
        <v>2.2041763341067284</v>
      </c>
    </row>
    <row r="49" spans="1:12" s="110" customFormat="1" ht="13.5" customHeight="1" x14ac:dyDescent="0.2">
      <c r="A49" s="118" t="s">
        <v>105</v>
      </c>
      <c r="B49" s="119" t="s">
        <v>106</v>
      </c>
      <c r="C49" s="113">
        <v>48.331441543700343</v>
      </c>
      <c r="D49" s="115">
        <v>2129</v>
      </c>
      <c r="E49" s="114">
        <v>2195</v>
      </c>
      <c r="F49" s="114">
        <v>2198</v>
      </c>
      <c r="G49" s="114">
        <v>2155</v>
      </c>
      <c r="H49" s="140">
        <v>2109</v>
      </c>
      <c r="I49" s="115">
        <v>20</v>
      </c>
      <c r="J49" s="116">
        <v>0.94831673779042203</v>
      </c>
    </row>
    <row r="50" spans="1:12" s="110" customFormat="1" ht="13.5" customHeight="1" x14ac:dyDescent="0.2">
      <c r="A50" s="120"/>
      <c r="B50" s="119" t="s">
        <v>107</v>
      </c>
      <c r="C50" s="113">
        <v>51.668558456299657</v>
      </c>
      <c r="D50" s="115">
        <v>2276</v>
      </c>
      <c r="E50" s="114">
        <v>2322</v>
      </c>
      <c r="F50" s="114">
        <v>2329</v>
      </c>
      <c r="G50" s="114">
        <v>2299</v>
      </c>
      <c r="H50" s="140">
        <v>2201</v>
      </c>
      <c r="I50" s="115">
        <v>75</v>
      </c>
      <c r="J50" s="116">
        <v>3.4075420263516585</v>
      </c>
    </row>
    <row r="51" spans="1:12" s="110" customFormat="1" ht="13.5" customHeight="1" x14ac:dyDescent="0.2">
      <c r="A51" s="118" t="s">
        <v>105</v>
      </c>
      <c r="B51" s="121" t="s">
        <v>108</v>
      </c>
      <c r="C51" s="113">
        <v>11.645856980703746</v>
      </c>
      <c r="D51" s="115">
        <v>513</v>
      </c>
      <c r="E51" s="114">
        <v>554</v>
      </c>
      <c r="F51" s="114">
        <v>553</v>
      </c>
      <c r="G51" s="114">
        <v>542</v>
      </c>
      <c r="H51" s="140">
        <v>507</v>
      </c>
      <c r="I51" s="115">
        <v>6</v>
      </c>
      <c r="J51" s="116">
        <v>1.1834319526627219</v>
      </c>
    </row>
    <row r="52" spans="1:12" s="110" customFormat="1" ht="13.5" customHeight="1" x14ac:dyDescent="0.2">
      <c r="A52" s="118"/>
      <c r="B52" s="121" t="s">
        <v>109</v>
      </c>
      <c r="C52" s="113">
        <v>72.16799091940976</v>
      </c>
      <c r="D52" s="115">
        <v>3179</v>
      </c>
      <c r="E52" s="114">
        <v>3235</v>
      </c>
      <c r="F52" s="114">
        <v>3261</v>
      </c>
      <c r="G52" s="114">
        <v>3210</v>
      </c>
      <c r="H52" s="140">
        <v>3121</v>
      </c>
      <c r="I52" s="115">
        <v>58</v>
      </c>
      <c r="J52" s="116">
        <v>1.8583787247677026</v>
      </c>
    </row>
    <row r="53" spans="1:12" s="110" customFormat="1" ht="13.5" customHeight="1" x14ac:dyDescent="0.2">
      <c r="A53" s="118"/>
      <c r="B53" s="121" t="s">
        <v>110</v>
      </c>
      <c r="C53" s="113">
        <v>15.346197502837684</v>
      </c>
      <c r="D53" s="115">
        <v>676</v>
      </c>
      <c r="E53" s="114">
        <v>694</v>
      </c>
      <c r="F53" s="114">
        <v>680</v>
      </c>
      <c r="G53" s="114">
        <v>668</v>
      </c>
      <c r="H53" s="140">
        <v>649</v>
      </c>
      <c r="I53" s="115">
        <v>27</v>
      </c>
      <c r="J53" s="116">
        <v>4.1602465331278893</v>
      </c>
    </row>
    <row r="54" spans="1:12" s="110" customFormat="1" ht="13.5" customHeight="1" x14ac:dyDescent="0.2">
      <c r="A54" s="120"/>
      <c r="B54" s="121" t="s">
        <v>111</v>
      </c>
      <c r="C54" s="113">
        <v>0.83995459704880815</v>
      </c>
      <c r="D54" s="115">
        <v>37</v>
      </c>
      <c r="E54" s="114">
        <v>34</v>
      </c>
      <c r="F54" s="114">
        <v>33</v>
      </c>
      <c r="G54" s="114">
        <v>34</v>
      </c>
      <c r="H54" s="140">
        <v>33</v>
      </c>
      <c r="I54" s="115">
        <v>4</v>
      </c>
      <c r="J54" s="116">
        <v>12.121212121212121</v>
      </c>
    </row>
    <row r="55" spans="1:12" s="110" customFormat="1" ht="13.5" customHeight="1" x14ac:dyDescent="0.2">
      <c r="A55" s="120"/>
      <c r="B55" s="121" t="s">
        <v>112</v>
      </c>
      <c r="C55" s="113">
        <v>0.22701475595913734</v>
      </c>
      <c r="D55" s="115">
        <v>10</v>
      </c>
      <c r="E55" s="114">
        <v>10</v>
      </c>
      <c r="F55" s="114">
        <v>7</v>
      </c>
      <c r="G55" s="114">
        <v>5</v>
      </c>
      <c r="H55" s="140">
        <v>7</v>
      </c>
      <c r="I55" s="115">
        <v>3</v>
      </c>
      <c r="J55" s="116">
        <v>42.857142857142854</v>
      </c>
    </row>
    <row r="56" spans="1:12" s="110" customFormat="1" ht="13.5" customHeight="1" x14ac:dyDescent="0.2">
      <c r="A56" s="118" t="s">
        <v>113</v>
      </c>
      <c r="B56" s="122" t="s">
        <v>116</v>
      </c>
      <c r="C56" s="113">
        <v>90.26106696935301</v>
      </c>
      <c r="D56" s="115">
        <v>3976</v>
      </c>
      <c r="E56" s="114">
        <v>4092</v>
      </c>
      <c r="F56" s="114">
        <v>4083</v>
      </c>
      <c r="G56" s="114">
        <v>3998</v>
      </c>
      <c r="H56" s="140">
        <v>3874</v>
      </c>
      <c r="I56" s="115">
        <v>102</v>
      </c>
      <c r="J56" s="116">
        <v>2.6329375322663915</v>
      </c>
    </row>
    <row r="57" spans="1:12" s="110" customFormat="1" ht="13.5" customHeight="1" x14ac:dyDescent="0.2">
      <c r="A57" s="142"/>
      <c r="B57" s="124" t="s">
        <v>117</v>
      </c>
      <c r="C57" s="125">
        <v>9.7389330306469919</v>
      </c>
      <c r="D57" s="143">
        <v>429</v>
      </c>
      <c r="E57" s="144">
        <v>425</v>
      </c>
      <c r="F57" s="144">
        <v>444</v>
      </c>
      <c r="G57" s="144">
        <v>456</v>
      </c>
      <c r="H57" s="145">
        <v>436</v>
      </c>
      <c r="I57" s="143">
        <v>-7</v>
      </c>
      <c r="J57" s="146">
        <v>-1.6055045871559632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34665</v>
      </c>
      <c r="E12" s="236">
        <v>34735</v>
      </c>
      <c r="F12" s="114">
        <v>35090</v>
      </c>
      <c r="G12" s="114">
        <v>34429</v>
      </c>
      <c r="H12" s="140">
        <v>34383</v>
      </c>
      <c r="I12" s="115">
        <v>282</v>
      </c>
      <c r="J12" s="116">
        <v>0.82017275979408433</v>
      </c>
    </row>
    <row r="13" spans="1:15" s="110" customFormat="1" ht="12" customHeight="1" x14ac:dyDescent="0.2">
      <c r="A13" s="118" t="s">
        <v>105</v>
      </c>
      <c r="B13" s="119" t="s">
        <v>106</v>
      </c>
      <c r="C13" s="113">
        <v>52.863118419154766</v>
      </c>
      <c r="D13" s="115">
        <v>18325</v>
      </c>
      <c r="E13" s="114">
        <v>18411</v>
      </c>
      <c r="F13" s="114">
        <v>18770</v>
      </c>
      <c r="G13" s="114">
        <v>18395</v>
      </c>
      <c r="H13" s="140">
        <v>18368</v>
      </c>
      <c r="I13" s="115">
        <v>-43</v>
      </c>
      <c r="J13" s="116">
        <v>-0.234102787456446</v>
      </c>
    </row>
    <row r="14" spans="1:15" s="110" customFormat="1" ht="12" customHeight="1" x14ac:dyDescent="0.2">
      <c r="A14" s="118"/>
      <c r="B14" s="119" t="s">
        <v>107</v>
      </c>
      <c r="C14" s="113">
        <v>47.136881580845234</v>
      </c>
      <c r="D14" s="115">
        <v>16340</v>
      </c>
      <c r="E14" s="114">
        <v>16324</v>
      </c>
      <c r="F14" s="114">
        <v>16320</v>
      </c>
      <c r="G14" s="114">
        <v>16034</v>
      </c>
      <c r="H14" s="140">
        <v>16015</v>
      </c>
      <c r="I14" s="115">
        <v>325</v>
      </c>
      <c r="J14" s="116">
        <v>2.0293474867311896</v>
      </c>
    </row>
    <row r="15" spans="1:15" s="110" customFormat="1" ht="12" customHeight="1" x14ac:dyDescent="0.2">
      <c r="A15" s="118" t="s">
        <v>105</v>
      </c>
      <c r="B15" s="121" t="s">
        <v>108</v>
      </c>
      <c r="C15" s="113">
        <v>13.079474974758401</v>
      </c>
      <c r="D15" s="115">
        <v>4534</v>
      </c>
      <c r="E15" s="114">
        <v>4695</v>
      </c>
      <c r="F15" s="114">
        <v>4800</v>
      </c>
      <c r="G15" s="114">
        <v>4430</v>
      </c>
      <c r="H15" s="140">
        <v>4518</v>
      </c>
      <c r="I15" s="115">
        <v>16</v>
      </c>
      <c r="J15" s="116">
        <v>0.35413899955732625</v>
      </c>
    </row>
    <row r="16" spans="1:15" s="110" customFormat="1" ht="12" customHeight="1" x14ac:dyDescent="0.2">
      <c r="A16" s="118"/>
      <c r="B16" s="121" t="s">
        <v>109</v>
      </c>
      <c r="C16" s="113">
        <v>65.804125198326844</v>
      </c>
      <c r="D16" s="115">
        <v>22811</v>
      </c>
      <c r="E16" s="114">
        <v>22806</v>
      </c>
      <c r="F16" s="114">
        <v>23126</v>
      </c>
      <c r="G16" s="114">
        <v>22940</v>
      </c>
      <c r="H16" s="140">
        <v>22923</v>
      </c>
      <c r="I16" s="115">
        <v>-112</v>
      </c>
      <c r="J16" s="116">
        <v>-0.48859224359813286</v>
      </c>
    </row>
    <row r="17" spans="1:10" s="110" customFormat="1" ht="12" customHeight="1" x14ac:dyDescent="0.2">
      <c r="A17" s="118"/>
      <c r="B17" s="121" t="s">
        <v>110</v>
      </c>
      <c r="C17" s="113">
        <v>20.118274917063321</v>
      </c>
      <c r="D17" s="115">
        <v>6974</v>
      </c>
      <c r="E17" s="114">
        <v>6904</v>
      </c>
      <c r="F17" s="114">
        <v>6841</v>
      </c>
      <c r="G17" s="114">
        <v>6749</v>
      </c>
      <c r="H17" s="140">
        <v>6646</v>
      </c>
      <c r="I17" s="115">
        <v>328</v>
      </c>
      <c r="J17" s="116">
        <v>4.9352994282275056</v>
      </c>
    </row>
    <row r="18" spans="1:10" s="110" customFormat="1" ht="12" customHeight="1" x14ac:dyDescent="0.2">
      <c r="A18" s="120"/>
      <c r="B18" s="121" t="s">
        <v>111</v>
      </c>
      <c r="C18" s="113">
        <v>0.9981249098514352</v>
      </c>
      <c r="D18" s="115">
        <v>346</v>
      </c>
      <c r="E18" s="114">
        <v>330</v>
      </c>
      <c r="F18" s="114">
        <v>323</v>
      </c>
      <c r="G18" s="114">
        <v>310</v>
      </c>
      <c r="H18" s="140">
        <v>296</v>
      </c>
      <c r="I18" s="115">
        <v>50</v>
      </c>
      <c r="J18" s="116">
        <v>16.891891891891891</v>
      </c>
    </row>
    <row r="19" spans="1:10" s="110" customFormat="1" ht="12" customHeight="1" x14ac:dyDescent="0.2">
      <c r="A19" s="120"/>
      <c r="B19" s="121" t="s">
        <v>112</v>
      </c>
      <c r="C19" s="113">
        <v>0.26828212894850711</v>
      </c>
      <c r="D19" s="115">
        <v>93</v>
      </c>
      <c r="E19" s="114">
        <v>83</v>
      </c>
      <c r="F19" s="114">
        <v>89</v>
      </c>
      <c r="G19" s="114">
        <v>83</v>
      </c>
      <c r="H19" s="140">
        <v>75</v>
      </c>
      <c r="I19" s="115">
        <v>18</v>
      </c>
      <c r="J19" s="116">
        <v>24</v>
      </c>
    </row>
    <row r="20" spans="1:10" s="110" customFormat="1" ht="12" customHeight="1" x14ac:dyDescent="0.2">
      <c r="A20" s="118" t="s">
        <v>113</v>
      </c>
      <c r="B20" s="119" t="s">
        <v>181</v>
      </c>
      <c r="C20" s="113">
        <v>70.226453194865144</v>
      </c>
      <c r="D20" s="115">
        <v>24344</v>
      </c>
      <c r="E20" s="114">
        <v>24451</v>
      </c>
      <c r="F20" s="114">
        <v>24855</v>
      </c>
      <c r="G20" s="114">
        <v>24415</v>
      </c>
      <c r="H20" s="140">
        <v>24471</v>
      </c>
      <c r="I20" s="115">
        <v>-127</v>
      </c>
      <c r="J20" s="116">
        <v>-0.51898165175105226</v>
      </c>
    </row>
    <row r="21" spans="1:10" s="110" customFormat="1" ht="12" customHeight="1" x14ac:dyDescent="0.2">
      <c r="A21" s="118"/>
      <c r="B21" s="119" t="s">
        <v>182</v>
      </c>
      <c r="C21" s="113">
        <v>29.773546805134863</v>
      </c>
      <c r="D21" s="115">
        <v>10321</v>
      </c>
      <c r="E21" s="114">
        <v>10284</v>
      </c>
      <c r="F21" s="114">
        <v>10235</v>
      </c>
      <c r="G21" s="114">
        <v>10014</v>
      </c>
      <c r="H21" s="140">
        <v>9912</v>
      </c>
      <c r="I21" s="115">
        <v>409</v>
      </c>
      <c r="J21" s="116">
        <v>4.1263115415657792</v>
      </c>
    </row>
    <row r="22" spans="1:10" s="110" customFormat="1" ht="12" customHeight="1" x14ac:dyDescent="0.2">
      <c r="A22" s="118" t="s">
        <v>113</v>
      </c>
      <c r="B22" s="119" t="s">
        <v>116</v>
      </c>
      <c r="C22" s="113">
        <v>87.462858791288042</v>
      </c>
      <c r="D22" s="115">
        <v>30319</v>
      </c>
      <c r="E22" s="114">
        <v>30476</v>
      </c>
      <c r="F22" s="114">
        <v>30686</v>
      </c>
      <c r="G22" s="114">
        <v>30164</v>
      </c>
      <c r="H22" s="140">
        <v>30209</v>
      </c>
      <c r="I22" s="115">
        <v>110</v>
      </c>
      <c r="J22" s="116">
        <v>0.36412989506438481</v>
      </c>
    </row>
    <row r="23" spans="1:10" s="110" customFormat="1" ht="12" customHeight="1" x14ac:dyDescent="0.2">
      <c r="A23" s="118"/>
      <c r="B23" s="119" t="s">
        <v>117</v>
      </c>
      <c r="C23" s="113">
        <v>12.516947930188952</v>
      </c>
      <c r="D23" s="115">
        <v>4339</v>
      </c>
      <c r="E23" s="114">
        <v>4253</v>
      </c>
      <c r="F23" s="114">
        <v>4401</v>
      </c>
      <c r="G23" s="114">
        <v>4261</v>
      </c>
      <c r="H23" s="140">
        <v>4171</v>
      </c>
      <c r="I23" s="115">
        <v>168</v>
      </c>
      <c r="J23" s="116">
        <v>4.02781107648046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42436</v>
      </c>
      <c r="E64" s="236">
        <v>42355</v>
      </c>
      <c r="F64" s="236">
        <v>42737</v>
      </c>
      <c r="G64" s="236">
        <v>42008</v>
      </c>
      <c r="H64" s="140">
        <v>41922</v>
      </c>
      <c r="I64" s="115">
        <v>514</v>
      </c>
      <c r="J64" s="116">
        <v>1.2260865416726301</v>
      </c>
    </row>
    <row r="65" spans="1:12" s="110" customFormat="1" ht="12" customHeight="1" x14ac:dyDescent="0.2">
      <c r="A65" s="118" t="s">
        <v>105</v>
      </c>
      <c r="B65" s="119" t="s">
        <v>106</v>
      </c>
      <c r="C65" s="113">
        <v>55.092374399095107</v>
      </c>
      <c r="D65" s="235">
        <v>23379</v>
      </c>
      <c r="E65" s="236">
        <v>23314</v>
      </c>
      <c r="F65" s="236">
        <v>23629</v>
      </c>
      <c r="G65" s="236">
        <v>23229</v>
      </c>
      <c r="H65" s="140">
        <v>23184</v>
      </c>
      <c r="I65" s="115">
        <v>195</v>
      </c>
      <c r="J65" s="116">
        <v>0.84109730848861286</v>
      </c>
    </row>
    <row r="66" spans="1:12" s="110" customFormat="1" ht="12" customHeight="1" x14ac:dyDescent="0.2">
      <c r="A66" s="118"/>
      <c r="B66" s="119" t="s">
        <v>107</v>
      </c>
      <c r="C66" s="113">
        <v>44.907625600904893</v>
      </c>
      <c r="D66" s="235">
        <v>19057</v>
      </c>
      <c r="E66" s="236">
        <v>19041</v>
      </c>
      <c r="F66" s="236">
        <v>19108</v>
      </c>
      <c r="G66" s="236">
        <v>18779</v>
      </c>
      <c r="H66" s="140">
        <v>18738</v>
      </c>
      <c r="I66" s="115">
        <v>319</v>
      </c>
      <c r="J66" s="116">
        <v>1.70242288397908</v>
      </c>
    </row>
    <row r="67" spans="1:12" s="110" customFormat="1" ht="12" customHeight="1" x14ac:dyDescent="0.2">
      <c r="A67" s="118" t="s">
        <v>105</v>
      </c>
      <c r="B67" s="121" t="s">
        <v>108</v>
      </c>
      <c r="C67" s="113">
        <v>13.36836648128947</v>
      </c>
      <c r="D67" s="235">
        <v>5673</v>
      </c>
      <c r="E67" s="236">
        <v>5837</v>
      </c>
      <c r="F67" s="236">
        <v>5997</v>
      </c>
      <c r="G67" s="236">
        <v>5567</v>
      </c>
      <c r="H67" s="140">
        <v>5661</v>
      </c>
      <c r="I67" s="115">
        <v>12</v>
      </c>
      <c r="J67" s="116">
        <v>0.21197668256491786</v>
      </c>
    </row>
    <row r="68" spans="1:12" s="110" customFormat="1" ht="12" customHeight="1" x14ac:dyDescent="0.2">
      <c r="A68" s="118"/>
      <c r="B68" s="121" t="s">
        <v>109</v>
      </c>
      <c r="C68" s="113">
        <v>65.305401074559342</v>
      </c>
      <c r="D68" s="235">
        <v>27713</v>
      </c>
      <c r="E68" s="236">
        <v>27570</v>
      </c>
      <c r="F68" s="236">
        <v>27855</v>
      </c>
      <c r="G68" s="236">
        <v>27683</v>
      </c>
      <c r="H68" s="140">
        <v>27647</v>
      </c>
      <c r="I68" s="115">
        <v>66</v>
      </c>
      <c r="J68" s="116">
        <v>0.23872391217853656</v>
      </c>
    </row>
    <row r="69" spans="1:12" s="110" customFormat="1" ht="12" customHeight="1" x14ac:dyDescent="0.2">
      <c r="A69" s="118"/>
      <c r="B69" s="121" t="s">
        <v>110</v>
      </c>
      <c r="C69" s="113">
        <v>20.428409840701292</v>
      </c>
      <c r="D69" s="235">
        <v>8669</v>
      </c>
      <c r="E69" s="236">
        <v>8579</v>
      </c>
      <c r="F69" s="236">
        <v>8516</v>
      </c>
      <c r="G69" s="236">
        <v>8397</v>
      </c>
      <c r="H69" s="140">
        <v>8271</v>
      </c>
      <c r="I69" s="115">
        <v>398</v>
      </c>
      <c r="J69" s="116">
        <v>4.8119937129730381</v>
      </c>
    </row>
    <row r="70" spans="1:12" s="110" customFormat="1" ht="12" customHeight="1" x14ac:dyDescent="0.2">
      <c r="A70" s="120"/>
      <c r="B70" s="121" t="s">
        <v>111</v>
      </c>
      <c r="C70" s="113">
        <v>0.89782260344990106</v>
      </c>
      <c r="D70" s="235">
        <v>381</v>
      </c>
      <c r="E70" s="236">
        <v>369</v>
      </c>
      <c r="F70" s="236">
        <v>369</v>
      </c>
      <c r="G70" s="236">
        <v>361</v>
      </c>
      <c r="H70" s="140">
        <v>343</v>
      </c>
      <c r="I70" s="115">
        <v>38</v>
      </c>
      <c r="J70" s="116">
        <v>11.078717201166182</v>
      </c>
    </row>
    <row r="71" spans="1:12" s="110" customFormat="1" ht="12" customHeight="1" x14ac:dyDescent="0.2">
      <c r="A71" s="120"/>
      <c r="B71" s="121" t="s">
        <v>112</v>
      </c>
      <c r="C71" s="113">
        <v>0.24978791592044491</v>
      </c>
      <c r="D71" s="235">
        <v>106</v>
      </c>
      <c r="E71" s="236">
        <v>97</v>
      </c>
      <c r="F71" s="236">
        <v>108</v>
      </c>
      <c r="G71" s="236">
        <v>107</v>
      </c>
      <c r="H71" s="140">
        <v>93</v>
      </c>
      <c r="I71" s="115">
        <v>13</v>
      </c>
      <c r="J71" s="116">
        <v>13.978494623655914</v>
      </c>
    </row>
    <row r="72" spans="1:12" s="110" customFormat="1" ht="12" customHeight="1" x14ac:dyDescent="0.2">
      <c r="A72" s="118" t="s">
        <v>113</v>
      </c>
      <c r="B72" s="119" t="s">
        <v>181</v>
      </c>
      <c r="C72" s="113">
        <v>72.641153737392784</v>
      </c>
      <c r="D72" s="235">
        <v>30826</v>
      </c>
      <c r="E72" s="236">
        <v>30774</v>
      </c>
      <c r="F72" s="236">
        <v>31184</v>
      </c>
      <c r="G72" s="236">
        <v>30695</v>
      </c>
      <c r="H72" s="140">
        <v>30725</v>
      </c>
      <c r="I72" s="115">
        <v>101</v>
      </c>
      <c r="J72" s="116">
        <v>0.32872253864930839</v>
      </c>
    </row>
    <row r="73" spans="1:12" s="110" customFormat="1" ht="12" customHeight="1" x14ac:dyDescent="0.2">
      <c r="A73" s="118"/>
      <c r="B73" s="119" t="s">
        <v>182</v>
      </c>
      <c r="C73" s="113">
        <v>27.358846262607219</v>
      </c>
      <c r="D73" s="115">
        <v>11610</v>
      </c>
      <c r="E73" s="114">
        <v>11581</v>
      </c>
      <c r="F73" s="114">
        <v>11553</v>
      </c>
      <c r="G73" s="114">
        <v>11313</v>
      </c>
      <c r="H73" s="140">
        <v>11197</v>
      </c>
      <c r="I73" s="115">
        <v>413</v>
      </c>
      <c r="J73" s="116">
        <v>3.6884879878538896</v>
      </c>
    </row>
    <row r="74" spans="1:12" s="110" customFormat="1" ht="12" customHeight="1" x14ac:dyDescent="0.2">
      <c r="A74" s="118" t="s">
        <v>113</v>
      </c>
      <c r="B74" s="119" t="s">
        <v>116</v>
      </c>
      <c r="C74" s="113">
        <v>89.603167122254689</v>
      </c>
      <c r="D74" s="115">
        <v>38024</v>
      </c>
      <c r="E74" s="114">
        <v>38109</v>
      </c>
      <c r="F74" s="114">
        <v>38366</v>
      </c>
      <c r="G74" s="114">
        <v>37780</v>
      </c>
      <c r="H74" s="140">
        <v>37791</v>
      </c>
      <c r="I74" s="115">
        <v>233</v>
      </c>
      <c r="J74" s="116">
        <v>0.61654891376253607</v>
      </c>
    </row>
    <row r="75" spans="1:12" s="110" customFormat="1" ht="12" customHeight="1" x14ac:dyDescent="0.2">
      <c r="A75" s="142"/>
      <c r="B75" s="124" t="s">
        <v>117</v>
      </c>
      <c r="C75" s="125">
        <v>10.377980959562635</v>
      </c>
      <c r="D75" s="143">
        <v>4404</v>
      </c>
      <c r="E75" s="144">
        <v>4241</v>
      </c>
      <c r="F75" s="144">
        <v>4367</v>
      </c>
      <c r="G75" s="144">
        <v>4225</v>
      </c>
      <c r="H75" s="145">
        <v>4128</v>
      </c>
      <c r="I75" s="143">
        <v>276</v>
      </c>
      <c r="J75" s="146">
        <v>6.6860465116279073</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34665</v>
      </c>
      <c r="G11" s="114">
        <v>34735</v>
      </c>
      <c r="H11" s="114">
        <v>35090</v>
      </c>
      <c r="I11" s="114">
        <v>34429</v>
      </c>
      <c r="J11" s="140">
        <v>34383</v>
      </c>
      <c r="K11" s="114">
        <v>282</v>
      </c>
      <c r="L11" s="116">
        <v>0.82017275979408433</v>
      </c>
    </row>
    <row r="12" spans="1:17" s="110" customFormat="1" ht="24.95" customHeight="1" x14ac:dyDescent="0.2">
      <c r="A12" s="604" t="s">
        <v>185</v>
      </c>
      <c r="B12" s="605"/>
      <c r="C12" s="605"/>
      <c r="D12" s="606"/>
      <c r="E12" s="113">
        <v>52.863118419154766</v>
      </c>
      <c r="F12" s="115">
        <v>18325</v>
      </c>
      <c r="G12" s="114">
        <v>18411</v>
      </c>
      <c r="H12" s="114">
        <v>18770</v>
      </c>
      <c r="I12" s="114">
        <v>18395</v>
      </c>
      <c r="J12" s="140">
        <v>18368</v>
      </c>
      <c r="K12" s="114">
        <v>-43</v>
      </c>
      <c r="L12" s="116">
        <v>-0.234102787456446</v>
      </c>
    </row>
    <row r="13" spans="1:17" s="110" customFormat="1" ht="15" customHeight="1" x14ac:dyDescent="0.2">
      <c r="A13" s="120"/>
      <c r="B13" s="612" t="s">
        <v>107</v>
      </c>
      <c r="C13" s="612"/>
      <c r="E13" s="113">
        <v>47.136881580845234</v>
      </c>
      <c r="F13" s="115">
        <v>16340</v>
      </c>
      <c r="G13" s="114">
        <v>16324</v>
      </c>
      <c r="H13" s="114">
        <v>16320</v>
      </c>
      <c r="I13" s="114">
        <v>16034</v>
      </c>
      <c r="J13" s="140">
        <v>16015</v>
      </c>
      <c r="K13" s="114">
        <v>325</v>
      </c>
      <c r="L13" s="116">
        <v>2.0293474867311896</v>
      </c>
    </row>
    <row r="14" spans="1:17" s="110" customFormat="1" ht="24.95" customHeight="1" x14ac:dyDescent="0.2">
      <c r="A14" s="604" t="s">
        <v>186</v>
      </c>
      <c r="B14" s="605"/>
      <c r="C14" s="605"/>
      <c r="D14" s="606"/>
      <c r="E14" s="113">
        <v>13.079474974758401</v>
      </c>
      <c r="F14" s="115">
        <v>4534</v>
      </c>
      <c r="G14" s="114">
        <v>4695</v>
      </c>
      <c r="H14" s="114">
        <v>4800</v>
      </c>
      <c r="I14" s="114">
        <v>4430</v>
      </c>
      <c r="J14" s="140">
        <v>4518</v>
      </c>
      <c r="K14" s="114">
        <v>16</v>
      </c>
      <c r="L14" s="116">
        <v>0.35413899955732625</v>
      </c>
    </row>
    <row r="15" spans="1:17" s="110" customFormat="1" ht="15" customHeight="1" x14ac:dyDescent="0.2">
      <c r="A15" s="120"/>
      <c r="B15" s="119"/>
      <c r="C15" s="258" t="s">
        <v>106</v>
      </c>
      <c r="E15" s="113">
        <v>56.418173797970887</v>
      </c>
      <c r="F15" s="115">
        <v>2558</v>
      </c>
      <c r="G15" s="114">
        <v>2657</v>
      </c>
      <c r="H15" s="114">
        <v>2751</v>
      </c>
      <c r="I15" s="114">
        <v>2519</v>
      </c>
      <c r="J15" s="140">
        <v>2569</v>
      </c>
      <c r="K15" s="114">
        <v>-11</v>
      </c>
      <c r="L15" s="116">
        <v>-0.42818217205138187</v>
      </c>
    </row>
    <row r="16" spans="1:17" s="110" customFormat="1" ht="15" customHeight="1" x14ac:dyDescent="0.2">
      <c r="A16" s="120"/>
      <c r="B16" s="119"/>
      <c r="C16" s="258" t="s">
        <v>107</v>
      </c>
      <c r="E16" s="113">
        <v>43.581826202029113</v>
      </c>
      <c r="F16" s="115">
        <v>1976</v>
      </c>
      <c r="G16" s="114">
        <v>2038</v>
      </c>
      <c r="H16" s="114">
        <v>2049</v>
      </c>
      <c r="I16" s="114">
        <v>1911</v>
      </c>
      <c r="J16" s="140">
        <v>1949</v>
      </c>
      <c r="K16" s="114">
        <v>27</v>
      </c>
      <c r="L16" s="116">
        <v>1.3853258081067215</v>
      </c>
    </row>
    <row r="17" spans="1:12" s="110" customFormat="1" ht="15" customHeight="1" x14ac:dyDescent="0.2">
      <c r="A17" s="120"/>
      <c r="B17" s="121" t="s">
        <v>109</v>
      </c>
      <c r="C17" s="258"/>
      <c r="E17" s="113">
        <v>65.804125198326844</v>
      </c>
      <c r="F17" s="115">
        <v>22811</v>
      </c>
      <c r="G17" s="114">
        <v>22806</v>
      </c>
      <c r="H17" s="114">
        <v>23126</v>
      </c>
      <c r="I17" s="114">
        <v>22940</v>
      </c>
      <c r="J17" s="140">
        <v>22923</v>
      </c>
      <c r="K17" s="114">
        <v>-112</v>
      </c>
      <c r="L17" s="116">
        <v>-0.48859224359813286</v>
      </c>
    </row>
    <row r="18" spans="1:12" s="110" customFormat="1" ht="15" customHeight="1" x14ac:dyDescent="0.2">
      <c r="A18" s="120"/>
      <c r="B18" s="119"/>
      <c r="C18" s="258" t="s">
        <v>106</v>
      </c>
      <c r="E18" s="113">
        <v>52.728946560869758</v>
      </c>
      <c r="F18" s="115">
        <v>12028</v>
      </c>
      <c r="G18" s="114">
        <v>12077</v>
      </c>
      <c r="H18" s="114">
        <v>12368</v>
      </c>
      <c r="I18" s="114">
        <v>12279</v>
      </c>
      <c r="J18" s="140">
        <v>12271</v>
      </c>
      <c r="K18" s="114">
        <v>-243</v>
      </c>
      <c r="L18" s="116">
        <v>-1.9802787058919404</v>
      </c>
    </row>
    <row r="19" spans="1:12" s="110" customFormat="1" ht="15" customHeight="1" x14ac:dyDescent="0.2">
      <c r="A19" s="120"/>
      <c r="B19" s="119"/>
      <c r="C19" s="258" t="s">
        <v>107</v>
      </c>
      <c r="E19" s="113">
        <v>47.271053439130242</v>
      </c>
      <c r="F19" s="115">
        <v>10783</v>
      </c>
      <c r="G19" s="114">
        <v>10729</v>
      </c>
      <c r="H19" s="114">
        <v>10758</v>
      </c>
      <c r="I19" s="114">
        <v>10661</v>
      </c>
      <c r="J19" s="140">
        <v>10652</v>
      </c>
      <c r="K19" s="114">
        <v>131</v>
      </c>
      <c r="L19" s="116">
        <v>1.2298159969958693</v>
      </c>
    </row>
    <row r="20" spans="1:12" s="110" customFormat="1" ht="15" customHeight="1" x14ac:dyDescent="0.2">
      <c r="A20" s="120"/>
      <c r="B20" s="121" t="s">
        <v>110</v>
      </c>
      <c r="C20" s="258"/>
      <c r="E20" s="113">
        <v>20.118274917063321</v>
      </c>
      <c r="F20" s="115">
        <v>6974</v>
      </c>
      <c r="G20" s="114">
        <v>6904</v>
      </c>
      <c r="H20" s="114">
        <v>6841</v>
      </c>
      <c r="I20" s="114">
        <v>6749</v>
      </c>
      <c r="J20" s="140">
        <v>6646</v>
      </c>
      <c r="K20" s="114">
        <v>328</v>
      </c>
      <c r="L20" s="116">
        <v>4.9352994282275056</v>
      </c>
    </row>
    <row r="21" spans="1:12" s="110" customFormat="1" ht="15" customHeight="1" x14ac:dyDescent="0.2">
      <c r="A21" s="120"/>
      <c r="B21" s="119"/>
      <c r="C21" s="258" t="s">
        <v>106</v>
      </c>
      <c r="E21" s="113">
        <v>50.4445081732148</v>
      </c>
      <c r="F21" s="115">
        <v>3518</v>
      </c>
      <c r="G21" s="114">
        <v>3475</v>
      </c>
      <c r="H21" s="114">
        <v>3453</v>
      </c>
      <c r="I21" s="114">
        <v>3406</v>
      </c>
      <c r="J21" s="140">
        <v>3346</v>
      </c>
      <c r="K21" s="114">
        <v>172</v>
      </c>
      <c r="L21" s="116">
        <v>5.140466228332337</v>
      </c>
    </row>
    <row r="22" spans="1:12" s="110" customFormat="1" ht="15" customHeight="1" x14ac:dyDescent="0.2">
      <c r="A22" s="120"/>
      <c r="B22" s="119"/>
      <c r="C22" s="258" t="s">
        <v>107</v>
      </c>
      <c r="E22" s="113">
        <v>49.5554918267852</v>
      </c>
      <c r="F22" s="115">
        <v>3456</v>
      </c>
      <c r="G22" s="114">
        <v>3429</v>
      </c>
      <c r="H22" s="114">
        <v>3388</v>
      </c>
      <c r="I22" s="114">
        <v>3343</v>
      </c>
      <c r="J22" s="140">
        <v>3300</v>
      </c>
      <c r="K22" s="114">
        <v>156</v>
      </c>
      <c r="L22" s="116">
        <v>4.7272727272727275</v>
      </c>
    </row>
    <row r="23" spans="1:12" s="110" customFormat="1" ht="15" customHeight="1" x14ac:dyDescent="0.2">
      <c r="A23" s="120"/>
      <c r="B23" s="121" t="s">
        <v>111</v>
      </c>
      <c r="C23" s="258"/>
      <c r="E23" s="113">
        <v>0.9981249098514352</v>
      </c>
      <c r="F23" s="115">
        <v>346</v>
      </c>
      <c r="G23" s="114">
        <v>330</v>
      </c>
      <c r="H23" s="114">
        <v>323</v>
      </c>
      <c r="I23" s="114">
        <v>310</v>
      </c>
      <c r="J23" s="140">
        <v>296</v>
      </c>
      <c r="K23" s="114">
        <v>50</v>
      </c>
      <c r="L23" s="116">
        <v>16.891891891891891</v>
      </c>
    </row>
    <row r="24" spans="1:12" s="110" customFormat="1" ht="15" customHeight="1" x14ac:dyDescent="0.2">
      <c r="A24" s="120"/>
      <c r="B24" s="119"/>
      <c r="C24" s="258" t="s">
        <v>106</v>
      </c>
      <c r="E24" s="113">
        <v>63.872832369942195</v>
      </c>
      <c r="F24" s="115">
        <v>221</v>
      </c>
      <c r="G24" s="114">
        <v>202</v>
      </c>
      <c r="H24" s="114">
        <v>198</v>
      </c>
      <c r="I24" s="114">
        <v>191</v>
      </c>
      <c r="J24" s="140">
        <v>182</v>
      </c>
      <c r="K24" s="114">
        <v>39</v>
      </c>
      <c r="L24" s="116">
        <v>21.428571428571427</v>
      </c>
    </row>
    <row r="25" spans="1:12" s="110" customFormat="1" ht="15" customHeight="1" x14ac:dyDescent="0.2">
      <c r="A25" s="120"/>
      <c r="B25" s="119"/>
      <c r="C25" s="258" t="s">
        <v>107</v>
      </c>
      <c r="E25" s="113">
        <v>36.127167630057805</v>
      </c>
      <c r="F25" s="115">
        <v>125</v>
      </c>
      <c r="G25" s="114">
        <v>128</v>
      </c>
      <c r="H25" s="114">
        <v>125</v>
      </c>
      <c r="I25" s="114">
        <v>119</v>
      </c>
      <c r="J25" s="140">
        <v>114</v>
      </c>
      <c r="K25" s="114">
        <v>11</v>
      </c>
      <c r="L25" s="116">
        <v>9.6491228070175445</v>
      </c>
    </row>
    <row r="26" spans="1:12" s="110" customFormat="1" ht="15" customHeight="1" x14ac:dyDescent="0.2">
      <c r="A26" s="120"/>
      <c r="C26" s="121" t="s">
        <v>187</v>
      </c>
      <c r="D26" s="110" t="s">
        <v>188</v>
      </c>
      <c r="E26" s="113">
        <v>0.26828212894850711</v>
      </c>
      <c r="F26" s="115">
        <v>93</v>
      </c>
      <c r="G26" s="114">
        <v>83</v>
      </c>
      <c r="H26" s="114">
        <v>89</v>
      </c>
      <c r="I26" s="114">
        <v>83</v>
      </c>
      <c r="J26" s="140">
        <v>75</v>
      </c>
      <c r="K26" s="114">
        <v>18</v>
      </c>
      <c r="L26" s="116">
        <v>24</v>
      </c>
    </row>
    <row r="27" spans="1:12" s="110" customFormat="1" ht="15" customHeight="1" x14ac:dyDescent="0.2">
      <c r="A27" s="120"/>
      <c r="B27" s="119"/>
      <c r="D27" s="259" t="s">
        <v>106</v>
      </c>
      <c r="E27" s="113">
        <v>56.98924731182796</v>
      </c>
      <c r="F27" s="115">
        <v>53</v>
      </c>
      <c r="G27" s="114">
        <v>40</v>
      </c>
      <c r="H27" s="114">
        <v>42</v>
      </c>
      <c r="I27" s="114">
        <v>36</v>
      </c>
      <c r="J27" s="140">
        <v>34</v>
      </c>
      <c r="K27" s="114">
        <v>19</v>
      </c>
      <c r="L27" s="116">
        <v>55.882352941176471</v>
      </c>
    </row>
    <row r="28" spans="1:12" s="110" customFormat="1" ht="15" customHeight="1" x14ac:dyDescent="0.2">
      <c r="A28" s="120"/>
      <c r="B28" s="119"/>
      <c r="D28" s="259" t="s">
        <v>107</v>
      </c>
      <c r="E28" s="113">
        <v>43.01075268817204</v>
      </c>
      <c r="F28" s="115">
        <v>40</v>
      </c>
      <c r="G28" s="114">
        <v>43</v>
      </c>
      <c r="H28" s="114">
        <v>47</v>
      </c>
      <c r="I28" s="114">
        <v>47</v>
      </c>
      <c r="J28" s="140">
        <v>41</v>
      </c>
      <c r="K28" s="114">
        <v>-1</v>
      </c>
      <c r="L28" s="116">
        <v>-2.4390243902439024</v>
      </c>
    </row>
    <row r="29" spans="1:12" s="110" customFormat="1" ht="24.95" customHeight="1" x14ac:dyDescent="0.2">
      <c r="A29" s="604" t="s">
        <v>189</v>
      </c>
      <c r="B29" s="605"/>
      <c r="C29" s="605"/>
      <c r="D29" s="606"/>
      <c r="E29" s="113">
        <v>87.462858791288042</v>
      </c>
      <c r="F29" s="115">
        <v>30319</v>
      </c>
      <c r="G29" s="114">
        <v>30476</v>
      </c>
      <c r="H29" s="114">
        <v>30686</v>
      </c>
      <c r="I29" s="114">
        <v>30164</v>
      </c>
      <c r="J29" s="140">
        <v>30209</v>
      </c>
      <c r="K29" s="114">
        <v>110</v>
      </c>
      <c r="L29" s="116">
        <v>0.36412989506438481</v>
      </c>
    </row>
    <row r="30" spans="1:12" s="110" customFormat="1" ht="15" customHeight="1" x14ac:dyDescent="0.2">
      <c r="A30" s="120"/>
      <c r="B30" s="119"/>
      <c r="C30" s="258" t="s">
        <v>106</v>
      </c>
      <c r="E30" s="113">
        <v>50.687687588640784</v>
      </c>
      <c r="F30" s="115">
        <v>15368</v>
      </c>
      <c r="G30" s="114">
        <v>15491</v>
      </c>
      <c r="H30" s="114">
        <v>15710</v>
      </c>
      <c r="I30" s="114">
        <v>15433</v>
      </c>
      <c r="J30" s="140">
        <v>15462</v>
      </c>
      <c r="K30" s="114">
        <v>-94</v>
      </c>
      <c r="L30" s="116">
        <v>-0.60794205148105029</v>
      </c>
    </row>
    <row r="31" spans="1:12" s="110" customFormat="1" ht="15" customHeight="1" x14ac:dyDescent="0.2">
      <c r="A31" s="120"/>
      <c r="B31" s="119"/>
      <c r="C31" s="258" t="s">
        <v>107</v>
      </c>
      <c r="E31" s="113">
        <v>49.312312411359216</v>
      </c>
      <c r="F31" s="115">
        <v>14951</v>
      </c>
      <c r="G31" s="114">
        <v>14985</v>
      </c>
      <c r="H31" s="114">
        <v>14976</v>
      </c>
      <c r="I31" s="114">
        <v>14731</v>
      </c>
      <c r="J31" s="140">
        <v>14747</v>
      </c>
      <c r="K31" s="114">
        <v>204</v>
      </c>
      <c r="L31" s="116">
        <v>1.3833322031599646</v>
      </c>
    </row>
    <row r="32" spans="1:12" s="110" customFormat="1" ht="15" customHeight="1" x14ac:dyDescent="0.2">
      <c r="A32" s="120"/>
      <c r="B32" s="119" t="s">
        <v>117</v>
      </c>
      <c r="C32" s="258"/>
      <c r="E32" s="113">
        <v>12.516947930188952</v>
      </c>
      <c r="F32" s="115">
        <v>4339</v>
      </c>
      <c r="G32" s="114">
        <v>4253</v>
      </c>
      <c r="H32" s="114">
        <v>4401</v>
      </c>
      <c r="I32" s="114">
        <v>4261</v>
      </c>
      <c r="J32" s="140">
        <v>4171</v>
      </c>
      <c r="K32" s="114">
        <v>168</v>
      </c>
      <c r="L32" s="116">
        <v>4.02781107648046</v>
      </c>
    </row>
    <row r="33" spans="1:12" s="110" customFormat="1" ht="15" customHeight="1" x14ac:dyDescent="0.2">
      <c r="A33" s="120"/>
      <c r="B33" s="119"/>
      <c r="C33" s="258" t="s">
        <v>106</v>
      </c>
      <c r="E33" s="113">
        <v>68.011062456787272</v>
      </c>
      <c r="F33" s="115">
        <v>2951</v>
      </c>
      <c r="G33" s="114">
        <v>2915</v>
      </c>
      <c r="H33" s="114">
        <v>3057</v>
      </c>
      <c r="I33" s="114">
        <v>2958</v>
      </c>
      <c r="J33" s="140">
        <v>2903</v>
      </c>
      <c r="K33" s="114">
        <v>48</v>
      </c>
      <c r="L33" s="116">
        <v>1.65346193592835</v>
      </c>
    </row>
    <row r="34" spans="1:12" s="110" customFormat="1" ht="15" customHeight="1" x14ac:dyDescent="0.2">
      <c r="A34" s="120"/>
      <c r="B34" s="119"/>
      <c r="C34" s="258" t="s">
        <v>107</v>
      </c>
      <c r="E34" s="113">
        <v>31.988937543212721</v>
      </c>
      <c r="F34" s="115">
        <v>1388</v>
      </c>
      <c r="G34" s="114">
        <v>1338</v>
      </c>
      <c r="H34" s="114">
        <v>1344</v>
      </c>
      <c r="I34" s="114">
        <v>1303</v>
      </c>
      <c r="J34" s="140">
        <v>1268</v>
      </c>
      <c r="K34" s="114">
        <v>120</v>
      </c>
      <c r="L34" s="116">
        <v>9.4637223974763405</v>
      </c>
    </row>
    <row r="35" spans="1:12" s="110" customFormat="1" ht="24.95" customHeight="1" x14ac:dyDescent="0.2">
      <c r="A35" s="604" t="s">
        <v>190</v>
      </c>
      <c r="B35" s="605"/>
      <c r="C35" s="605"/>
      <c r="D35" s="606"/>
      <c r="E35" s="113">
        <v>70.226453194865144</v>
      </c>
      <c r="F35" s="115">
        <v>24344</v>
      </c>
      <c r="G35" s="114">
        <v>24451</v>
      </c>
      <c r="H35" s="114">
        <v>24855</v>
      </c>
      <c r="I35" s="114">
        <v>24415</v>
      </c>
      <c r="J35" s="140">
        <v>24471</v>
      </c>
      <c r="K35" s="114">
        <v>-127</v>
      </c>
      <c r="L35" s="116">
        <v>-0.51898165175105226</v>
      </c>
    </row>
    <row r="36" spans="1:12" s="110" customFormat="1" ht="15" customHeight="1" x14ac:dyDescent="0.2">
      <c r="A36" s="120"/>
      <c r="B36" s="119"/>
      <c r="C36" s="258" t="s">
        <v>106</v>
      </c>
      <c r="E36" s="113">
        <v>70.074761748274724</v>
      </c>
      <c r="F36" s="115">
        <v>17059</v>
      </c>
      <c r="G36" s="114">
        <v>17164</v>
      </c>
      <c r="H36" s="114">
        <v>17519</v>
      </c>
      <c r="I36" s="114">
        <v>17234</v>
      </c>
      <c r="J36" s="140">
        <v>17226</v>
      </c>
      <c r="K36" s="114">
        <v>-167</v>
      </c>
      <c r="L36" s="116">
        <v>-0.96946476256821079</v>
      </c>
    </row>
    <row r="37" spans="1:12" s="110" customFormat="1" ht="15" customHeight="1" x14ac:dyDescent="0.2">
      <c r="A37" s="120"/>
      <c r="B37" s="119"/>
      <c r="C37" s="258" t="s">
        <v>107</v>
      </c>
      <c r="E37" s="113">
        <v>29.925238251725272</v>
      </c>
      <c r="F37" s="115">
        <v>7285</v>
      </c>
      <c r="G37" s="114">
        <v>7287</v>
      </c>
      <c r="H37" s="114">
        <v>7336</v>
      </c>
      <c r="I37" s="114">
        <v>7181</v>
      </c>
      <c r="J37" s="140">
        <v>7245</v>
      </c>
      <c r="K37" s="114">
        <v>40</v>
      </c>
      <c r="L37" s="116">
        <v>0.55210489993098688</v>
      </c>
    </row>
    <row r="38" spans="1:12" s="110" customFormat="1" ht="15" customHeight="1" x14ac:dyDescent="0.2">
      <c r="A38" s="120"/>
      <c r="B38" s="119" t="s">
        <v>182</v>
      </c>
      <c r="C38" s="258"/>
      <c r="E38" s="113">
        <v>29.773546805134863</v>
      </c>
      <c r="F38" s="115">
        <v>10321</v>
      </c>
      <c r="G38" s="114">
        <v>10284</v>
      </c>
      <c r="H38" s="114">
        <v>10235</v>
      </c>
      <c r="I38" s="114">
        <v>10014</v>
      </c>
      <c r="J38" s="140">
        <v>9912</v>
      </c>
      <c r="K38" s="114">
        <v>409</v>
      </c>
      <c r="L38" s="116">
        <v>4.1263115415657792</v>
      </c>
    </row>
    <row r="39" spans="1:12" s="110" customFormat="1" ht="15" customHeight="1" x14ac:dyDescent="0.2">
      <c r="A39" s="120"/>
      <c r="B39" s="119"/>
      <c r="C39" s="258" t="s">
        <v>106</v>
      </c>
      <c r="E39" s="113">
        <v>12.266253270031974</v>
      </c>
      <c r="F39" s="115">
        <v>1266</v>
      </c>
      <c r="G39" s="114">
        <v>1247</v>
      </c>
      <c r="H39" s="114">
        <v>1251</v>
      </c>
      <c r="I39" s="114">
        <v>1161</v>
      </c>
      <c r="J39" s="140">
        <v>1142</v>
      </c>
      <c r="K39" s="114">
        <v>124</v>
      </c>
      <c r="L39" s="116">
        <v>10.858143607705779</v>
      </c>
    </row>
    <row r="40" spans="1:12" s="110" customFormat="1" ht="15" customHeight="1" x14ac:dyDescent="0.2">
      <c r="A40" s="120"/>
      <c r="B40" s="119"/>
      <c r="C40" s="258" t="s">
        <v>107</v>
      </c>
      <c r="E40" s="113">
        <v>87.733746729968033</v>
      </c>
      <c r="F40" s="115">
        <v>9055</v>
      </c>
      <c r="G40" s="114">
        <v>9037</v>
      </c>
      <c r="H40" s="114">
        <v>8984</v>
      </c>
      <c r="I40" s="114">
        <v>8853</v>
      </c>
      <c r="J40" s="140">
        <v>8770</v>
      </c>
      <c r="K40" s="114">
        <v>285</v>
      </c>
      <c r="L40" s="116">
        <v>3.2497149372862029</v>
      </c>
    </row>
    <row r="41" spans="1:12" s="110" customFormat="1" ht="24.75" customHeight="1" x14ac:dyDescent="0.2">
      <c r="A41" s="604" t="s">
        <v>518</v>
      </c>
      <c r="B41" s="605"/>
      <c r="C41" s="605"/>
      <c r="D41" s="606"/>
      <c r="E41" s="113">
        <v>5.1492860233665079</v>
      </c>
      <c r="F41" s="115">
        <v>1785</v>
      </c>
      <c r="G41" s="114">
        <v>2012</v>
      </c>
      <c r="H41" s="114">
        <v>2016</v>
      </c>
      <c r="I41" s="114">
        <v>1759</v>
      </c>
      <c r="J41" s="140">
        <v>1823</v>
      </c>
      <c r="K41" s="114">
        <v>-38</v>
      </c>
      <c r="L41" s="116">
        <v>-2.0844761382336809</v>
      </c>
    </row>
    <row r="42" spans="1:12" s="110" customFormat="1" ht="15" customHeight="1" x14ac:dyDescent="0.2">
      <c r="A42" s="120"/>
      <c r="B42" s="119"/>
      <c r="C42" s="258" t="s">
        <v>106</v>
      </c>
      <c r="E42" s="113">
        <v>58.03921568627451</v>
      </c>
      <c r="F42" s="115">
        <v>1036</v>
      </c>
      <c r="G42" s="114">
        <v>1187</v>
      </c>
      <c r="H42" s="114">
        <v>1196</v>
      </c>
      <c r="I42" s="114">
        <v>1039</v>
      </c>
      <c r="J42" s="140">
        <v>1075</v>
      </c>
      <c r="K42" s="114">
        <v>-39</v>
      </c>
      <c r="L42" s="116">
        <v>-3.6279069767441858</v>
      </c>
    </row>
    <row r="43" spans="1:12" s="110" customFormat="1" ht="15" customHeight="1" x14ac:dyDescent="0.2">
      <c r="A43" s="123"/>
      <c r="B43" s="124"/>
      <c r="C43" s="260" t="s">
        <v>107</v>
      </c>
      <c r="D43" s="261"/>
      <c r="E43" s="125">
        <v>41.96078431372549</v>
      </c>
      <c r="F43" s="143">
        <v>749</v>
      </c>
      <c r="G43" s="144">
        <v>825</v>
      </c>
      <c r="H43" s="144">
        <v>820</v>
      </c>
      <c r="I43" s="144">
        <v>720</v>
      </c>
      <c r="J43" s="145">
        <v>748</v>
      </c>
      <c r="K43" s="144">
        <v>1</v>
      </c>
      <c r="L43" s="146">
        <v>0.13368983957219252</v>
      </c>
    </row>
    <row r="44" spans="1:12" s="110" customFormat="1" ht="45.75" customHeight="1" x14ac:dyDescent="0.2">
      <c r="A44" s="604" t="s">
        <v>191</v>
      </c>
      <c r="B44" s="605"/>
      <c r="C44" s="605"/>
      <c r="D44" s="606"/>
      <c r="E44" s="113">
        <v>1.7943170344728112</v>
      </c>
      <c r="F44" s="115">
        <v>622</v>
      </c>
      <c r="G44" s="114">
        <v>626</v>
      </c>
      <c r="H44" s="114">
        <v>630</v>
      </c>
      <c r="I44" s="114">
        <v>625</v>
      </c>
      <c r="J44" s="140">
        <v>631</v>
      </c>
      <c r="K44" s="114">
        <v>-9</v>
      </c>
      <c r="L44" s="116">
        <v>-1.4263074484944533</v>
      </c>
    </row>
    <row r="45" spans="1:12" s="110" customFormat="1" ht="15" customHeight="1" x14ac:dyDescent="0.2">
      <c r="A45" s="120"/>
      <c r="B45" s="119"/>
      <c r="C45" s="258" t="s">
        <v>106</v>
      </c>
      <c r="E45" s="113">
        <v>59.0032154340836</v>
      </c>
      <c r="F45" s="115">
        <v>367</v>
      </c>
      <c r="G45" s="114">
        <v>367</v>
      </c>
      <c r="H45" s="114">
        <v>368</v>
      </c>
      <c r="I45" s="114">
        <v>364</v>
      </c>
      <c r="J45" s="140">
        <v>365</v>
      </c>
      <c r="K45" s="114">
        <v>2</v>
      </c>
      <c r="L45" s="116">
        <v>0.54794520547945202</v>
      </c>
    </row>
    <row r="46" spans="1:12" s="110" customFormat="1" ht="15" customHeight="1" x14ac:dyDescent="0.2">
      <c r="A46" s="123"/>
      <c r="B46" s="124"/>
      <c r="C46" s="260" t="s">
        <v>107</v>
      </c>
      <c r="D46" s="261"/>
      <c r="E46" s="125">
        <v>40.9967845659164</v>
      </c>
      <c r="F46" s="143">
        <v>255</v>
      </c>
      <c r="G46" s="144">
        <v>259</v>
      </c>
      <c r="H46" s="144">
        <v>262</v>
      </c>
      <c r="I46" s="144">
        <v>261</v>
      </c>
      <c r="J46" s="145">
        <v>266</v>
      </c>
      <c r="K46" s="144">
        <v>-11</v>
      </c>
      <c r="L46" s="146">
        <v>-4.1353383458646613</v>
      </c>
    </row>
    <row r="47" spans="1:12" s="110" customFormat="1" ht="39" customHeight="1" x14ac:dyDescent="0.2">
      <c r="A47" s="604" t="s">
        <v>519</v>
      </c>
      <c r="B47" s="607"/>
      <c r="C47" s="607"/>
      <c r="D47" s="608"/>
      <c r="E47" s="113">
        <v>0.14135294966104139</v>
      </c>
      <c r="F47" s="115">
        <v>49</v>
      </c>
      <c r="G47" s="114">
        <v>52</v>
      </c>
      <c r="H47" s="114">
        <v>46</v>
      </c>
      <c r="I47" s="114">
        <v>52</v>
      </c>
      <c r="J47" s="140">
        <v>54</v>
      </c>
      <c r="K47" s="114">
        <v>-5</v>
      </c>
      <c r="L47" s="116">
        <v>-9.2592592592592595</v>
      </c>
    </row>
    <row r="48" spans="1:12" s="110" customFormat="1" ht="15" customHeight="1" x14ac:dyDescent="0.2">
      <c r="A48" s="120"/>
      <c r="B48" s="119"/>
      <c r="C48" s="258" t="s">
        <v>106</v>
      </c>
      <c r="E48" s="113">
        <v>30.612244897959183</v>
      </c>
      <c r="F48" s="115">
        <v>15</v>
      </c>
      <c r="G48" s="114">
        <v>16</v>
      </c>
      <c r="H48" s="114">
        <v>14</v>
      </c>
      <c r="I48" s="114">
        <v>19</v>
      </c>
      <c r="J48" s="140">
        <v>20</v>
      </c>
      <c r="K48" s="114">
        <v>-5</v>
      </c>
      <c r="L48" s="116">
        <v>-25</v>
      </c>
    </row>
    <row r="49" spans="1:12" s="110" customFormat="1" ht="15" customHeight="1" x14ac:dyDescent="0.2">
      <c r="A49" s="123"/>
      <c r="B49" s="124"/>
      <c r="C49" s="260" t="s">
        <v>107</v>
      </c>
      <c r="D49" s="261"/>
      <c r="E49" s="125">
        <v>69.387755102040813</v>
      </c>
      <c r="F49" s="143">
        <v>34</v>
      </c>
      <c r="G49" s="144">
        <v>36</v>
      </c>
      <c r="H49" s="144">
        <v>32</v>
      </c>
      <c r="I49" s="144">
        <v>33</v>
      </c>
      <c r="J49" s="145">
        <v>34</v>
      </c>
      <c r="K49" s="144">
        <v>0</v>
      </c>
      <c r="L49" s="146">
        <v>0</v>
      </c>
    </row>
    <row r="50" spans="1:12" s="110" customFormat="1" ht="24.95" customHeight="1" x14ac:dyDescent="0.2">
      <c r="A50" s="609" t="s">
        <v>192</v>
      </c>
      <c r="B50" s="610"/>
      <c r="C50" s="610"/>
      <c r="D50" s="611"/>
      <c r="E50" s="262">
        <v>15.168036924852156</v>
      </c>
      <c r="F50" s="263">
        <v>5258</v>
      </c>
      <c r="G50" s="264">
        <v>5414</v>
      </c>
      <c r="H50" s="264">
        <v>5544</v>
      </c>
      <c r="I50" s="264">
        <v>5178</v>
      </c>
      <c r="J50" s="265">
        <v>5215</v>
      </c>
      <c r="K50" s="263">
        <v>43</v>
      </c>
      <c r="L50" s="266">
        <v>0.82454458293384469</v>
      </c>
    </row>
    <row r="51" spans="1:12" s="110" customFormat="1" ht="15" customHeight="1" x14ac:dyDescent="0.2">
      <c r="A51" s="120"/>
      <c r="B51" s="119"/>
      <c r="C51" s="258" t="s">
        <v>106</v>
      </c>
      <c r="E51" s="113">
        <v>54.336249524534047</v>
      </c>
      <c r="F51" s="115">
        <v>2857</v>
      </c>
      <c r="G51" s="114">
        <v>2927</v>
      </c>
      <c r="H51" s="114">
        <v>3050</v>
      </c>
      <c r="I51" s="114">
        <v>2797</v>
      </c>
      <c r="J51" s="140">
        <v>2804</v>
      </c>
      <c r="K51" s="114">
        <v>53</v>
      </c>
      <c r="L51" s="116">
        <v>1.8901569186875891</v>
      </c>
    </row>
    <row r="52" spans="1:12" s="110" customFormat="1" ht="15" customHeight="1" x14ac:dyDescent="0.2">
      <c r="A52" s="120"/>
      <c r="B52" s="119"/>
      <c r="C52" s="258" t="s">
        <v>107</v>
      </c>
      <c r="E52" s="113">
        <v>45.663750475465953</v>
      </c>
      <c r="F52" s="115">
        <v>2401</v>
      </c>
      <c r="G52" s="114">
        <v>2487</v>
      </c>
      <c r="H52" s="114">
        <v>2494</v>
      </c>
      <c r="I52" s="114">
        <v>2381</v>
      </c>
      <c r="J52" s="140">
        <v>2411</v>
      </c>
      <c r="K52" s="114">
        <v>-10</v>
      </c>
      <c r="L52" s="116">
        <v>-0.41476565740356697</v>
      </c>
    </row>
    <row r="53" spans="1:12" s="110" customFormat="1" ht="15" customHeight="1" x14ac:dyDescent="0.2">
      <c r="A53" s="120"/>
      <c r="B53" s="119"/>
      <c r="C53" s="258" t="s">
        <v>187</v>
      </c>
      <c r="D53" s="110" t="s">
        <v>193</v>
      </c>
      <c r="E53" s="113">
        <v>25.465956637504753</v>
      </c>
      <c r="F53" s="115">
        <v>1339</v>
      </c>
      <c r="G53" s="114">
        <v>1546</v>
      </c>
      <c r="H53" s="114">
        <v>1578</v>
      </c>
      <c r="I53" s="114">
        <v>1245</v>
      </c>
      <c r="J53" s="140">
        <v>1346</v>
      </c>
      <c r="K53" s="114">
        <v>-7</v>
      </c>
      <c r="L53" s="116">
        <v>-0.52005943536404164</v>
      </c>
    </row>
    <row r="54" spans="1:12" s="110" customFormat="1" ht="15" customHeight="1" x14ac:dyDescent="0.2">
      <c r="A54" s="120"/>
      <c r="B54" s="119"/>
      <c r="D54" s="267" t="s">
        <v>194</v>
      </c>
      <c r="E54" s="113">
        <v>60.716952949962661</v>
      </c>
      <c r="F54" s="115">
        <v>813</v>
      </c>
      <c r="G54" s="114">
        <v>928</v>
      </c>
      <c r="H54" s="114">
        <v>976</v>
      </c>
      <c r="I54" s="114">
        <v>783</v>
      </c>
      <c r="J54" s="140">
        <v>834</v>
      </c>
      <c r="K54" s="114">
        <v>-21</v>
      </c>
      <c r="L54" s="116">
        <v>-2.5179856115107913</v>
      </c>
    </row>
    <row r="55" spans="1:12" s="110" customFormat="1" ht="15" customHeight="1" x14ac:dyDescent="0.2">
      <c r="A55" s="120"/>
      <c r="B55" s="119"/>
      <c r="D55" s="267" t="s">
        <v>195</v>
      </c>
      <c r="E55" s="113">
        <v>39.283047050037339</v>
      </c>
      <c r="F55" s="115">
        <v>526</v>
      </c>
      <c r="G55" s="114">
        <v>618</v>
      </c>
      <c r="H55" s="114">
        <v>602</v>
      </c>
      <c r="I55" s="114">
        <v>462</v>
      </c>
      <c r="J55" s="140">
        <v>512</v>
      </c>
      <c r="K55" s="114">
        <v>14</v>
      </c>
      <c r="L55" s="116">
        <v>2.734375</v>
      </c>
    </row>
    <row r="56" spans="1:12" s="110" customFormat="1" ht="15" customHeight="1" x14ac:dyDescent="0.2">
      <c r="A56" s="120"/>
      <c r="B56" s="119" t="s">
        <v>196</v>
      </c>
      <c r="C56" s="258"/>
      <c r="E56" s="113">
        <v>70.904370402423197</v>
      </c>
      <c r="F56" s="115">
        <v>24579</v>
      </c>
      <c r="G56" s="114">
        <v>24561</v>
      </c>
      <c r="H56" s="114">
        <v>24722</v>
      </c>
      <c r="I56" s="114">
        <v>24481</v>
      </c>
      <c r="J56" s="140">
        <v>24427</v>
      </c>
      <c r="K56" s="114">
        <v>152</v>
      </c>
      <c r="L56" s="116">
        <v>0.62226225078806241</v>
      </c>
    </row>
    <row r="57" spans="1:12" s="110" customFormat="1" ht="15" customHeight="1" x14ac:dyDescent="0.2">
      <c r="A57" s="120"/>
      <c r="B57" s="119"/>
      <c r="C57" s="258" t="s">
        <v>106</v>
      </c>
      <c r="E57" s="113">
        <v>51.340575287847351</v>
      </c>
      <c r="F57" s="115">
        <v>12619</v>
      </c>
      <c r="G57" s="114">
        <v>12668</v>
      </c>
      <c r="H57" s="114">
        <v>12828</v>
      </c>
      <c r="I57" s="114">
        <v>12734</v>
      </c>
      <c r="J57" s="140">
        <v>12721</v>
      </c>
      <c r="K57" s="114">
        <v>-102</v>
      </c>
      <c r="L57" s="116">
        <v>-0.80182375599402567</v>
      </c>
    </row>
    <row r="58" spans="1:12" s="110" customFormat="1" ht="15" customHeight="1" x14ac:dyDescent="0.2">
      <c r="A58" s="120"/>
      <c r="B58" s="119"/>
      <c r="C58" s="258" t="s">
        <v>107</v>
      </c>
      <c r="E58" s="113">
        <v>48.659424712152649</v>
      </c>
      <c r="F58" s="115">
        <v>11960</v>
      </c>
      <c r="G58" s="114">
        <v>11893</v>
      </c>
      <c r="H58" s="114">
        <v>11894</v>
      </c>
      <c r="I58" s="114">
        <v>11747</v>
      </c>
      <c r="J58" s="140">
        <v>11706</v>
      </c>
      <c r="K58" s="114">
        <v>254</v>
      </c>
      <c r="L58" s="116">
        <v>2.1698274389202119</v>
      </c>
    </row>
    <row r="59" spans="1:12" s="110" customFormat="1" ht="15" customHeight="1" x14ac:dyDescent="0.2">
      <c r="A59" s="120"/>
      <c r="B59" s="119"/>
      <c r="C59" s="258" t="s">
        <v>105</v>
      </c>
      <c r="D59" s="110" t="s">
        <v>197</v>
      </c>
      <c r="E59" s="113">
        <v>90.845844013181988</v>
      </c>
      <c r="F59" s="115">
        <v>22329</v>
      </c>
      <c r="G59" s="114">
        <v>22340</v>
      </c>
      <c r="H59" s="114">
        <v>22485</v>
      </c>
      <c r="I59" s="114">
        <v>22315</v>
      </c>
      <c r="J59" s="140">
        <v>22270</v>
      </c>
      <c r="K59" s="114">
        <v>59</v>
      </c>
      <c r="L59" s="116">
        <v>0.26493039964077236</v>
      </c>
    </row>
    <row r="60" spans="1:12" s="110" customFormat="1" ht="15" customHeight="1" x14ac:dyDescent="0.2">
      <c r="A60" s="120"/>
      <c r="B60" s="119"/>
      <c r="C60" s="258"/>
      <c r="D60" s="267" t="s">
        <v>198</v>
      </c>
      <c r="E60" s="113">
        <v>48.967710152716201</v>
      </c>
      <c r="F60" s="115">
        <v>10934</v>
      </c>
      <c r="G60" s="114">
        <v>11002</v>
      </c>
      <c r="H60" s="114">
        <v>11151</v>
      </c>
      <c r="I60" s="114">
        <v>11106</v>
      </c>
      <c r="J60" s="140">
        <v>11099</v>
      </c>
      <c r="K60" s="114">
        <v>-165</v>
      </c>
      <c r="L60" s="116">
        <v>-1.4866204162537167</v>
      </c>
    </row>
    <row r="61" spans="1:12" s="110" customFormat="1" ht="15" customHeight="1" x14ac:dyDescent="0.2">
      <c r="A61" s="120"/>
      <c r="B61" s="119"/>
      <c r="C61" s="258"/>
      <c r="D61" s="267" t="s">
        <v>199</v>
      </c>
      <c r="E61" s="113">
        <v>51.032289847283799</v>
      </c>
      <c r="F61" s="115">
        <v>11395</v>
      </c>
      <c r="G61" s="114">
        <v>11338</v>
      </c>
      <c r="H61" s="114">
        <v>11334</v>
      </c>
      <c r="I61" s="114">
        <v>11209</v>
      </c>
      <c r="J61" s="140">
        <v>11171</v>
      </c>
      <c r="K61" s="114">
        <v>224</v>
      </c>
      <c r="L61" s="116">
        <v>2.00519201503894</v>
      </c>
    </row>
    <row r="62" spans="1:12" s="110" customFormat="1" ht="15" customHeight="1" x14ac:dyDescent="0.2">
      <c r="A62" s="120"/>
      <c r="B62" s="119"/>
      <c r="C62" s="258"/>
      <c r="D62" s="258" t="s">
        <v>200</v>
      </c>
      <c r="E62" s="113">
        <v>9.1541559868180151</v>
      </c>
      <c r="F62" s="115">
        <v>2250</v>
      </c>
      <c r="G62" s="114">
        <v>2221</v>
      </c>
      <c r="H62" s="114">
        <v>2237</v>
      </c>
      <c r="I62" s="114">
        <v>2166</v>
      </c>
      <c r="J62" s="140">
        <v>2157</v>
      </c>
      <c r="K62" s="114">
        <v>93</v>
      </c>
      <c r="L62" s="116">
        <v>4.3115438108484003</v>
      </c>
    </row>
    <row r="63" spans="1:12" s="110" customFormat="1" ht="15" customHeight="1" x14ac:dyDescent="0.2">
      <c r="A63" s="120"/>
      <c r="B63" s="119"/>
      <c r="C63" s="258"/>
      <c r="D63" s="267" t="s">
        <v>198</v>
      </c>
      <c r="E63" s="113">
        <v>74.888888888888886</v>
      </c>
      <c r="F63" s="115">
        <v>1685</v>
      </c>
      <c r="G63" s="114">
        <v>1666</v>
      </c>
      <c r="H63" s="114">
        <v>1677</v>
      </c>
      <c r="I63" s="114">
        <v>1628</v>
      </c>
      <c r="J63" s="140">
        <v>1622</v>
      </c>
      <c r="K63" s="114">
        <v>63</v>
      </c>
      <c r="L63" s="116">
        <v>3.8840937114673242</v>
      </c>
    </row>
    <row r="64" spans="1:12" s="110" customFormat="1" ht="15" customHeight="1" x14ac:dyDescent="0.2">
      <c r="A64" s="120"/>
      <c r="B64" s="119"/>
      <c r="C64" s="258"/>
      <c r="D64" s="267" t="s">
        <v>199</v>
      </c>
      <c r="E64" s="113">
        <v>25.111111111111111</v>
      </c>
      <c r="F64" s="115">
        <v>565</v>
      </c>
      <c r="G64" s="114">
        <v>555</v>
      </c>
      <c r="H64" s="114">
        <v>560</v>
      </c>
      <c r="I64" s="114">
        <v>538</v>
      </c>
      <c r="J64" s="140">
        <v>535</v>
      </c>
      <c r="K64" s="114">
        <v>30</v>
      </c>
      <c r="L64" s="116">
        <v>5.6074766355140184</v>
      </c>
    </row>
    <row r="65" spans="1:12" s="110" customFormat="1" ht="15" customHeight="1" x14ac:dyDescent="0.2">
      <c r="A65" s="120"/>
      <c r="B65" s="119" t="s">
        <v>201</v>
      </c>
      <c r="C65" s="258"/>
      <c r="E65" s="113">
        <v>7.9215346891677481</v>
      </c>
      <c r="F65" s="115">
        <v>2746</v>
      </c>
      <c r="G65" s="114">
        <v>2708</v>
      </c>
      <c r="H65" s="114">
        <v>2668</v>
      </c>
      <c r="I65" s="114">
        <v>2664</v>
      </c>
      <c r="J65" s="140">
        <v>2609</v>
      </c>
      <c r="K65" s="114">
        <v>137</v>
      </c>
      <c r="L65" s="116">
        <v>5.2510540436949027</v>
      </c>
    </row>
    <row r="66" spans="1:12" s="110" customFormat="1" ht="15" customHeight="1" x14ac:dyDescent="0.2">
      <c r="A66" s="120"/>
      <c r="B66" s="119"/>
      <c r="C66" s="258" t="s">
        <v>106</v>
      </c>
      <c r="E66" s="113">
        <v>55.608157319737799</v>
      </c>
      <c r="F66" s="115">
        <v>1527</v>
      </c>
      <c r="G66" s="114">
        <v>1518</v>
      </c>
      <c r="H66" s="114">
        <v>1501</v>
      </c>
      <c r="I66" s="114">
        <v>1495</v>
      </c>
      <c r="J66" s="140">
        <v>1464</v>
      </c>
      <c r="K66" s="114">
        <v>63</v>
      </c>
      <c r="L66" s="116">
        <v>4.3032786885245899</v>
      </c>
    </row>
    <row r="67" spans="1:12" s="110" customFormat="1" ht="15" customHeight="1" x14ac:dyDescent="0.2">
      <c r="A67" s="120"/>
      <c r="B67" s="119"/>
      <c r="C67" s="258" t="s">
        <v>107</v>
      </c>
      <c r="E67" s="113">
        <v>44.391842680262201</v>
      </c>
      <c r="F67" s="115">
        <v>1219</v>
      </c>
      <c r="G67" s="114">
        <v>1190</v>
      </c>
      <c r="H67" s="114">
        <v>1167</v>
      </c>
      <c r="I67" s="114">
        <v>1169</v>
      </c>
      <c r="J67" s="140">
        <v>1145</v>
      </c>
      <c r="K67" s="114">
        <v>74</v>
      </c>
      <c r="L67" s="116">
        <v>6.462882096069869</v>
      </c>
    </row>
    <row r="68" spans="1:12" s="110" customFormat="1" ht="15" customHeight="1" x14ac:dyDescent="0.2">
      <c r="A68" s="120"/>
      <c r="B68" s="119"/>
      <c r="C68" s="258" t="s">
        <v>105</v>
      </c>
      <c r="D68" s="110" t="s">
        <v>202</v>
      </c>
      <c r="E68" s="113">
        <v>21.522214129643118</v>
      </c>
      <c r="F68" s="115">
        <v>591</v>
      </c>
      <c r="G68" s="114">
        <v>562</v>
      </c>
      <c r="H68" s="114">
        <v>550</v>
      </c>
      <c r="I68" s="114">
        <v>542</v>
      </c>
      <c r="J68" s="140">
        <v>503</v>
      </c>
      <c r="K68" s="114">
        <v>88</v>
      </c>
      <c r="L68" s="116">
        <v>17.495029821073558</v>
      </c>
    </row>
    <row r="69" spans="1:12" s="110" customFormat="1" ht="15" customHeight="1" x14ac:dyDescent="0.2">
      <c r="A69" s="120"/>
      <c r="B69" s="119"/>
      <c r="C69" s="258"/>
      <c r="D69" s="267" t="s">
        <v>198</v>
      </c>
      <c r="E69" s="113">
        <v>50.084602368866328</v>
      </c>
      <c r="F69" s="115">
        <v>296</v>
      </c>
      <c r="G69" s="114">
        <v>286</v>
      </c>
      <c r="H69" s="114">
        <v>279</v>
      </c>
      <c r="I69" s="114">
        <v>271</v>
      </c>
      <c r="J69" s="140">
        <v>255</v>
      </c>
      <c r="K69" s="114">
        <v>41</v>
      </c>
      <c r="L69" s="116">
        <v>16.078431372549019</v>
      </c>
    </row>
    <row r="70" spans="1:12" s="110" customFormat="1" ht="15" customHeight="1" x14ac:dyDescent="0.2">
      <c r="A70" s="120"/>
      <c r="B70" s="119"/>
      <c r="C70" s="258"/>
      <c r="D70" s="267" t="s">
        <v>199</v>
      </c>
      <c r="E70" s="113">
        <v>49.915397631133672</v>
      </c>
      <c r="F70" s="115">
        <v>295</v>
      </c>
      <c r="G70" s="114">
        <v>276</v>
      </c>
      <c r="H70" s="114">
        <v>271</v>
      </c>
      <c r="I70" s="114">
        <v>271</v>
      </c>
      <c r="J70" s="140">
        <v>248</v>
      </c>
      <c r="K70" s="114">
        <v>47</v>
      </c>
      <c r="L70" s="116">
        <v>18.951612903225808</v>
      </c>
    </row>
    <row r="71" spans="1:12" s="110" customFormat="1" ht="15" customHeight="1" x14ac:dyDescent="0.2">
      <c r="A71" s="120"/>
      <c r="B71" s="119"/>
      <c r="C71" s="258"/>
      <c r="D71" s="110" t="s">
        <v>203</v>
      </c>
      <c r="E71" s="113">
        <v>71.522214129643118</v>
      </c>
      <c r="F71" s="115">
        <v>1964</v>
      </c>
      <c r="G71" s="114">
        <v>1961</v>
      </c>
      <c r="H71" s="114">
        <v>1957</v>
      </c>
      <c r="I71" s="114">
        <v>1961</v>
      </c>
      <c r="J71" s="140">
        <v>1936</v>
      </c>
      <c r="K71" s="114">
        <v>28</v>
      </c>
      <c r="L71" s="116">
        <v>1.4462809917355373</v>
      </c>
    </row>
    <row r="72" spans="1:12" s="110" customFormat="1" ht="15" customHeight="1" x14ac:dyDescent="0.2">
      <c r="A72" s="120"/>
      <c r="B72" s="119"/>
      <c r="C72" s="258"/>
      <c r="D72" s="267" t="s">
        <v>198</v>
      </c>
      <c r="E72" s="113">
        <v>57.128309572301426</v>
      </c>
      <c r="F72" s="115">
        <v>1122</v>
      </c>
      <c r="G72" s="114">
        <v>1126</v>
      </c>
      <c r="H72" s="114">
        <v>1129</v>
      </c>
      <c r="I72" s="114">
        <v>1130</v>
      </c>
      <c r="J72" s="140">
        <v>1112</v>
      </c>
      <c r="K72" s="114">
        <v>10</v>
      </c>
      <c r="L72" s="116">
        <v>0.89928057553956831</v>
      </c>
    </row>
    <row r="73" spans="1:12" s="110" customFormat="1" ht="15" customHeight="1" x14ac:dyDescent="0.2">
      <c r="A73" s="120"/>
      <c r="B73" s="119"/>
      <c r="C73" s="258"/>
      <c r="D73" s="267" t="s">
        <v>199</v>
      </c>
      <c r="E73" s="113">
        <v>42.871690427698574</v>
      </c>
      <c r="F73" s="115">
        <v>842</v>
      </c>
      <c r="G73" s="114">
        <v>835</v>
      </c>
      <c r="H73" s="114">
        <v>828</v>
      </c>
      <c r="I73" s="114">
        <v>831</v>
      </c>
      <c r="J73" s="140">
        <v>824</v>
      </c>
      <c r="K73" s="114">
        <v>18</v>
      </c>
      <c r="L73" s="116">
        <v>2.1844660194174756</v>
      </c>
    </row>
    <row r="74" spans="1:12" s="110" customFormat="1" ht="15" customHeight="1" x14ac:dyDescent="0.2">
      <c r="A74" s="120"/>
      <c r="B74" s="119"/>
      <c r="C74" s="258"/>
      <c r="D74" s="110" t="s">
        <v>204</v>
      </c>
      <c r="E74" s="113">
        <v>6.9555717407137658</v>
      </c>
      <c r="F74" s="115">
        <v>191</v>
      </c>
      <c r="G74" s="114">
        <v>185</v>
      </c>
      <c r="H74" s="114">
        <v>161</v>
      </c>
      <c r="I74" s="114">
        <v>161</v>
      </c>
      <c r="J74" s="140">
        <v>170</v>
      </c>
      <c r="K74" s="114">
        <v>21</v>
      </c>
      <c r="L74" s="116">
        <v>12.352941176470589</v>
      </c>
    </row>
    <row r="75" spans="1:12" s="110" customFormat="1" ht="15" customHeight="1" x14ac:dyDescent="0.2">
      <c r="A75" s="120"/>
      <c r="B75" s="119"/>
      <c r="C75" s="258"/>
      <c r="D75" s="267" t="s">
        <v>198</v>
      </c>
      <c r="E75" s="113">
        <v>57.068062827225134</v>
      </c>
      <c r="F75" s="115">
        <v>109</v>
      </c>
      <c r="G75" s="114">
        <v>106</v>
      </c>
      <c r="H75" s="114">
        <v>93</v>
      </c>
      <c r="I75" s="114">
        <v>94</v>
      </c>
      <c r="J75" s="140">
        <v>97</v>
      </c>
      <c r="K75" s="114">
        <v>12</v>
      </c>
      <c r="L75" s="116">
        <v>12.371134020618557</v>
      </c>
    </row>
    <row r="76" spans="1:12" s="110" customFormat="1" ht="15" customHeight="1" x14ac:dyDescent="0.2">
      <c r="A76" s="120"/>
      <c r="B76" s="119"/>
      <c r="C76" s="258"/>
      <c r="D76" s="267" t="s">
        <v>199</v>
      </c>
      <c r="E76" s="113">
        <v>42.931937172774866</v>
      </c>
      <c r="F76" s="115">
        <v>82</v>
      </c>
      <c r="G76" s="114">
        <v>79</v>
      </c>
      <c r="H76" s="114">
        <v>68</v>
      </c>
      <c r="I76" s="114">
        <v>67</v>
      </c>
      <c r="J76" s="140">
        <v>73</v>
      </c>
      <c r="K76" s="114">
        <v>9</v>
      </c>
      <c r="L76" s="116">
        <v>12.328767123287671</v>
      </c>
    </row>
    <row r="77" spans="1:12" s="110" customFormat="1" ht="15" customHeight="1" x14ac:dyDescent="0.2">
      <c r="A77" s="534"/>
      <c r="B77" s="119" t="s">
        <v>205</v>
      </c>
      <c r="C77" s="268"/>
      <c r="D77" s="182"/>
      <c r="E77" s="113">
        <v>6.0060579835569019</v>
      </c>
      <c r="F77" s="115">
        <v>2082</v>
      </c>
      <c r="G77" s="114">
        <v>2052</v>
      </c>
      <c r="H77" s="114">
        <v>2156</v>
      </c>
      <c r="I77" s="114">
        <v>2106</v>
      </c>
      <c r="J77" s="140">
        <v>2132</v>
      </c>
      <c r="K77" s="114">
        <v>-50</v>
      </c>
      <c r="L77" s="116">
        <v>-2.3452157598499062</v>
      </c>
    </row>
    <row r="78" spans="1:12" s="110" customFormat="1" ht="15" customHeight="1" x14ac:dyDescent="0.2">
      <c r="A78" s="120"/>
      <c r="B78" s="119"/>
      <c r="C78" s="268" t="s">
        <v>106</v>
      </c>
      <c r="D78" s="182"/>
      <c r="E78" s="113">
        <v>63.496637848222861</v>
      </c>
      <c r="F78" s="115">
        <v>1322</v>
      </c>
      <c r="G78" s="114">
        <v>1298</v>
      </c>
      <c r="H78" s="114">
        <v>1391</v>
      </c>
      <c r="I78" s="114">
        <v>1369</v>
      </c>
      <c r="J78" s="140">
        <v>1379</v>
      </c>
      <c r="K78" s="114">
        <v>-57</v>
      </c>
      <c r="L78" s="116">
        <v>-4.1334300217548945</v>
      </c>
    </row>
    <row r="79" spans="1:12" s="110" customFormat="1" ht="15" customHeight="1" x14ac:dyDescent="0.2">
      <c r="A79" s="123"/>
      <c r="B79" s="124"/>
      <c r="C79" s="260" t="s">
        <v>107</v>
      </c>
      <c r="D79" s="261"/>
      <c r="E79" s="125">
        <v>36.503362151777139</v>
      </c>
      <c r="F79" s="143">
        <v>760</v>
      </c>
      <c r="G79" s="144">
        <v>754</v>
      </c>
      <c r="H79" s="144">
        <v>765</v>
      </c>
      <c r="I79" s="144">
        <v>737</v>
      </c>
      <c r="J79" s="145">
        <v>753</v>
      </c>
      <c r="K79" s="144">
        <v>7</v>
      </c>
      <c r="L79" s="146">
        <v>0.92961487383798136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34665</v>
      </c>
      <c r="E11" s="114">
        <v>34735</v>
      </c>
      <c r="F11" s="114">
        <v>35090</v>
      </c>
      <c r="G11" s="114">
        <v>34429</v>
      </c>
      <c r="H11" s="140">
        <v>34383</v>
      </c>
      <c r="I11" s="115">
        <v>282</v>
      </c>
      <c r="J11" s="116">
        <v>0.82017275979408433</v>
      </c>
    </row>
    <row r="12" spans="1:15" s="110" customFormat="1" ht="24.95" customHeight="1" x14ac:dyDescent="0.2">
      <c r="A12" s="193" t="s">
        <v>132</v>
      </c>
      <c r="B12" s="194" t="s">
        <v>133</v>
      </c>
      <c r="C12" s="113">
        <v>1.347180152891966</v>
      </c>
      <c r="D12" s="115">
        <v>467</v>
      </c>
      <c r="E12" s="114">
        <v>445</v>
      </c>
      <c r="F12" s="114">
        <v>500</v>
      </c>
      <c r="G12" s="114">
        <v>480</v>
      </c>
      <c r="H12" s="140">
        <v>464</v>
      </c>
      <c r="I12" s="115">
        <v>3</v>
      </c>
      <c r="J12" s="116">
        <v>0.64655172413793105</v>
      </c>
    </row>
    <row r="13" spans="1:15" s="110" customFormat="1" ht="24.95" customHeight="1" x14ac:dyDescent="0.2">
      <c r="A13" s="193" t="s">
        <v>134</v>
      </c>
      <c r="B13" s="199" t="s">
        <v>214</v>
      </c>
      <c r="C13" s="113">
        <v>1.4971873647771528</v>
      </c>
      <c r="D13" s="115">
        <v>519</v>
      </c>
      <c r="E13" s="114">
        <v>519</v>
      </c>
      <c r="F13" s="114">
        <v>518</v>
      </c>
      <c r="G13" s="114">
        <v>512</v>
      </c>
      <c r="H13" s="140">
        <v>513</v>
      </c>
      <c r="I13" s="115">
        <v>6</v>
      </c>
      <c r="J13" s="116">
        <v>1.1695906432748537</v>
      </c>
    </row>
    <row r="14" spans="1:15" s="287" customFormat="1" ht="24" customHeight="1" x14ac:dyDescent="0.2">
      <c r="A14" s="193" t="s">
        <v>215</v>
      </c>
      <c r="B14" s="199" t="s">
        <v>137</v>
      </c>
      <c r="C14" s="113">
        <v>35.118996105581999</v>
      </c>
      <c r="D14" s="115">
        <v>12174</v>
      </c>
      <c r="E14" s="114">
        <v>12236</v>
      </c>
      <c r="F14" s="114">
        <v>12298</v>
      </c>
      <c r="G14" s="114">
        <v>12101</v>
      </c>
      <c r="H14" s="140">
        <v>12132</v>
      </c>
      <c r="I14" s="115">
        <v>42</v>
      </c>
      <c r="J14" s="116">
        <v>0.34619188921859545</v>
      </c>
      <c r="K14" s="110"/>
      <c r="L14" s="110"/>
      <c r="M14" s="110"/>
      <c r="N14" s="110"/>
      <c r="O14" s="110"/>
    </row>
    <row r="15" spans="1:15" s="110" customFormat="1" ht="24.75" customHeight="1" x14ac:dyDescent="0.2">
      <c r="A15" s="193" t="s">
        <v>216</v>
      </c>
      <c r="B15" s="199" t="s">
        <v>217</v>
      </c>
      <c r="C15" s="113">
        <v>4.9127361892398671</v>
      </c>
      <c r="D15" s="115">
        <v>1703</v>
      </c>
      <c r="E15" s="114">
        <v>2099</v>
      </c>
      <c r="F15" s="114">
        <v>2097</v>
      </c>
      <c r="G15" s="114">
        <v>2081</v>
      </c>
      <c r="H15" s="140">
        <v>2138</v>
      </c>
      <c r="I15" s="115">
        <v>-435</v>
      </c>
      <c r="J15" s="116">
        <v>-20.346117867165574</v>
      </c>
    </row>
    <row r="16" spans="1:15" s="287" customFormat="1" ht="24.95" customHeight="1" x14ac:dyDescent="0.2">
      <c r="A16" s="193" t="s">
        <v>218</v>
      </c>
      <c r="B16" s="199" t="s">
        <v>141</v>
      </c>
      <c r="C16" s="113">
        <v>24.546372421751045</v>
      </c>
      <c r="D16" s="115">
        <v>8509</v>
      </c>
      <c r="E16" s="114">
        <v>8543</v>
      </c>
      <c r="F16" s="114">
        <v>8591</v>
      </c>
      <c r="G16" s="114">
        <v>8460</v>
      </c>
      <c r="H16" s="140">
        <v>8423</v>
      </c>
      <c r="I16" s="115">
        <v>86</v>
      </c>
      <c r="J16" s="116">
        <v>1.0210138905378132</v>
      </c>
      <c r="K16" s="110"/>
      <c r="L16" s="110"/>
      <c r="M16" s="110"/>
      <c r="N16" s="110"/>
      <c r="O16" s="110"/>
    </row>
    <row r="17" spans="1:15" s="110" customFormat="1" ht="24.95" customHeight="1" x14ac:dyDescent="0.2">
      <c r="A17" s="193" t="s">
        <v>219</v>
      </c>
      <c r="B17" s="199" t="s">
        <v>220</v>
      </c>
      <c r="C17" s="113">
        <v>5.6598874945910858</v>
      </c>
      <c r="D17" s="115">
        <v>1962</v>
      </c>
      <c r="E17" s="114">
        <v>1594</v>
      </c>
      <c r="F17" s="114">
        <v>1610</v>
      </c>
      <c r="G17" s="114">
        <v>1560</v>
      </c>
      <c r="H17" s="140">
        <v>1571</v>
      </c>
      <c r="I17" s="115">
        <v>391</v>
      </c>
      <c r="J17" s="116">
        <v>24.888605983450031</v>
      </c>
    </row>
    <row r="18" spans="1:15" s="287" customFormat="1" ht="24.95" customHeight="1" x14ac:dyDescent="0.2">
      <c r="A18" s="201" t="s">
        <v>144</v>
      </c>
      <c r="B18" s="202" t="s">
        <v>145</v>
      </c>
      <c r="C18" s="113">
        <v>7.6215202653973746</v>
      </c>
      <c r="D18" s="115">
        <v>2642</v>
      </c>
      <c r="E18" s="114">
        <v>2661</v>
      </c>
      <c r="F18" s="114">
        <v>2782</v>
      </c>
      <c r="G18" s="114">
        <v>2681</v>
      </c>
      <c r="H18" s="140">
        <v>2641</v>
      </c>
      <c r="I18" s="115">
        <v>1</v>
      </c>
      <c r="J18" s="116">
        <v>3.7864445285876562E-2</v>
      </c>
      <c r="K18" s="110"/>
      <c r="L18" s="110"/>
      <c r="M18" s="110"/>
      <c r="N18" s="110"/>
      <c r="O18" s="110"/>
    </row>
    <row r="19" spans="1:15" s="110" customFormat="1" ht="24.95" customHeight="1" x14ac:dyDescent="0.2">
      <c r="A19" s="193" t="s">
        <v>146</v>
      </c>
      <c r="B19" s="199" t="s">
        <v>147</v>
      </c>
      <c r="C19" s="113">
        <v>16.477715274772827</v>
      </c>
      <c r="D19" s="115">
        <v>5712</v>
      </c>
      <c r="E19" s="114">
        <v>5649</v>
      </c>
      <c r="F19" s="114">
        <v>5691</v>
      </c>
      <c r="G19" s="114">
        <v>5559</v>
      </c>
      <c r="H19" s="140">
        <v>5611</v>
      </c>
      <c r="I19" s="115">
        <v>101</v>
      </c>
      <c r="J19" s="116">
        <v>1.8000356442701835</v>
      </c>
    </row>
    <row r="20" spans="1:15" s="287" customFormat="1" ht="24.95" customHeight="1" x14ac:dyDescent="0.2">
      <c r="A20" s="193" t="s">
        <v>148</v>
      </c>
      <c r="B20" s="199" t="s">
        <v>149</v>
      </c>
      <c r="C20" s="113">
        <v>3.1616904658877831</v>
      </c>
      <c r="D20" s="115">
        <v>1096</v>
      </c>
      <c r="E20" s="114">
        <v>1094</v>
      </c>
      <c r="F20" s="114">
        <v>1135</v>
      </c>
      <c r="G20" s="114">
        <v>1123</v>
      </c>
      <c r="H20" s="140">
        <v>1158</v>
      </c>
      <c r="I20" s="115">
        <v>-62</v>
      </c>
      <c r="J20" s="116">
        <v>-5.3540587219343694</v>
      </c>
      <c r="K20" s="110"/>
      <c r="L20" s="110"/>
      <c r="M20" s="110"/>
      <c r="N20" s="110"/>
      <c r="O20" s="110"/>
    </row>
    <row r="21" spans="1:15" s="110" customFormat="1" ht="24.95" customHeight="1" x14ac:dyDescent="0.2">
      <c r="A21" s="201" t="s">
        <v>150</v>
      </c>
      <c r="B21" s="202" t="s">
        <v>151</v>
      </c>
      <c r="C21" s="113">
        <v>1.549112938122025</v>
      </c>
      <c r="D21" s="115">
        <v>537</v>
      </c>
      <c r="E21" s="114">
        <v>524</v>
      </c>
      <c r="F21" s="114">
        <v>550</v>
      </c>
      <c r="G21" s="114">
        <v>548</v>
      </c>
      <c r="H21" s="140">
        <v>529</v>
      </c>
      <c r="I21" s="115">
        <v>8</v>
      </c>
      <c r="J21" s="116">
        <v>1.5122873345935728</v>
      </c>
    </row>
    <row r="22" spans="1:15" s="110" customFormat="1" ht="24.95" customHeight="1" x14ac:dyDescent="0.2">
      <c r="A22" s="201" t="s">
        <v>152</v>
      </c>
      <c r="B22" s="199" t="s">
        <v>153</v>
      </c>
      <c r="C22" s="113">
        <v>0.23654983412664071</v>
      </c>
      <c r="D22" s="115">
        <v>82</v>
      </c>
      <c r="E22" s="114">
        <v>87</v>
      </c>
      <c r="F22" s="114">
        <v>83</v>
      </c>
      <c r="G22" s="114">
        <v>82</v>
      </c>
      <c r="H22" s="140">
        <v>83</v>
      </c>
      <c r="I22" s="115">
        <v>-1</v>
      </c>
      <c r="J22" s="116">
        <v>-1.2048192771084338</v>
      </c>
    </row>
    <row r="23" spans="1:15" s="110" customFormat="1" ht="24.95" customHeight="1" x14ac:dyDescent="0.2">
      <c r="A23" s="193" t="s">
        <v>154</v>
      </c>
      <c r="B23" s="199" t="s">
        <v>155</v>
      </c>
      <c r="C23" s="113">
        <v>2.4231934227607095</v>
      </c>
      <c r="D23" s="115">
        <v>840</v>
      </c>
      <c r="E23" s="114">
        <v>867</v>
      </c>
      <c r="F23" s="114">
        <v>879</v>
      </c>
      <c r="G23" s="114">
        <v>850</v>
      </c>
      <c r="H23" s="140">
        <v>861</v>
      </c>
      <c r="I23" s="115">
        <v>-21</v>
      </c>
      <c r="J23" s="116">
        <v>-2.4390243902439024</v>
      </c>
    </row>
    <row r="24" spans="1:15" s="110" customFormat="1" ht="24.95" customHeight="1" x14ac:dyDescent="0.2">
      <c r="A24" s="193" t="s">
        <v>156</v>
      </c>
      <c r="B24" s="199" t="s">
        <v>221</v>
      </c>
      <c r="C24" s="113">
        <v>2.3279965382951104</v>
      </c>
      <c r="D24" s="115">
        <v>807</v>
      </c>
      <c r="E24" s="114">
        <v>853</v>
      </c>
      <c r="F24" s="114">
        <v>869</v>
      </c>
      <c r="G24" s="114">
        <v>850</v>
      </c>
      <c r="H24" s="140">
        <v>821</v>
      </c>
      <c r="I24" s="115">
        <v>-14</v>
      </c>
      <c r="J24" s="116">
        <v>-1.705237515225335</v>
      </c>
    </row>
    <row r="25" spans="1:15" s="110" customFormat="1" ht="24.95" customHeight="1" x14ac:dyDescent="0.2">
      <c r="A25" s="193" t="s">
        <v>222</v>
      </c>
      <c r="B25" s="204" t="s">
        <v>159</v>
      </c>
      <c r="C25" s="113">
        <v>1.7308524448290783</v>
      </c>
      <c r="D25" s="115">
        <v>600</v>
      </c>
      <c r="E25" s="114">
        <v>589</v>
      </c>
      <c r="F25" s="114">
        <v>607</v>
      </c>
      <c r="G25" s="114">
        <v>599</v>
      </c>
      <c r="H25" s="140">
        <v>584</v>
      </c>
      <c r="I25" s="115">
        <v>16</v>
      </c>
      <c r="J25" s="116">
        <v>2.7397260273972601</v>
      </c>
    </row>
    <row r="26" spans="1:15" s="110" customFormat="1" ht="24.95" customHeight="1" x14ac:dyDescent="0.2">
      <c r="A26" s="201">
        <v>782.78300000000002</v>
      </c>
      <c r="B26" s="203" t="s">
        <v>160</v>
      </c>
      <c r="C26" s="113">
        <v>1.3558344151161112</v>
      </c>
      <c r="D26" s="115">
        <v>470</v>
      </c>
      <c r="E26" s="114">
        <v>523</v>
      </c>
      <c r="F26" s="114">
        <v>587</v>
      </c>
      <c r="G26" s="114">
        <v>601</v>
      </c>
      <c r="H26" s="140">
        <v>568</v>
      </c>
      <c r="I26" s="115">
        <v>-98</v>
      </c>
      <c r="J26" s="116">
        <v>-17.253521126760564</v>
      </c>
    </row>
    <row r="27" spans="1:15" s="110" customFormat="1" ht="24.95" customHeight="1" x14ac:dyDescent="0.2">
      <c r="A27" s="193" t="s">
        <v>161</v>
      </c>
      <c r="B27" s="199" t="s">
        <v>223</v>
      </c>
      <c r="C27" s="113">
        <v>4.3934804557911438</v>
      </c>
      <c r="D27" s="115">
        <v>1523</v>
      </c>
      <c r="E27" s="114">
        <v>1525</v>
      </c>
      <c r="F27" s="114">
        <v>1531</v>
      </c>
      <c r="G27" s="114">
        <v>1489</v>
      </c>
      <c r="H27" s="140">
        <v>1481</v>
      </c>
      <c r="I27" s="115">
        <v>42</v>
      </c>
      <c r="J27" s="116">
        <v>2.8359216745442271</v>
      </c>
    </row>
    <row r="28" spans="1:15" s="110" customFormat="1" ht="24.95" customHeight="1" x14ac:dyDescent="0.2">
      <c r="A28" s="193" t="s">
        <v>163</v>
      </c>
      <c r="B28" s="199" t="s">
        <v>164</v>
      </c>
      <c r="C28" s="113">
        <v>2.5991634213183326</v>
      </c>
      <c r="D28" s="115">
        <v>901</v>
      </c>
      <c r="E28" s="114">
        <v>898</v>
      </c>
      <c r="F28" s="114">
        <v>887</v>
      </c>
      <c r="G28" s="114">
        <v>877</v>
      </c>
      <c r="H28" s="140">
        <v>875</v>
      </c>
      <c r="I28" s="115">
        <v>26</v>
      </c>
      <c r="J28" s="116">
        <v>2.9714285714285715</v>
      </c>
    </row>
    <row r="29" spans="1:15" s="110" customFormat="1" ht="24.95" customHeight="1" x14ac:dyDescent="0.2">
      <c r="A29" s="193">
        <v>86</v>
      </c>
      <c r="B29" s="199" t="s">
        <v>165</v>
      </c>
      <c r="C29" s="113">
        <v>6.1185633924707918</v>
      </c>
      <c r="D29" s="115">
        <v>2121</v>
      </c>
      <c r="E29" s="114">
        <v>2092</v>
      </c>
      <c r="F29" s="114">
        <v>2033</v>
      </c>
      <c r="G29" s="114">
        <v>2017</v>
      </c>
      <c r="H29" s="140">
        <v>2001</v>
      </c>
      <c r="I29" s="115">
        <v>120</v>
      </c>
      <c r="J29" s="116">
        <v>5.9970014992503744</v>
      </c>
    </row>
    <row r="30" spans="1:15" s="110" customFormat="1" ht="24.95" customHeight="1" x14ac:dyDescent="0.2">
      <c r="A30" s="193">
        <v>87.88</v>
      </c>
      <c r="B30" s="204" t="s">
        <v>166</v>
      </c>
      <c r="C30" s="113">
        <v>10.38511466897447</v>
      </c>
      <c r="D30" s="115">
        <v>3600</v>
      </c>
      <c r="E30" s="114">
        <v>3604</v>
      </c>
      <c r="F30" s="114">
        <v>3586</v>
      </c>
      <c r="G30" s="114">
        <v>3502</v>
      </c>
      <c r="H30" s="140">
        <v>3507</v>
      </c>
      <c r="I30" s="115">
        <v>93</v>
      </c>
      <c r="J30" s="116">
        <v>2.6518391787852864</v>
      </c>
    </row>
    <row r="31" spans="1:15" s="110" customFormat="1" ht="24.95" customHeight="1" x14ac:dyDescent="0.2">
      <c r="A31" s="193" t="s">
        <v>167</v>
      </c>
      <c r="B31" s="199" t="s">
        <v>168</v>
      </c>
      <c r="C31" s="113">
        <v>1.6558488388864849</v>
      </c>
      <c r="D31" s="115">
        <v>574</v>
      </c>
      <c r="E31" s="114">
        <v>569</v>
      </c>
      <c r="F31" s="114">
        <v>554</v>
      </c>
      <c r="G31" s="114">
        <v>558</v>
      </c>
      <c r="H31" s="140">
        <v>554</v>
      </c>
      <c r="I31" s="115">
        <v>20</v>
      </c>
      <c r="J31" s="116">
        <v>3.6101083032490973</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1.347180152891966</v>
      </c>
      <c r="D34" s="115">
        <v>467</v>
      </c>
      <c r="E34" s="114">
        <v>445</v>
      </c>
      <c r="F34" s="114">
        <v>500</v>
      </c>
      <c r="G34" s="114">
        <v>480</v>
      </c>
      <c r="H34" s="140">
        <v>464</v>
      </c>
      <c r="I34" s="115">
        <v>3</v>
      </c>
      <c r="J34" s="116">
        <v>0.64655172413793105</v>
      </c>
    </row>
    <row r="35" spans="1:10" s="110" customFormat="1" ht="24.95" customHeight="1" x14ac:dyDescent="0.2">
      <c r="A35" s="292" t="s">
        <v>171</v>
      </c>
      <c r="B35" s="293" t="s">
        <v>172</v>
      </c>
      <c r="C35" s="113">
        <v>44.237703735756526</v>
      </c>
      <c r="D35" s="115">
        <v>15335</v>
      </c>
      <c r="E35" s="114">
        <v>15416</v>
      </c>
      <c r="F35" s="114">
        <v>15598</v>
      </c>
      <c r="G35" s="114">
        <v>15294</v>
      </c>
      <c r="H35" s="140">
        <v>15286</v>
      </c>
      <c r="I35" s="115">
        <v>49</v>
      </c>
      <c r="J35" s="116">
        <v>0.32055475598586941</v>
      </c>
    </row>
    <row r="36" spans="1:10" s="110" customFormat="1" ht="24.95" customHeight="1" x14ac:dyDescent="0.2">
      <c r="A36" s="294" t="s">
        <v>173</v>
      </c>
      <c r="B36" s="295" t="s">
        <v>174</v>
      </c>
      <c r="C36" s="125">
        <v>54.415116111351509</v>
      </c>
      <c r="D36" s="143">
        <v>18863</v>
      </c>
      <c r="E36" s="144">
        <v>18874</v>
      </c>
      <c r="F36" s="144">
        <v>18992</v>
      </c>
      <c r="G36" s="144">
        <v>18655</v>
      </c>
      <c r="H36" s="145">
        <v>18633</v>
      </c>
      <c r="I36" s="143">
        <v>230</v>
      </c>
      <c r="J36" s="146">
        <v>1.2343691300381043</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2020-09-25T12:13:40Z</dcterms:created>
  <dcterms:modified xsi:type="dcterms:W3CDTF">2020-09-28T08:12:20Z</dcterms:modified>
</cp:coreProperties>
</file>