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K75" i="24" s="1"/>
  <c r="G75" i="24"/>
  <c r="F75" i="24"/>
  <c r="E75" i="24"/>
  <c r="L74" i="24"/>
  <c r="H74" i="24" s="1"/>
  <c r="K74" i="24" s="1"/>
  <c r="I74" i="24"/>
  <c r="G74" i="24"/>
  <c r="F74" i="24"/>
  <c r="E74" i="24"/>
  <c r="L73" i="24"/>
  <c r="H73" i="24" s="1"/>
  <c r="G73" i="24"/>
  <c r="F73" i="24"/>
  <c r="E73" i="24"/>
  <c r="L72" i="24"/>
  <c r="H72" i="24" s="1"/>
  <c r="K72" i="24" s="1"/>
  <c r="I72" i="24"/>
  <c r="G72" i="24"/>
  <c r="F72" i="24"/>
  <c r="E72" i="24"/>
  <c r="L71" i="24"/>
  <c r="H71" i="24" s="1"/>
  <c r="K71" i="24" s="1"/>
  <c r="G71" i="24"/>
  <c r="F71" i="24"/>
  <c r="E71" i="24"/>
  <c r="L70" i="24"/>
  <c r="H70" i="24" s="1"/>
  <c r="K70" i="24" s="1"/>
  <c r="G70" i="24"/>
  <c r="F70" i="24"/>
  <c r="E70" i="24"/>
  <c r="L69" i="24"/>
  <c r="H69" i="24" s="1"/>
  <c r="G69" i="24"/>
  <c r="F69" i="24"/>
  <c r="E69" i="24"/>
  <c r="L68" i="24"/>
  <c r="H68" i="24" s="1"/>
  <c r="K68" i="24" s="1"/>
  <c r="I68" i="24"/>
  <c r="G68" i="24"/>
  <c r="F68" i="24"/>
  <c r="E68" i="24"/>
  <c r="L67" i="24"/>
  <c r="H67" i="24" s="1"/>
  <c r="K67" i="24" s="1"/>
  <c r="G67" i="24"/>
  <c r="F67" i="24"/>
  <c r="E67" i="24"/>
  <c r="L66" i="24"/>
  <c r="H66" i="24" s="1"/>
  <c r="K66" i="24" s="1"/>
  <c r="G66" i="24"/>
  <c r="F66" i="24"/>
  <c r="E66" i="24"/>
  <c r="L65" i="24"/>
  <c r="H65" i="24" s="1"/>
  <c r="G65" i="24"/>
  <c r="F65" i="24"/>
  <c r="E65" i="24"/>
  <c r="L64" i="24"/>
  <c r="H64" i="24" s="1"/>
  <c r="K64" i="24" s="1"/>
  <c r="I64" i="24"/>
  <c r="G64" i="24"/>
  <c r="F64" i="24"/>
  <c r="E64" i="24"/>
  <c r="L63" i="24"/>
  <c r="H63" i="24" s="1"/>
  <c r="K63" i="24" s="1"/>
  <c r="G63" i="24"/>
  <c r="F63" i="24"/>
  <c r="E63" i="24"/>
  <c r="L62" i="24"/>
  <c r="H62" i="24" s="1"/>
  <c r="K62" i="24" s="1"/>
  <c r="G62" i="24"/>
  <c r="F62" i="24"/>
  <c r="E62" i="24"/>
  <c r="L61" i="24"/>
  <c r="H61" i="24" s="1"/>
  <c r="G61" i="24"/>
  <c r="F61" i="24"/>
  <c r="E61" i="24"/>
  <c r="L60" i="24"/>
  <c r="H60" i="24" s="1"/>
  <c r="K60" i="24" s="1"/>
  <c r="I60" i="24"/>
  <c r="G60" i="24"/>
  <c r="F60" i="24"/>
  <c r="E60" i="24"/>
  <c r="L59" i="24"/>
  <c r="H59" i="24" s="1"/>
  <c r="K59" i="24" s="1"/>
  <c r="G59" i="24"/>
  <c r="F59" i="24"/>
  <c r="E59" i="24"/>
  <c r="L58" i="24"/>
  <c r="H58" i="24" s="1"/>
  <c r="K58" i="24" s="1"/>
  <c r="G58" i="24"/>
  <c r="F58" i="24"/>
  <c r="E58" i="24"/>
  <c r="L57" i="24"/>
  <c r="H57" i="24" s="1"/>
  <c r="G57" i="24"/>
  <c r="F57" i="24"/>
  <c r="E57" i="24"/>
  <c r="L56" i="24"/>
  <c r="H56" i="24" s="1"/>
  <c r="K56" i="24" s="1"/>
  <c r="I56" i="24"/>
  <c r="G56" i="24"/>
  <c r="F56" i="24"/>
  <c r="E56" i="24"/>
  <c r="L55" i="24"/>
  <c r="H55" i="24" s="1"/>
  <c r="K55" i="24" s="1"/>
  <c r="G55" i="24"/>
  <c r="F55" i="24"/>
  <c r="E55" i="24"/>
  <c r="L54" i="24"/>
  <c r="H54" i="24" s="1"/>
  <c r="K54" i="24" s="1"/>
  <c r="G54" i="24"/>
  <c r="F54" i="24"/>
  <c r="E54" i="24"/>
  <c r="L53" i="24"/>
  <c r="H53" i="24" s="1"/>
  <c r="G53" i="24"/>
  <c r="F53" i="24"/>
  <c r="E53" i="24"/>
  <c r="L52" i="24"/>
  <c r="H52" i="24" s="1"/>
  <c r="K52" i="24" s="1"/>
  <c r="I52" i="24"/>
  <c r="G52" i="24"/>
  <c r="F52" i="24"/>
  <c r="E52" i="24"/>
  <c r="L51" i="24"/>
  <c r="H51" i="24" s="1"/>
  <c r="K51" i="24" s="1"/>
  <c r="G51" i="24"/>
  <c r="F51" i="24"/>
  <c r="E51" i="24"/>
  <c r="L44" i="24"/>
  <c r="I44" i="24"/>
  <c r="G44" i="24"/>
  <c r="F44" i="24"/>
  <c r="D44" i="24"/>
  <c r="C44" i="24"/>
  <c r="M44" i="24" s="1"/>
  <c r="B44" i="24"/>
  <c r="K44" i="24" s="1"/>
  <c r="M43" i="24"/>
  <c r="K43" i="24"/>
  <c r="E43" i="24"/>
  <c r="C43" i="24"/>
  <c r="B43" i="24"/>
  <c r="J43" i="24" s="1"/>
  <c r="L42" i="24"/>
  <c r="I42" i="24"/>
  <c r="G42" i="24"/>
  <c r="F42" i="24"/>
  <c r="D42" i="24"/>
  <c r="C42" i="24"/>
  <c r="M42" i="24" s="1"/>
  <c r="B42" i="24"/>
  <c r="K42" i="24" s="1"/>
  <c r="M41" i="24"/>
  <c r="E41" i="24"/>
  <c r="C41" i="24"/>
  <c r="B41" i="24"/>
  <c r="K41" i="24" s="1"/>
  <c r="L40" i="24"/>
  <c r="I40" i="24"/>
  <c r="G40" i="24"/>
  <c r="F40" i="24"/>
  <c r="D40" i="24"/>
  <c r="C40" i="24"/>
  <c r="M40" i="24" s="1"/>
  <c r="B40" i="24"/>
  <c r="K40" i="24" s="1"/>
  <c r="M36" i="24"/>
  <c r="L36" i="24"/>
  <c r="K36" i="24"/>
  <c r="J36" i="24"/>
  <c r="I36" i="24"/>
  <c r="H36" i="24"/>
  <c r="G36" i="24"/>
  <c r="F36" i="24"/>
  <c r="E36" i="24"/>
  <c r="D36" i="24"/>
  <c r="K57" i="15"/>
  <c r="L57" i="15" s="1"/>
  <c r="C38" i="24"/>
  <c r="C37" i="24"/>
  <c r="C35" i="24"/>
  <c r="I35" i="24" s="1"/>
  <c r="C34" i="24"/>
  <c r="E34" i="24" s="1"/>
  <c r="C33" i="24"/>
  <c r="C32" i="24"/>
  <c r="C31" i="24"/>
  <c r="C30" i="24"/>
  <c r="C29" i="24"/>
  <c r="C28" i="24"/>
  <c r="M28" i="24" s="1"/>
  <c r="C27" i="24"/>
  <c r="C26" i="24"/>
  <c r="C25" i="24"/>
  <c r="C24" i="24"/>
  <c r="M24" i="24" s="1"/>
  <c r="C23" i="24"/>
  <c r="I23" i="24" s="1"/>
  <c r="C22" i="24"/>
  <c r="E22" i="24" s="1"/>
  <c r="C21" i="24"/>
  <c r="C20" i="24"/>
  <c r="C19" i="24"/>
  <c r="I19" i="24" s="1"/>
  <c r="C18" i="24"/>
  <c r="C17" i="24"/>
  <c r="C16" i="24"/>
  <c r="M16" i="24" s="1"/>
  <c r="C15" i="24"/>
  <c r="I15" i="24" s="1"/>
  <c r="C9" i="24"/>
  <c r="C8" i="24"/>
  <c r="M8" i="24" s="1"/>
  <c r="C7" i="24"/>
  <c r="I7" i="24" s="1"/>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B45" i="24" l="1"/>
  <c r="B39" i="24"/>
  <c r="D19" i="24"/>
  <c r="J19" i="24"/>
  <c r="F19" i="24"/>
  <c r="K19" i="24"/>
  <c r="H19" i="24"/>
  <c r="D35" i="24"/>
  <c r="J35" i="24"/>
  <c r="F35" i="24"/>
  <c r="K35" i="24"/>
  <c r="H35" i="24"/>
  <c r="B14" i="24"/>
  <c r="B6" i="24"/>
  <c r="K30" i="24"/>
  <c r="H30" i="24"/>
  <c r="F30" i="24"/>
  <c r="J30" i="24"/>
  <c r="D30" i="24"/>
  <c r="D27" i="24"/>
  <c r="J27" i="24"/>
  <c r="F27" i="24"/>
  <c r="K27" i="24"/>
  <c r="H27" i="24"/>
  <c r="I20" i="24"/>
  <c r="G20" i="24"/>
  <c r="E20" i="24"/>
  <c r="L20" i="24"/>
  <c r="M20" i="24"/>
  <c r="I37" i="24"/>
  <c r="G37" i="24"/>
  <c r="L37" i="24"/>
  <c r="E37" i="24"/>
  <c r="M37" i="24"/>
  <c r="D23" i="24"/>
  <c r="J23" i="24"/>
  <c r="F23" i="24"/>
  <c r="K23" i="24"/>
  <c r="H23" i="24"/>
  <c r="D15" i="24"/>
  <c r="J15" i="24"/>
  <c r="F15" i="24"/>
  <c r="K15" i="24"/>
  <c r="H15" i="24"/>
  <c r="D21" i="24"/>
  <c r="J21" i="24"/>
  <c r="K21" i="24"/>
  <c r="H21" i="24"/>
  <c r="F21" i="24"/>
  <c r="D31" i="24"/>
  <c r="J31" i="24"/>
  <c r="F31" i="24"/>
  <c r="K31" i="24"/>
  <c r="H31" i="24"/>
  <c r="K38" i="24"/>
  <c r="J38" i="24"/>
  <c r="H38" i="24"/>
  <c r="F38" i="24"/>
  <c r="D38" i="24"/>
  <c r="G17" i="24"/>
  <c r="M17" i="24"/>
  <c r="E17" i="24"/>
  <c r="L17" i="24"/>
  <c r="I17" i="24"/>
  <c r="G33" i="24"/>
  <c r="M33" i="24"/>
  <c r="E33" i="24"/>
  <c r="L33" i="24"/>
  <c r="I33" i="24"/>
  <c r="D29" i="24"/>
  <c r="J29" i="24"/>
  <c r="K29" i="24"/>
  <c r="H29" i="24"/>
  <c r="F29" i="24"/>
  <c r="K22" i="24"/>
  <c r="H22" i="24"/>
  <c r="F22" i="24"/>
  <c r="J22" i="24"/>
  <c r="D22" i="24"/>
  <c r="I32" i="24"/>
  <c r="G32" i="24"/>
  <c r="E32" i="24"/>
  <c r="L32" i="24"/>
  <c r="I8" i="24"/>
  <c r="G8" i="24"/>
  <c r="E8" i="24"/>
  <c r="L8" i="24"/>
  <c r="M32" i="24"/>
  <c r="K53" i="24"/>
  <c r="I53" i="24"/>
  <c r="J53" i="24"/>
  <c r="C14" i="24"/>
  <c r="C6" i="24"/>
  <c r="I26" i="24"/>
  <c r="M26" i="24"/>
  <c r="L26" i="24"/>
  <c r="G26" i="24"/>
  <c r="K57" i="24"/>
  <c r="I57" i="24"/>
  <c r="J57" i="24"/>
  <c r="K32" i="24"/>
  <c r="H32" i="24"/>
  <c r="F32" i="24"/>
  <c r="J32" i="24"/>
  <c r="D32" i="24"/>
  <c r="G29" i="24"/>
  <c r="M29" i="24"/>
  <c r="E29" i="24"/>
  <c r="L29" i="24"/>
  <c r="I29" i="24"/>
  <c r="E26" i="24"/>
  <c r="K61" i="24"/>
  <c r="I61" i="24"/>
  <c r="J61" i="24"/>
  <c r="D7" i="24"/>
  <c r="J7" i="24"/>
  <c r="F7" i="24"/>
  <c r="K7" i="24"/>
  <c r="H7" i="24"/>
  <c r="K16" i="24"/>
  <c r="H16" i="24"/>
  <c r="F16" i="24"/>
  <c r="J16" i="24"/>
  <c r="D16" i="24"/>
  <c r="G35" i="24"/>
  <c r="M35" i="24"/>
  <c r="E35" i="24"/>
  <c r="L35" i="24"/>
  <c r="K8" i="24"/>
  <c r="H8" i="24"/>
  <c r="F8" i="24"/>
  <c r="J8" i="24"/>
  <c r="D8" i="24"/>
  <c r="D17" i="24"/>
  <c r="J17" i="24"/>
  <c r="K17" i="24"/>
  <c r="H17" i="24"/>
  <c r="F17" i="24"/>
  <c r="D25" i="24"/>
  <c r="J25" i="24"/>
  <c r="K25" i="24"/>
  <c r="H25" i="24"/>
  <c r="F25" i="24"/>
  <c r="D33" i="24"/>
  <c r="J33" i="24"/>
  <c r="K33" i="24"/>
  <c r="H33" i="24"/>
  <c r="F33" i="24"/>
  <c r="G15" i="24"/>
  <c r="M15" i="24"/>
  <c r="E15" i="24"/>
  <c r="L15" i="24"/>
  <c r="G21" i="24"/>
  <c r="M21" i="24"/>
  <c r="E21" i="24"/>
  <c r="L21" i="24"/>
  <c r="I21" i="24"/>
  <c r="I24" i="24"/>
  <c r="G24" i="24"/>
  <c r="E24" i="24"/>
  <c r="L24" i="24"/>
  <c r="G27" i="24"/>
  <c r="M27" i="24"/>
  <c r="E27" i="24"/>
  <c r="L27" i="24"/>
  <c r="I30" i="24"/>
  <c r="M30" i="24"/>
  <c r="L30" i="24"/>
  <c r="G30" i="24"/>
  <c r="I27" i="24"/>
  <c r="K65" i="24"/>
  <c r="I65" i="24"/>
  <c r="J65" i="24"/>
  <c r="K24" i="24"/>
  <c r="H24" i="24"/>
  <c r="F24" i="24"/>
  <c r="J24" i="24"/>
  <c r="D24" i="24"/>
  <c r="C45" i="24"/>
  <c r="C39" i="24"/>
  <c r="K20" i="24"/>
  <c r="H20" i="24"/>
  <c r="F20" i="24"/>
  <c r="J20" i="24"/>
  <c r="D20" i="24"/>
  <c r="K28" i="24"/>
  <c r="H28" i="24"/>
  <c r="F28" i="24"/>
  <c r="J28" i="24"/>
  <c r="D28" i="24"/>
  <c r="F37" i="24"/>
  <c r="D37" i="24"/>
  <c r="K37" i="24"/>
  <c r="H37" i="24"/>
  <c r="I18" i="24"/>
  <c r="M18" i="24"/>
  <c r="L18" i="24"/>
  <c r="G18" i="24"/>
  <c r="E18" i="24"/>
  <c r="J37" i="24"/>
  <c r="K69" i="24"/>
  <c r="I69" i="24"/>
  <c r="J69" i="24"/>
  <c r="G9" i="24"/>
  <c r="M9" i="24"/>
  <c r="E9" i="24"/>
  <c r="L9" i="24"/>
  <c r="I9" i="24"/>
  <c r="G23" i="24"/>
  <c r="M23" i="24"/>
  <c r="E23" i="24"/>
  <c r="L23" i="24"/>
  <c r="G7" i="24"/>
  <c r="M7" i="24"/>
  <c r="E7" i="24"/>
  <c r="L7" i="24"/>
  <c r="G31" i="24"/>
  <c r="M31" i="24"/>
  <c r="E31" i="24"/>
  <c r="L31" i="24"/>
  <c r="M38" i="24"/>
  <c r="E38" i="24"/>
  <c r="I38" i="24"/>
  <c r="G38" i="24"/>
  <c r="L38" i="24"/>
  <c r="E30" i="24"/>
  <c r="K73" i="24"/>
  <c r="I73" i="24"/>
  <c r="J73" i="24"/>
  <c r="D9" i="24"/>
  <c r="J9" i="24"/>
  <c r="K9" i="24"/>
  <c r="H9" i="24"/>
  <c r="F9" i="24"/>
  <c r="K18" i="24"/>
  <c r="H18" i="24"/>
  <c r="F18" i="24"/>
  <c r="J18" i="24"/>
  <c r="D18" i="24"/>
  <c r="K26" i="24"/>
  <c r="H26" i="24"/>
  <c r="F26" i="24"/>
  <c r="J26" i="24"/>
  <c r="D26" i="24"/>
  <c r="K34" i="24"/>
  <c r="H34" i="24"/>
  <c r="F34" i="24"/>
  <c r="J34" i="24"/>
  <c r="D34" i="24"/>
  <c r="I16" i="24"/>
  <c r="G16" i="24"/>
  <c r="E16" i="24"/>
  <c r="L16" i="24"/>
  <c r="G19" i="24"/>
  <c r="M19" i="24"/>
  <c r="E19" i="24"/>
  <c r="L19" i="24"/>
  <c r="I22" i="24"/>
  <c r="M22" i="24"/>
  <c r="L22" i="24"/>
  <c r="G22" i="24"/>
  <c r="G25" i="24"/>
  <c r="M25" i="24"/>
  <c r="E25" i="24"/>
  <c r="L25" i="24"/>
  <c r="I25" i="24"/>
  <c r="I28" i="24"/>
  <c r="G28" i="24"/>
  <c r="E28" i="24"/>
  <c r="L28" i="24"/>
  <c r="I34" i="24"/>
  <c r="M34" i="24"/>
  <c r="L34" i="24"/>
  <c r="G34" i="24"/>
  <c r="I31" i="24"/>
  <c r="I41" i="24"/>
  <c r="G41" i="24"/>
  <c r="L41" i="24"/>
  <c r="H41" i="24"/>
  <c r="J52" i="24"/>
  <c r="J56" i="24"/>
  <c r="J60" i="24"/>
  <c r="J64" i="24"/>
  <c r="J68" i="24"/>
  <c r="J72" i="24"/>
  <c r="J41" i="24"/>
  <c r="I51" i="24"/>
  <c r="I55" i="24"/>
  <c r="I59" i="24"/>
  <c r="I63" i="24"/>
  <c r="I67" i="24"/>
  <c r="I71" i="24"/>
  <c r="I75" i="24"/>
  <c r="I77" i="24" s="1"/>
  <c r="J51" i="24"/>
  <c r="J55" i="24"/>
  <c r="J59" i="24"/>
  <c r="J63" i="24"/>
  <c r="J67" i="24"/>
  <c r="J71" i="24"/>
  <c r="J75" i="24"/>
  <c r="H43" i="24"/>
  <c r="F43" i="24"/>
  <c r="D43" i="24"/>
  <c r="I54" i="24"/>
  <c r="I58" i="24"/>
  <c r="I62" i="24"/>
  <c r="I66" i="24"/>
  <c r="I70" i="24"/>
  <c r="K77" i="24"/>
  <c r="I43" i="24"/>
  <c r="G43" i="24"/>
  <c r="L43" i="24"/>
  <c r="J54" i="24"/>
  <c r="J58" i="24"/>
  <c r="J62" i="24"/>
  <c r="J66" i="24"/>
  <c r="J70" i="24"/>
  <c r="J74" i="24"/>
  <c r="F41" i="24"/>
  <c r="D41" i="24"/>
  <c r="H40" i="24"/>
  <c r="H42" i="24"/>
  <c r="H44" i="24"/>
  <c r="J40" i="24"/>
  <c r="J42" i="24"/>
  <c r="J44" i="24"/>
  <c r="E40" i="24"/>
  <c r="E42" i="24"/>
  <c r="E44" i="24"/>
  <c r="K6" i="24" l="1"/>
  <c r="H6" i="24"/>
  <c r="F6" i="24"/>
  <c r="J6" i="24"/>
  <c r="D6" i="24"/>
  <c r="K79" i="24"/>
  <c r="K78" i="24"/>
  <c r="I78" i="24"/>
  <c r="I79" i="24"/>
  <c r="I6" i="24"/>
  <c r="M6" i="24"/>
  <c r="L6" i="24"/>
  <c r="G6" i="24"/>
  <c r="E6" i="24"/>
  <c r="K14" i="24"/>
  <c r="H14" i="24"/>
  <c r="F14" i="24"/>
  <c r="J14" i="24"/>
  <c r="D14" i="24"/>
  <c r="J77" i="24"/>
  <c r="I39" i="24"/>
  <c r="G39" i="24"/>
  <c r="L39" i="24"/>
  <c r="M39" i="24"/>
  <c r="E39" i="24"/>
  <c r="I14" i="24"/>
  <c r="M14" i="24"/>
  <c r="L14" i="24"/>
  <c r="G14" i="24"/>
  <c r="E14" i="24"/>
  <c r="I45" i="24"/>
  <c r="G45" i="24"/>
  <c r="L45" i="24"/>
  <c r="M45" i="24"/>
  <c r="E45" i="24"/>
  <c r="F39" i="24"/>
  <c r="D39" i="24"/>
  <c r="K39" i="24"/>
  <c r="J39" i="24"/>
  <c r="H39" i="24"/>
  <c r="H45" i="24"/>
  <c r="F45" i="24"/>
  <c r="D45" i="24"/>
  <c r="K45" i="24"/>
  <c r="J45" i="24"/>
  <c r="I82" i="24" l="1"/>
  <c r="J79" i="24"/>
  <c r="J78" i="24"/>
  <c r="I83" i="24" s="1"/>
  <c r="I81" i="24" l="1"/>
</calcChain>
</file>

<file path=xl/sharedStrings.xml><?xml version="1.0" encoding="utf-8"?>
<sst xmlns="http://schemas.openxmlformats.org/spreadsheetml/2006/main" count="1711" uniqueCount="520">
  <si>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</si>
  <si>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</si>
  <si>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</si>
  <si>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</si>
  <si>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</si>
  <si>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</si>
  <si>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</si>
  <si>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</si>
  <si>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</si>
  <si>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</si>
  <si>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</si>
  <si>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</si>
  <si>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</si>
  <si>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Günzburg (09774)</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</si>
  <si>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</si>
  <si>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</si>
  <si>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</si>
  <si>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</si>
  <si>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</si>
  <si>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</si>
  <si>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</si>
  <si>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</si>
  <si>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</si>
  <si>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</si>
  <si>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</si>
  <si>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</si>
  <si>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</si>
  <si>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</si>
  <si>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</si>
  <si>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</si>
  <si>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</si>
  <si>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</si>
  <si>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</si>
  <si>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</si>
  <si>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</si>
  <si>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</si>
  <si>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</si>
  <si>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</si>
  <si>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</si>
  <si>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</si>
  <si>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</si>
  <si>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</si>
  <si>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</si>
  <si>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</si>
  <si>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</si>
  <si>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</si>
  <si>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</si>
  <si>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</si>
  <si>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</si>
  <si>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</si>
  <si>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</si>
  <si>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</si>
  <si>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</si>
  <si>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</si>
  <si>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</si>
  <si>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</si>
  <si>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</si>
  <si>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</si>
  <si>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</si>
  <si>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</si>
  <si>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</si>
  <si>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</si>
  <si>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</si>
  <si>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</si>
  <si>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</si>
  <si>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</si>
  <si>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</si>
  <si>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</si>
  <si>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</si>
  <si>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</si>
  <si>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</si>
  <si>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</si>
  <si>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</si>
  <si>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</si>
  <si>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</si>
  <si>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</si>
  <si>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</si>
  <si>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</si>
  <si>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</si>
  <si>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</si>
  <si>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</si>
  <si>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</si>
  <si>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</si>
  <si>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</si>
  <si>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</si>
  <si>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</si>
  <si>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</si>
  <si>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</si>
  <si>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</si>
  <si>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</si>
  <si>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</si>
  <si>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</si>
  <si>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Günzburg (09774);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</si>
  <si>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</si>
  <si>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</si>
  <si>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</si>
  <si>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</si>
  <si>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</si>
  <si>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</si>
  <si>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</si>
  <si>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</si>
  <si>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</si>
  <si>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</si>
  <si>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</si>
  <si>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</si>
  <si>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</si>
  <si>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</si>
  <si>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</si>
  <si>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</si>
  <si>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</si>
  <si>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</si>
  <si>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</si>
  <si>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</si>
  <si>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</si>
  <si>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</si>
  <si>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</si>
  <si>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</si>
  <si>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</si>
  <si>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</si>
  <si>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</si>
  <si>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</si>
  <si>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</si>
  <si>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</si>
  <si>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</si>
  <si>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</si>
  <si>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</si>
  <si>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</si>
  <si>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</si>
  <si>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</si>
  <si>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</si>
  <si>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</si>
  <si>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</si>
  <si>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</si>
  <si>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</si>
  <si>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</si>
  <si>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</si>
  <si>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</si>
  <si>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</si>
  <si>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</si>
  <si>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</si>
  <si>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</si>
  <si>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</si>
  <si>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</si>
  <si>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</si>
  <si>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</si>
  <si>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</si>
  <si>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</si>
  <si>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</si>
  <si>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</si>
  <si>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</si>
  <si>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</si>
  <si>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</si>
  <si>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</si>
  <si>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</si>
  <si>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</si>
  <si>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</si>
  <si>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</si>
  <si>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</si>
  <si>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</si>
  <si>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</si>
  <si>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</si>
  <si>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</si>
  <si>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</si>
  <si>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</si>
  <si>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</si>
  <si>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</si>
  <si>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</si>
  <si>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</si>
  <si>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</si>
  <si>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</si>
  <si>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</si>
  <si>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</si>
  <si>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</si>
  <si>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</si>
  <si>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</si>
  <si>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</si>
  <si>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</si>
  <si>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</si>
  <si>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</si>
  <si>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</si>
  <si>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</si>
  <si>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</si>
  <si>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</si>
  <si>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Günzburg (09774)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</si>
  <si>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</si>
  <si>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</si>
  <si>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</si>
  <si>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</si>
  <si>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</si>
  <si>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</si>
  <si>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</si>
  <si>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</si>
  <si>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</si>
  <si>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</si>
  <si>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</si>
  <si>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</si>
  <si>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</si>
  <si>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</si>
  <si>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</si>
  <si>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</si>
  <si>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</si>
  <si>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</si>
  <si>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</si>
  <si>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</si>
  <si>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</si>
  <si>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</si>
  <si>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</si>
  <si>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</si>
  <si>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</si>
  <si>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</si>
  <si>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</si>
  <si>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</si>
  <si>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</si>
  <si>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</si>
  <si>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</si>
  <si>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</si>
  <si>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</si>
  <si>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</si>
  <si>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</si>
  <si>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</si>
  <si>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</si>
  <si>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</si>
  <si>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</si>
  <si>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</si>
  <si>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</si>
  <si>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</si>
  <si>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</si>
  <si>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</si>
  <si>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</si>
  <si>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</si>
  <si>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</si>
  <si>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</si>
  <si>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</si>
  <si>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</si>
  <si>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</si>
  <si>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</si>
  <si>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</si>
  <si>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</si>
  <si>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</si>
  <si>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</si>
  <si>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</si>
  <si>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</si>
  <si>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</si>
  <si>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</si>
  <si>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</si>
  <si>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</si>
  <si>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</si>
  <si>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</si>
  <si>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</si>
  <si>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</si>
  <si>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</si>
  <si>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</si>
  <si>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</si>
  <si>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</si>
  <si>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</si>
  <si>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</si>
  <si>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</si>
  <si>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</si>
  <si>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</si>
  <si>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</si>
  <si>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</si>
  <si>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</si>
  <si>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</si>
  <si>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</si>
  <si>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</si>
  <si>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</si>
  <si>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</si>
  <si>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</si>
  <si>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</si>
  <si>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</si>
  <si>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</si>
  <si>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</si>
  <si>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</si>
  <si>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</si>
  <si>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</si>
  <si>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</si>
  <si>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</si>
  <si>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</si>
  <si>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</si>
  <si>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</si>
  <si>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</si>
  <si>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</si>
  <si>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</si>
  <si>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</si>
  <si>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</si>
  <si>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</si>
  <si>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</si>
  <si>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</si>
  <si>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</si>
  <si>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</si>
  <si>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</si>
  <si>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</si>
  <si>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</si>
  <si>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</si>
  <si>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</si>
  <si>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</si>
  <si>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</si>
  <si>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</si>
  <si>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</si>
  <si>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</si>
  <si>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</si>
  <si>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</si>
  <si>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</si>
  <si>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</si>
  <si>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</si>
  <si>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</si>
  <si>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</si>
  <si>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</si>
  <si>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</si>
  <si>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</si>
  <si>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</si>
  <si>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</si>
  <si>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</si>
  <si>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</si>
  <si>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</si>
  <si>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</si>
  <si>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</si>
  <si>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</si>
  <si>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</si>
  <si>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</si>
  <si>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</si>
  <si>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</si>
  <si>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</si>
  <si>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</si>
  <si>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</si>
  <si>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</si>
  <si>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</si>
  <si>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</si>
  <si>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</si>
  <si>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</si>
  <si>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</si>
  <si>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</si>
  <si>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</si>
  <si>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</si>
  <si>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</si>
  <si>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</si>
  <si>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</si>
  <si>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</si>
  <si>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</si>
  <si>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</si>
  <si>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</si>
  <si>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</si>
  <si>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</si>
  <si>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</si>
  <si>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</si>
  <si>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</si>
  <si>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</si>
  <si>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</si>
  <si>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</si>
  <si>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</si>
  <si>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</si>
  <si>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</si>
  <si>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</si>
  <si>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</si>
  <si>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</si>
  <si>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</si>
  <si>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</si>
  <si>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</si>
  <si>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</si>
  <si>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</si>
  <si>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</si>
  <si>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</si>
  <si>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</si>
  <si>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</si>
  <si>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</si>
  <si>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</si>
  <si>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</si>
  <si>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</si>
  <si>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</si>
  <si>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</si>
  <si>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</si>
  <si>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</si>
  <si>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</si>
  <si>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Günzburg (09774);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</si>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</sst>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{F1F6C613-E10F-487B-B186-CF4E4F665CB5}</c15:txfldGUID>
                      <c15:f>Daten_Diagramme!$D$6</c15:f>
                      <c15:dlblFieldTableCache>
                        <c:ptCount val="1"/>
                        <c:pt idx="0">
                          <c:v>1.7</c:v>
                        </c:pt>
                      </c15:dlblFieldTableCache>
                    </c15:dlblFTEntry>
                  </c15:dlblFieldTable>
                  <c15:showDataLabelsRange val="0"/>
                </c:ext>
                <c:ext xmlns:c16="http://schemas.microsoft.com/office/drawing/2014/chart" uri="{C3380CC4-5D6E-409C-BE32-E72D297353CC}">
                  <c16:uniqueId val="{00000000-124A-48F4-B0B5-CCBE373B1128}"/>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{14524A49-0373-4134-92E8-75EB646A7774}</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124A-48F4-B0B5-CCBE373B1128}"/>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{0D47C4ED-AEA2-47DF-BD0B-D5ED9950EC3E}</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124A-48F4-B0B5-CCBE373B1128}"/>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{8AFADD4C-CE70-45BF-84CB-D1CD306EDD4D}</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124A-48F4-B0B5-CCBE373B1128}"/>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1.6768693431479325</c:v>
                </c:pt>
                <c:pt idx="1">
                  <c:v>1.0013227114154917</c:v>
                </c:pt>
                <c:pt idx="2">
                  <c:v>1.1186464311118853</c:v>
                </c:pt>
                <c:pt idx="3">
                  <c:v>1.0875687030768</c:v>
                </c:pt>
              </c:numCache>
            </c:numRef>
          </c:val>
          <c:extLst>
            <c:ext xmlns:c16="http://schemas.microsoft.com/office/drawing/2014/chart" uri="{C3380CC4-5D6E-409C-BE32-E72D297353CC}">
              <c16:uniqueId val="{00000004-124A-48F4-B0B5-CCBE373B1128}"/>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{7F8318C6-ED49-4AC8-9654-4670950D6E4C}</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124A-48F4-B0B5-CCBE373B1128}"/>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{7B7E80DC-2BBF-4E1D-9309-C33CF337A985}</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124A-48F4-B0B5-CCBE373B1128}"/>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{3399FE0D-2DC2-44E0-BF76-CEFA8B589D1D}</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124A-48F4-B0B5-CCBE373B1128}"/>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{FDA73E6C-A07E-4857-8252-690876AAACFD}</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124A-48F4-B0B5-CCBE373B112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124A-48F4-B0B5-CCBE373B1128}"/>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124A-48F4-B0B5-CCBE373B1128}"/>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{AB7C8A99-B0BD-4C0A-8EAB-4ADA7EB7B45B}</c15:txfldGUID>
                      <c15:f>Daten_Diagramme!$E$6</c15:f>
                      <c15:dlblFieldTableCache>
                        <c:ptCount val="1"/>
                        <c:pt idx="0">
                          <c:v>-1.3</c:v>
                        </c:pt>
                      </c15:dlblFieldTableCache>
                    </c15:dlblFTEntry>
                  </c15:dlblFieldTable>
                  <c15:showDataLabelsRange val="0"/>
                </c:ext>
                <c:ext xmlns:c16="http://schemas.microsoft.com/office/drawing/2014/chart" uri="{C3380CC4-5D6E-409C-BE32-E72D297353CC}">
                  <c16:uniqueId val="{00000000-8D36-4048-AFA7-5DED1505CA6F}"/>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{2BF1C6B0-9606-4BED-BAA5-956F4B7F8384}</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8D36-4048-AFA7-5DED1505CA6F}"/>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{0D03A4CB-07E9-444A-9521-9F01B91CD88F}</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8D36-4048-AFA7-5DED1505CA6F}"/>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{52B6F4C8-394E-43A2-9CA7-9ECA0966871F}</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8D36-4048-AFA7-5DED1505CA6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-1.2629679747406406</c:v>
                </c:pt>
                <c:pt idx="1">
                  <c:v>-1.8915068707011207</c:v>
                </c:pt>
                <c:pt idx="2">
                  <c:v>-2.7637010795899166</c:v>
                </c:pt>
                <c:pt idx="3">
                  <c:v>-2.8655893304673015</c:v>
                </c:pt>
              </c:numCache>
            </c:numRef>
          </c:val>
          <c:extLst>
            <c:ext xmlns:c16="http://schemas.microsoft.com/office/drawing/2014/chart" uri="{C3380CC4-5D6E-409C-BE32-E72D297353CC}">
              <c16:uniqueId val="{00000004-8D36-4048-AFA7-5DED1505CA6F}"/>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{B84A2BE1-935E-4DAB-81BF-6228B31FB500}</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8D36-4048-AFA7-5DED1505CA6F}"/>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{4E7BFFDC-96CD-46FA-8FB8-3947EC7C9477}</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8D36-4048-AFA7-5DED1505CA6F}"/>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{37DA1412-ED51-43E9-A8B1-C9C594C82BC1}</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8D36-4048-AFA7-5DED1505CA6F}"/>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{B805D16C-1A3F-42A5-BEB9-4D46A5E10E04}</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8D36-4048-AFA7-5DED1505CA6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8D36-4048-AFA7-5DED1505CA6F}"/>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8D36-4048-AFA7-5DED1505CA6F}"/>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{AB3C24D9-88E9-4AAA-A131-CF11021A6E5B}</c15:txfldGUID>
                      <c15:f>Daten_Diagramme!$D$14</c15:f>
                      <c15:dlblFieldTableCache>
                        <c:ptCount val="1"/>
                        <c:pt idx="0">
                          <c:v>1.7</c:v>
                        </c:pt>
                      </c15:dlblFieldTableCache>
                    </c15:dlblFTEntry>
                  </c15:dlblFieldTable>
                  <c15:showDataLabelsRange val="0"/>
                </c:ext>
                <c:ext xmlns:c16="http://schemas.microsoft.com/office/drawing/2014/chart" uri="{C3380CC4-5D6E-409C-BE32-E72D297353CC}">
                  <c16:uniqueId val="{00000000-4EE7-4AE3-95CC-8CC54160A61D}"/>
                </c:ext>
              </c:extLst>
            </c:dLbl>
            <c:dLbl>
              <c:idx val="1"/>
              <c:tx>
                <c:strRef>
                  <c:f>Daten_Diagramme!$D$15</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{0651953E-DF75-4255-8BB5-CB70D96B920A}</c15:txfldGUID>
                      <c15:f>Daten_Diagramme!$D$15</c15:f>
                      <c15:dlblFieldTableCache>
                        <c:ptCount val="1"/>
                        <c:pt idx="0">
                          <c:v>0.4</c:v>
                        </c:pt>
                      </c15:dlblFieldTableCache>
                    </c15:dlblFTEntry>
                  </c15:dlblFieldTable>
                  <c15:showDataLabelsRange val="0"/>
                </c:ext>
                <c:ext xmlns:c16="http://schemas.microsoft.com/office/drawing/2014/chart" uri="{C3380CC4-5D6E-409C-BE32-E72D297353CC}">
                  <c16:uniqueId val="{00000001-4EE7-4AE3-95CC-8CC54160A61D}"/>
                </c:ext>
              </c:extLst>
            </c:dLbl>
            <c:dLbl>
              <c:idx val="2"/>
              <c:tx>
                <c:strRef>
                  <c:f>Daten_Diagramme!$D$16</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{48537B21-7946-4537-A101-50D888417667}</c15:txfldGUID>
                      <c15:f>Daten_Diagramme!$D$16</c15:f>
                      <c15:dlblFieldTableCache>
                        <c:ptCount val="1"/>
                        <c:pt idx="0">
                          <c:v>1.8</c:v>
                        </c:pt>
                      </c15:dlblFieldTableCache>
                    </c15:dlblFTEntry>
                  </c15:dlblFieldTable>
                  <c15:showDataLabelsRange val="0"/>
                </c:ext>
                <c:ext xmlns:c16="http://schemas.microsoft.com/office/drawing/2014/chart" uri="{C3380CC4-5D6E-409C-BE32-E72D297353CC}">
                  <c16:uniqueId val="{00000002-4EE7-4AE3-95CC-8CC54160A61D}"/>
                </c:ext>
              </c:extLst>
            </c:dLbl>
            <c:dLbl>
              <c:idx val="3"/>
              <c:tx>
                <c:strRef>
                  <c:f>Daten_Diagramme!$D$17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{298025A8-15E9-4E1A-B2FB-16B57683B15D}</c15:txfldGUID>
                      <c15:f>Daten_Diagramme!$D$17</c15:f>
                      <c15:dlblFieldTableCache>
                        <c:ptCount val="1"/>
                        <c:pt idx="0">
                          <c:v>0.7</c:v>
                        </c:pt>
                      </c15:dlblFieldTableCache>
                    </c15:dlblFTEntry>
                  </c15:dlblFieldTable>
                  <c15:showDataLabelsRange val="0"/>
                </c:ext>
                <c:ext xmlns:c16="http://schemas.microsoft.com/office/drawing/2014/chart" uri="{C3380CC4-5D6E-409C-BE32-E72D297353CC}">
                  <c16:uniqueId val="{00000003-4EE7-4AE3-95CC-8CC54160A61D}"/>
                </c:ext>
              </c:extLst>
            </c:dLbl>
            <c:dLbl>
              <c:idx val="4"/>
              <c:tx>
                <c:strRef>
                  <c:f>Daten_Diagramme!$D$18</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{D5E34116-F87C-406E-A81E-BB81192092FF}</c15:txfldGUID>
                      <c15:f>Daten_Diagramme!$D$18</c15:f>
                      <c15:dlblFieldTableCache>
                        <c:ptCount val="1"/>
                        <c:pt idx="0">
                          <c:v>1.3</c:v>
                        </c:pt>
                      </c15:dlblFieldTableCache>
                    </c15:dlblFTEntry>
                  </c15:dlblFieldTable>
                  <c15:showDataLabelsRange val="0"/>
                </c:ext>
                <c:ext xmlns:c16="http://schemas.microsoft.com/office/drawing/2014/chart" uri="{C3380CC4-5D6E-409C-BE32-E72D297353CC}">
                  <c16:uniqueId val="{00000004-4EE7-4AE3-95CC-8CC54160A61D}"/>
                </c:ext>
              </c:extLst>
            </c:dLbl>
            <c:dLbl>
              <c:idx val="5"/>
              <c:tx>
                <c:strRef>
                  <c:f>Daten_Diagramme!$D$19</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{BFDF08DA-EE39-4652-ACFC-6B7E0E92CC5F}</c15:txfldGUID>
                      <c15:f>Daten_Diagramme!$D$19</c15:f>
                      <c15:dlblFieldTableCache>
                        <c:ptCount val="1"/>
                        <c:pt idx="0">
                          <c:v>0.4</c:v>
                        </c:pt>
                      </c15:dlblFieldTableCache>
                    </c15:dlblFTEntry>
                  </c15:dlblFieldTable>
                  <c15:showDataLabelsRange val="0"/>
                </c:ext>
                <c:ext xmlns:c16="http://schemas.microsoft.com/office/drawing/2014/chart" uri="{C3380CC4-5D6E-409C-BE32-E72D297353CC}">
                  <c16:uniqueId val="{00000005-4EE7-4AE3-95CC-8CC54160A61D}"/>
                </c:ext>
              </c:extLst>
            </c:dLbl>
            <c:dLbl>
              <c:idx val="6"/>
              <c:tx>
                <c:strRef>
                  <c:f>Daten_Diagramme!$D$20</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{63665E34-64E9-4201-9D15-7458B8AD6CB9}</c15:txfldGUID>
                      <c15:f>Daten_Diagramme!$D$20</c15:f>
                      <c15:dlblFieldTableCache>
                        <c:ptCount val="1"/>
                        <c:pt idx="0">
                          <c:v>1.1</c:v>
                        </c:pt>
                      </c15:dlblFieldTableCache>
                    </c15:dlblFTEntry>
                  </c15:dlblFieldTable>
                  <c15:showDataLabelsRange val="0"/>
                </c:ext>
                <c:ext xmlns:c16="http://schemas.microsoft.com/office/drawing/2014/chart" uri="{C3380CC4-5D6E-409C-BE32-E72D297353CC}">
                  <c16:uniqueId val="{00000006-4EE7-4AE3-95CC-8CC54160A61D}"/>
                </c:ext>
              </c:extLst>
            </c:dLbl>
            <c:dLbl>
              <c:idx val="7"/>
              <c:tx>
                <c:strRef>
                  <c:f>Daten_Diagramme!$D$21</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{A78B3F53-F6EA-428C-817A-42C429A4AB62}</c15:txfldGUID>
                      <c15:f>Daten_Diagramme!$D$21</c15:f>
                      <c15:dlblFieldTableCache>
                        <c:ptCount val="1"/>
                        <c:pt idx="0">
                          <c:v>2.5</c:v>
                        </c:pt>
                      </c15:dlblFieldTableCache>
                    </c15:dlblFTEntry>
                  </c15:dlblFieldTable>
                  <c15:showDataLabelsRange val="0"/>
                </c:ext>
                <c:ext xmlns:c16="http://schemas.microsoft.com/office/drawing/2014/chart" uri="{C3380CC4-5D6E-409C-BE32-E72D297353CC}">
                  <c16:uniqueId val="{00000007-4EE7-4AE3-95CC-8CC54160A61D}"/>
                </c:ext>
              </c:extLst>
            </c:dLbl>
            <c:dLbl>
              <c:idx val="8"/>
              <c:tx>
                <c:strRef>
                  <c:f>Daten_Diagramme!$D$22</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{98156369-8A96-45AC-922D-ED88D66AA720}</c15:txfldGUID>
                      <c15:f>Daten_Diagramme!$D$22</c15:f>
                      <c15:dlblFieldTableCache>
                        <c:ptCount val="1"/>
                        <c:pt idx="0">
                          <c:v>4.6</c:v>
                        </c:pt>
                      </c15:dlblFieldTableCache>
                    </c15:dlblFTEntry>
                  </c15:dlblFieldTable>
                  <c15:showDataLabelsRange val="0"/>
                </c:ext>
                <c:ext xmlns:c16="http://schemas.microsoft.com/office/drawing/2014/chart" uri="{C3380CC4-5D6E-409C-BE32-E72D297353CC}">
                  <c16:uniqueId val="{00000008-4EE7-4AE3-95CC-8CC54160A61D}"/>
                </c:ext>
              </c:extLst>
            </c:dLbl>
            <c:dLbl>
              <c:idx val="9"/>
              <c:tx>
                <c:strRef>
                  <c:f>Daten_Diagramme!$D$23</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{FE4C7835-1059-4605-A29C-4647427F0757}</c15:txfldGUID>
                      <c15:f>Daten_Diagramme!$D$23</c15:f>
                      <c15:dlblFieldTableCache>
                        <c:ptCount val="1"/>
                        <c:pt idx="0">
                          <c:v>2.1</c:v>
                        </c:pt>
                      </c15:dlblFieldTableCache>
                    </c15:dlblFTEntry>
                  </c15:dlblFieldTable>
                  <c15:showDataLabelsRange val="0"/>
                </c:ext>
                <c:ext xmlns:c16="http://schemas.microsoft.com/office/drawing/2014/chart" uri="{C3380CC4-5D6E-409C-BE32-E72D297353CC}">
                  <c16:uniqueId val="{00000009-4EE7-4AE3-95CC-8CC54160A61D}"/>
                </c:ext>
              </c:extLst>
            </c:dLbl>
            <c:dLbl>
              <c:idx val="10"/>
              <c:tx>
                <c:strRef>
                  <c:f>Daten_Diagramme!$D$24</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{4CB72849-1FFF-4FCD-BB09-645D049913C6}</c15:txfldGUID>
                      <c15:f>Daten_Diagramme!$D$24</c15:f>
                      <c15:dlblFieldTableCache>
                        <c:ptCount val="1"/>
                        <c:pt idx="0">
                          <c:v>-2.0</c:v>
                        </c:pt>
                      </c15:dlblFieldTableCache>
                    </c15:dlblFTEntry>
                  </c15:dlblFieldTable>
                  <c15:showDataLabelsRange val="0"/>
                </c:ext>
                <c:ext xmlns:c16="http://schemas.microsoft.com/office/drawing/2014/chart" uri="{C3380CC4-5D6E-409C-BE32-E72D297353CC}">
                  <c16:uniqueId val="{0000000A-4EE7-4AE3-95CC-8CC54160A61D}"/>
                </c:ext>
              </c:extLst>
            </c:dLbl>
            <c:dLbl>
              <c:idx val="11"/>
              <c:tx>
                <c:strRef>
                  <c:f>Daten_Diagramme!$D$25</c:f>
                  <c:strCache>
                    <c:ptCount val="1"/>
                    <c:pt idx="0">
                      <c:v>13.2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{192DAA35-EB16-43BB-8AA1-CE2CFB514D42}</c15:txfldGUID>
                      <c15:f>Daten_Diagramme!$D$25</c15:f>
                      <c15:dlblFieldTableCache>
                        <c:ptCount val="1"/>
                        <c:pt idx="0">
                          <c:v>13.2</c:v>
                        </c:pt>
                      </c15:dlblFieldTableCache>
                    </c15:dlblFTEntry>
                  </c15:dlblFieldTable>
                  <c15:showDataLabelsRange val="0"/>
                </c:ext>
                <c:ext xmlns:c16="http://schemas.microsoft.com/office/drawing/2014/chart" uri="{C3380CC4-5D6E-409C-BE32-E72D297353CC}">
                  <c16:uniqueId val="{0000000B-4EE7-4AE3-95CC-8CC54160A61D}"/>
                </c:ext>
              </c:extLst>
            </c:dLbl>
            <c:dLbl>
              <c:idx val="12"/>
              <c:tx>
                <c:strRef>
                  <c:f>Daten_Diagramme!$D$26</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{A02CE0D6-0C87-482A-AFFD-136595BA0C36}</c15:txfldGUID>
                      <c15:f>Daten_Diagramme!$D$26</c15:f>
                      <c15:dlblFieldTableCache>
                        <c:ptCount val="1"/>
                        <c:pt idx="0">
                          <c:v>4.1</c:v>
                        </c:pt>
                      </c15:dlblFieldTableCache>
                    </c15:dlblFTEntry>
                  </c15:dlblFieldTable>
                  <c15:showDataLabelsRange val="0"/>
                </c:ext>
                <c:ext xmlns:c16="http://schemas.microsoft.com/office/drawing/2014/chart" uri="{C3380CC4-5D6E-409C-BE32-E72D297353CC}">
                  <c16:uniqueId val="{0000000C-4EE7-4AE3-95CC-8CC54160A61D}"/>
                </c:ext>
              </c:extLst>
            </c:dLbl>
            <c:dLbl>
              <c:idx val="13"/>
              <c:tx>
                <c:strRef>
                  <c:f>Daten_Diagramme!$D$27</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{D517481B-0399-46AF-B50F-035604029758}</c15:txfldGUID>
                      <c15:f>Daten_Diagramme!$D$27</c15:f>
                      <c15:dlblFieldTableCache>
                        <c:ptCount val="1"/>
                        <c:pt idx="0">
                          <c:v>4.7</c:v>
                        </c:pt>
                      </c15:dlblFieldTableCache>
                    </c15:dlblFTEntry>
                  </c15:dlblFieldTable>
                  <c15:showDataLabelsRange val="0"/>
                </c:ext>
                <c:ext xmlns:c16="http://schemas.microsoft.com/office/drawing/2014/chart" uri="{C3380CC4-5D6E-409C-BE32-E72D297353CC}">
                  <c16:uniqueId val="{0000000D-4EE7-4AE3-95CC-8CC54160A61D}"/>
                </c:ext>
              </c:extLst>
            </c:dLbl>
            <c:dLbl>
              <c:idx val="14"/>
              <c:tx>
                <c:strRef>
                  <c:f>Daten_Diagramme!$D$28</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{CE5ED3E9-9D79-494C-9EBE-52F0AA0A3E1A}</c15:txfldGUID>
                      <c15:f>Daten_Diagramme!$D$28</c15:f>
                      <c15:dlblFieldTableCache>
                        <c:ptCount val="1"/>
                        <c:pt idx="0">
                          <c:v>2.0</c:v>
                        </c:pt>
                      </c15:dlblFieldTableCache>
                    </c15:dlblFTEntry>
                  </c15:dlblFieldTable>
                  <c15:showDataLabelsRange val="0"/>
                </c:ext>
                <c:ext xmlns:c16="http://schemas.microsoft.com/office/drawing/2014/chart" uri="{C3380CC4-5D6E-409C-BE32-E72D297353CC}">
                  <c16:uniqueId val="{0000000E-4EE7-4AE3-95CC-8CC54160A61D}"/>
                </c:ext>
              </c:extLst>
            </c:dLbl>
            <c:dLbl>
              <c:idx val="15"/>
              <c:tx>
                <c:strRef>
                  <c:f>Daten_Diagramme!$D$29</c:f>
                  <c:strCache>
                    <c:ptCount val="1"/>
                    <c:pt idx="0">
                      <c:v>-14.0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{E14D2763-76DF-4C95-A6D7-F36C4D20908B}</c15:txfldGUID>
                      <c15:f>Daten_Diagramme!$D$29</c15:f>
                      <c15:dlblFieldTableCache>
                        <c:ptCount val="1"/>
                        <c:pt idx="0">
                          <c:v>-14.0</c:v>
                        </c:pt>
                      </c15:dlblFieldTableCache>
                    </c15:dlblFTEntry>
                  </c15:dlblFieldTable>
                  <c15:showDataLabelsRange val="0"/>
                </c:ext>
                <c:ext xmlns:c16="http://schemas.microsoft.com/office/drawing/2014/chart" uri="{C3380CC4-5D6E-409C-BE32-E72D297353CC}">
                  <c16:uniqueId val="{0000000F-4EE7-4AE3-95CC-8CC54160A61D}"/>
                </c:ext>
              </c:extLst>
            </c:dLbl>
            <c:dLbl>
              <c:idx val="16"/>
              <c:tx>
                <c:strRef>
                  <c:f>Daten_Diagramme!$D$30</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{A8BB4658-DFC3-4E49-82FB-01363D147CB9}</c15:txfldGUID>
                      <c15:f>Daten_Diagramme!$D$30</c15:f>
                      <c15:dlblFieldTableCache>
                        <c:ptCount val="1"/>
                        <c:pt idx="0">
                          <c:v>3.2</c:v>
                        </c:pt>
                      </c15:dlblFieldTableCache>
                    </c15:dlblFTEntry>
                  </c15:dlblFieldTable>
                  <c15:showDataLabelsRange val="0"/>
                </c:ext>
                <c:ext xmlns:c16="http://schemas.microsoft.com/office/drawing/2014/chart" uri="{C3380CC4-5D6E-409C-BE32-E72D297353CC}">
                  <c16:uniqueId val="{00000010-4EE7-4AE3-95CC-8CC54160A61D}"/>
                </c:ext>
              </c:extLst>
            </c:dLbl>
            <c:dLbl>
              <c:idx val="17"/>
              <c:tx>
                <c:strRef>
                  <c:f>Daten_Diagramme!$D$31</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{A7FEE1B6-F80C-4BAF-A9BB-FBB7561C47FD}</c15:txfldGUID>
                      <c15:f>Daten_Diagramme!$D$31</c15:f>
                      <c15:dlblFieldTableCache>
                        <c:ptCount val="1"/>
                        <c:pt idx="0">
                          <c:v>2.7</c:v>
                        </c:pt>
                      </c15:dlblFieldTableCache>
                    </c15:dlblFTEntry>
                  </c15:dlblFieldTable>
                  <c15:showDataLabelsRange val="0"/>
                </c:ext>
                <c:ext xmlns:c16="http://schemas.microsoft.com/office/drawing/2014/chart" uri="{C3380CC4-5D6E-409C-BE32-E72D297353CC}">
                  <c16:uniqueId val="{00000011-4EE7-4AE3-95CC-8CC54160A61D}"/>
                </c:ext>
              </c:extLst>
            </c:dLbl>
            <c:dLbl>
              <c:idx val="18"/>
              <c:tx>
                <c:strRef>
                  <c:f>Daten_Diagramme!$D$32</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{E11D8600-A2F6-4AFA-A272-003392B2276D}</c15:txfldGUID>
                      <c15:f>Daten_Diagramme!$D$32</c15:f>
                      <c15:dlblFieldTableCache>
                        <c:ptCount val="1"/>
                        <c:pt idx="0">
                          <c:v>3.6</c:v>
                        </c:pt>
                      </c15:dlblFieldTableCache>
                    </c15:dlblFTEntry>
                  </c15:dlblFieldTable>
                  <c15:showDataLabelsRange val="0"/>
                </c:ext>
                <c:ext xmlns:c16="http://schemas.microsoft.com/office/drawing/2014/chart" uri="{C3380CC4-5D6E-409C-BE32-E72D297353CC}">
                  <c16:uniqueId val="{00000012-4EE7-4AE3-95CC-8CC54160A61D}"/>
                </c:ext>
              </c:extLst>
            </c:dLbl>
            <c:dLbl>
              <c:idx val="19"/>
              <c:tx>
                <c:strRef>
                  <c:f>Daten_Diagramme!$D$33</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{E57A3EAE-7C0B-47F2-8254-3E59374A2798}</c15:txfldGUID>
                      <c15:f>Daten_Diagramme!$D$33</c15:f>
                      <c15:dlblFieldTableCache>
                        <c:ptCount val="1"/>
                        <c:pt idx="0">
                          <c:v>1.6</c:v>
                        </c:pt>
                      </c15:dlblFieldTableCache>
                    </c15:dlblFTEntry>
                  </c15:dlblFieldTable>
                  <c15:showDataLabelsRange val="0"/>
                </c:ext>
                <c:ext xmlns:c16="http://schemas.microsoft.com/office/drawing/2014/chart" uri="{C3380CC4-5D6E-409C-BE32-E72D297353CC}">
                  <c16:uniqueId val="{00000013-4EE7-4AE3-95CC-8CC54160A61D}"/>
                </c:ext>
              </c:extLst>
            </c:dLbl>
            <c:dLbl>
              <c:idx val="20"/>
              <c:tx>
                <c:strRef>
                  <c:f>Daten_Diagramme!$D$34</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{97B5D949-0BA8-47C4-887D-20DC98217545}</c15:txfldGUID>
                      <c15:f>Daten_Diagramme!$D$34</c15:f>
                      <c15:dlblFieldTableCache>
                        <c:ptCount val="1"/>
                        <c:pt idx="0">
                          <c:v>-4.4</c:v>
                        </c:pt>
                      </c15:dlblFieldTableCache>
                    </c15:dlblFTEntry>
                  </c15:dlblFieldTable>
                  <c15:showDataLabelsRange val="0"/>
                </c:ext>
                <c:ext xmlns:c16="http://schemas.microsoft.com/office/drawing/2014/chart" uri="{C3380CC4-5D6E-409C-BE32-E72D297353CC}">
                  <c16:uniqueId val="{00000014-4EE7-4AE3-95CC-8CC54160A61D}"/>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{8E892CAC-73BC-4326-85BC-ED8C2F2A0ADF}</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4EE7-4AE3-95CC-8CC54160A61D}"/>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{CA38BA5A-2D91-4731-8D22-35DE8B46FFAB}</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4EE7-4AE3-95CC-8CC54160A61D}"/>
                </c:ext>
              </c:extLst>
            </c:dLbl>
            <c:dLbl>
              <c:idx val="23"/>
              <c:tx>
                <c:strRef>
                  <c:f>Daten_Diagramme!$D$37</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{83FC7179-0182-40D1-B6C7-B084EFF1D7F6}</c15:txfldGUID>
                      <c15:f>Daten_Diagramme!$D$37</c15:f>
                      <c15:dlblFieldTableCache>
                        <c:ptCount val="1"/>
                        <c:pt idx="0">
                          <c:v>0.4</c:v>
                        </c:pt>
                      </c15:dlblFieldTableCache>
                    </c15:dlblFTEntry>
                  </c15:dlblFieldTable>
                  <c15:showDataLabelsRange val="0"/>
                </c:ext>
                <c:ext xmlns:c16="http://schemas.microsoft.com/office/drawing/2014/chart" uri="{C3380CC4-5D6E-409C-BE32-E72D297353CC}">
                  <c16:uniqueId val="{00000017-4EE7-4AE3-95CC-8CC54160A61D}"/>
                </c:ext>
              </c:extLst>
            </c:dLbl>
            <c:dLbl>
              <c:idx val="24"/>
              <c:layout>
                <c:manualLayout>
                  <c:x val="4.7769028871392123E-3"/>
                  <c:y val="-4.6876052205785108E-5"/>
                </c:manualLayout>
              </c:layout>
              <c:tx>
                <c:strRef>
                  <c:f>Daten_Diagramme!$D$38</c:f>
                  <c:strCache>
                    <c:ptCount val="1"/>
                    <c:pt idx="0">
                      <c:v>1.1</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{735C21A8-EFB6-4C37-9C4B-E45955B8FA51}</c15:txfldGUID>
                      <c15:f>Daten_Diagramme!$D$38</c15:f>
                      <c15:dlblFieldTableCache>
                        <c:ptCount val="1"/>
                        <c:pt idx="0">
                          <c:v>1.1</c:v>
                        </c:pt>
                      </c15:dlblFieldTableCache>
                    </c15:dlblFTEntry>
                  </c15:dlblFieldTable>
                  <c15:showDataLabelsRange val="0"/>
                </c:ext>
                <c:ext xmlns:c16="http://schemas.microsoft.com/office/drawing/2014/chart" uri="{C3380CC4-5D6E-409C-BE32-E72D297353CC}">
                  <c16:uniqueId val="{00000018-4EE7-4AE3-95CC-8CC54160A61D}"/>
                </c:ext>
              </c:extLst>
            </c:dLbl>
            <c:dLbl>
              <c:idx val="25"/>
              <c:tx>
                <c:strRef>
                  <c:f>Daten_Diagramme!$D$39</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{3285D049-F863-49FC-A8BA-05B1ABE26A8F}</c15:txfldGUID>
                      <c15:f>Daten_Diagramme!$D$39</c15:f>
                      <c15:dlblFieldTableCache>
                        <c:ptCount val="1"/>
                        <c:pt idx="0">
                          <c:v>2.1</c:v>
                        </c:pt>
                      </c15:dlblFieldTableCache>
                    </c15:dlblFTEntry>
                  </c15:dlblFieldTable>
                  <c15:showDataLabelsRange val="0"/>
                </c:ext>
                <c:ext xmlns:c16="http://schemas.microsoft.com/office/drawing/2014/chart" uri="{C3380CC4-5D6E-409C-BE32-E72D297353CC}">
                  <c16:uniqueId val="{00000019-4EE7-4AE3-95CC-8CC54160A61D}"/>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{1D7B3C21-5522-42E6-95D8-C48705EF04BE}</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4EE7-4AE3-95CC-8CC54160A61D}"/>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{F5A3F21F-8163-4CE5-B912-ED70B11C0D80}</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4EE7-4AE3-95CC-8CC54160A61D}"/>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{B50EB0D1-228C-47D1-968A-2AC6B76730A2}</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4EE7-4AE3-95CC-8CC54160A61D}"/>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{9A610A59-764A-43A3-8657-1A9AB768263A}</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4EE7-4AE3-95CC-8CC54160A61D}"/>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{1197C60F-D0A3-41C3-A440-146ADD9BF4AA}</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4EE7-4AE3-95CC-8CC54160A61D}"/>
                </c:ext>
              </c:extLst>
            </c:dLbl>
            <c:dLbl>
              <c:idx val="31"/>
              <c:tx>
                <c:strRef>
                  <c:f>Daten_Diagramme!$D$45</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{1FFCC841-3E4B-441B-A6B7-0DEF67FE222F}</c15:txfldGUID>
                      <c15:f>Daten_Diagramme!$D$45</c15:f>
                      <c15:dlblFieldTableCache>
                        <c:ptCount val="1"/>
                        <c:pt idx="0">
                          <c:v>2.1</c:v>
                        </c:pt>
                      </c15:dlblFieldTableCache>
                    </c15:dlblFTEntry>
                  </c15:dlblFieldTable>
                  <c15:showDataLabelsRange val="0"/>
                </c:ext>
                <c:ext xmlns:c16="http://schemas.microsoft.com/office/drawing/2014/chart" uri="{C3380CC4-5D6E-409C-BE32-E72D297353CC}">
                  <c16:uniqueId val="{0000001F-4EE7-4AE3-95CC-8CC54160A61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1.6768693431479325</c:v>
                </c:pt>
                <c:pt idx="1">
                  <c:v>0.41493775933609961</c:v>
                </c:pt>
                <c:pt idx="2">
                  <c:v>1.8043684710351378</c:v>
                </c:pt>
                <c:pt idx="3">
                  <c:v>0.67632271965525492</c:v>
                </c:pt>
                <c:pt idx="4">
                  <c:v>1.3253810470510272</c:v>
                </c:pt>
                <c:pt idx="5">
                  <c:v>0.37118111735033787</c:v>
                </c:pt>
                <c:pt idx="6">
                  <c:v>1.0681746779767516</c:v>
                </c:pt>
                <c:pt idx="7">
                  <c:v>2.5263157894736841</c:v>
                </c:pt>
                <c:pt idx="8">
                  <c:v>4.5843980159326616</c:v>
                </c:pt>
                <c:pt idx="9">
                  <c:v>2.1201413427561837</c:v>
                </c:pt>
                <c:pt idx="10">
                  <c:v>-2.0193151887620719</c:v>
                </c:pt>
                <c:pt idx="11">
                  <c:v>13.20754716981132</c:v>
                </c:pt>
                <c:pt idx="12">
                  <c:v>4.1487839771101571</c:v>
                </c:pt>
                <c:pt idx="13">
                  <c:v>4.7158403869407497</c:v>
                </c:pt>
                <c:pt idx="14">
                  <c:v>2.003338898163606</c:v>
                </c:pt>
                <c:pt idx="15">
                  <c:v>-13.961038961038961</c:v>
                </c:pt>
                <c:pt idx="16">
                  <c:v>3.1791907514450868</c:v>
                </c:pt>
                <c:pt idx="17">
                  <c:v>2.7070063694267517</c:v>
                </c:pt>
                <c:pt idx="18">
                  <c:v>3.6352918058557675</c:v>
                </c:pt>
                <c:pt idx="19">
                  <c:v>1.5811665495432186</c:v>
                </c:pt>
                <c:pt idx="20">
                  <c:v>-4.3541364296081273</c:v>
                </c:pt>
                <c:pt idx="21">
                  <c:v>0</c:v>
                </c:pt>
                <c:pt idx="23">
                  <c:v>0.41493775933609961</c:v>
                </c:pt>
                <c:pt idx="24">
                  <c:v>1.0891268832819023</c:v>
                </c:pt>
                <c:pt idx="25">
                  <c:v>2.1048553719008263</c:v>
                </c:pt>
              </c:numCache>
            </c:numRef>
          </c:val>
          <c:extLst>
            <c:ext xmlns:c16="http://schemas.microsoft.com/office/drawing/2014/chart" uri="{C3380CC4-5D6E-409C-BE32-E72D297353CC}">
              <c16:uniqueId val="{00000020-4EE7-4AE3-95CC-8CC54160A61D}"/>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{7930EC7E-6295-4348-8F0E-219A27BADACB}</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4EE7-4AE3-95CC-8CC54160A61D}"/>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{5631B98D-8E00-4443-973A-F6C400F142FF}</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4EE7-4AE3-95CC-8CC54160A61D}"/>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{C7F9CCFA-957C-4BBE-939B-AC6E807499AC}</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4EE7-4AE3-95CC-8CC54160A61D}"/>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{7FC36446-0AD5-4C60-AE5A-49DF6841CDF3}</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4EE7-4AE3-95CC-8CC54160A61D}"/>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{8931841F-7F32-4CE6-B75C-746E12DB829B}</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4EE7-4AE3-95CC-8CC54160A61D}"/>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{489BA050-9B60-467D-8B97-B128FAF7C012}</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4EE7-4AE3-95CC-8CC54160A61D}"/>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{E15312FD-9C42-4920-8893-62565430CDB1}</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4EE7-4AE3-95CC-8CC54160A61D}"/>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{2643539A-D201-4C73-B56C-FBC28DD3792E}</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4EE7-4AE3-95CC-8CC54160A61D}"/>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{003CFAD7-F543-4C1D-AF4D-211FF3357107}</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4EE7-4AE3-95CC-8CC54160A61D}"/>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{CFED3641-E09F-4140-BF3F-973A5F8E3943}</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4EE7-4AE3-95CC-8CC54160A61D}"/>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{E4ADA442-89EA-4E1A-9D0B-D6838CDDF25C}</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4EE7-4AE3-95CC-8CC54160A61D}"/>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{4DF6A5BB-70BC-4455-BF08-79745609D5B5}</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4EE7-4AE3-95CC-8CC54160A61D}"/>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{E4C7224C-E883-4E1F-87B1-E818208433D4}</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4EE7-4AE3-95CC-8CC54160A61D}"/>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{6AE0C6BE-7030-44FA-86E1-62FBD44988D7}</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4EE7-4AE3-95CC-8CC54160A61D}"/>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{96063BEF-1656-4B9F-B48C-3ABBADA9A52A}</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4EE7-4AE3-95CC-8CC54160A61D}"/>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{D1BE2B07-7BE9-4648-9533-C399EDA2C68E}</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4EE7-4AE3-95CC-8CC54160A61D}"/>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{B75E15F1-C5BD-48E8-B16E-FB0A0109E9A6}</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4EE7-4AE3-95CC-8CC54160A61D}"/>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{20512C71-0D4E-4DCF-8C2B-B9A191563E6C}</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4EE7-4AE3-95CC-8CC54160A61D}"/>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{AF9B1342-CC77-43EB-BF4D-DC183704C82E}</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4EE7-4AE3-95CC-8CC54160A61D}"/>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{9B1D263B-D16C-486E-A03F-5DD9381CF57C}</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4EE7-4AE3-95CC-8CC54160A61D}"/>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{7FEB4D1C-228F-4F0F-BE5F-473F861154C8}</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4EE7-4AE3-95CC-8CC54160A61D}"/>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{65E3B4DC-9161-4176-BF74-1AAE8FE2CCD3}</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4EE7-4AE3-95CC-8CC54160A61D}"/>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{A2BFFADD-8131-4EA2-A6CA-196C31FECFD4}</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4EE7-4AE3-95CC-8CC54160A61D}"/>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{5F7B2884-A4AE-48BF-AB40-7EAF402468E9}</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4EE7-4AE3-95CC-8CC54160A61D}"/>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{C997C55F-1B71-4CA9-9AC2-14AB1C9D360B}</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4EE7-4AE3-95CC-8CC54160A61D}"/>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{D8ACC6BE-F5B6-4714-894F-E6A0B31C55BA}</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4EE7-4AE3-95CC-8CC54160A61D}"/>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{675CA148-9B15-4BCE-83AD-5E84EB3B161D}</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4EE7-4AE3-95CC-8CC54160A61D}"/>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{D16AC965-119F-41C3-83D6-C01A4BC4231F}</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4EE7-4AE3-95CC-8CC54160A61D}"/>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{D7BE5755-646D-4C3B-9D3C-CDDC0A796A8D}</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4EE7-4AE3-95CC-8CC54160A61D}"/>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{707F4107-C49C-40E1-B7E2-551D5CC63711}</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4EE7-4AE3-95CC-8CC54160A61D}"/>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{A518FBEA-5B3D-4DB3-A5E2-4EB89BFFC353}</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4EE7-4AE3-95CC-8CC54160A61D}"/>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{6FE2467D-0F18-4F1A-9621-4E04D1CBEA2E}</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4EE7-4AE3-95CC-8CC54160A61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4EE7-4AE3-95CC-8CC54160A61D}"/>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4EE7-4AE3-95CC-8CC54160A61D}"/>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{8527A8A6-4410-4321-8822-AC16FEF95616}</c15:txfldGUID>
                      <c15:f>Daten_Diagramme!$E$14</c15:f>
                      <c15:dlblFieldTableCache>
                        <c:ptCount val="1"/>
                        <c:pt idx="0">
                          <c:v>-1.3</c:v>
                        </c:pt>
                      </c15:dlblFieldTableCache>
                    </c15:dlblFTEntry>
                  </c15:dlblFieldTable>
                  <c15:showDataLabelsRange val="0"/>
                </c:ext>
                <c:ext xmlns:c16="http://schemas.microsoft.com/office/drawing/2014/chart" uri="{C3380CC4-5D6E-409C-BE32-E72D297353CC}">
                  <c16:uniqueId val="{00000000-2382-43C9-893D-5D6D100362C6}"/>
                </c:ext>
              </c:extLst>
            </c:dLbl>
            <c:dLbl>
              <c:idx val="1"/>
              <c:tx>
                <c:strRef>
                  <c:f>Daten_Diagramme!$E$15</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{2C7E1FF2-4E69-49CF-9EAA-A0D7248480AD}</c15:txfldGUID>
                      <c15:f>Daten_Diagramme!$E$15</c15:f>
                      <c15:dlblFieldTableCache>
                        <c:ptCount val="1"/>
                        <c:pt idx="0">
                          <c:v>5.7</c:v>
                        </c:pt>
                      </c15:dlblFieldTableCache>
                    </c15:dlblFTEntry>
                  </c15:dlblFieldTable>
                  <c15:showDataLabelsRange val="0"/>
                </c:ext>
                <c:ext xmlns:c16="http://schemas.microsoft.com/office/drawing/2014/chart" uri="{C3380CC4-5D6E-409C-BE32-E72D297353CC}">
                  <c16:uniqueId val="{00000001-2382-43C9-893D-5D6D100362C6}"/>
                </c:ext>
              </c:extLst>
            </c:dLbl>
            <c:dLbl>
              <c:idx val="2"/>
              <c:tx>
                <c:strRef>
                  <c:f>Daten_Diagramme!$E$16</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{A74CAB9A-9997-4084-84E9-9224810233EF}</c15:txfldGUID>
                      <c15:f>Daten_Diagramme!$E$16</c15:f>
                      <c15:dlblFieldTableCache>
                        <c:ptCount val="1"/>
                        <c:pt idx="0">
                          <c:v>-2.9</c:v>
                        </c:pt>
                      </c15:dlblFieldTableCache>
                    </c15:dlblFTEntry>
                  </c15:dlblFieldTable>
                  <c15:showDataLabelsRange val="0"/>
                </c:ext>
                <c:ext xmlns:c16="http://schemas.microsoft.com/office/drawing/2014/chart" uri="{C3380CC4-5D6E-409C-BE32-E72D297353CC}">
                  <c16:uniqueId val="{00000002-2382-43C9-893D-5D6D100362C6}"/>
                </c:ext>
              </c:extLst>
            </c:dLbl>
            <c:dLbl>
              <c:idx val="3"/>
              <c:tx>
                <c:strRef>
                  <c:f>Daten_Diagramme!$E$17</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{1FC3D1C3-8CBC-4B81-9870-1378BA75A4FF}</c15:txfldGUID>
                      <c15:f>Daten_Diagramme!$E$17</c15:f>
                      <c15:dlblFieldTableCache>
                        <c:ptCount val="1"/>
                        <c:pt idx="0">
                          <c:v>-5.7</c:v>
                        </c:pt>
                      </c15:dlblFieldTableCache>
                    </c15:dlblFTEntry>
                  </c15:dlblFieldTable>
                  <c15:showDataLabelsRange val="0"/>
                </c:ext>
                <c:ext xmlns:c16="http://schemas.microsoft.com/office/drawing/2014/chart" uri="{C3380CC4-5D6E-409C-BE32-E72D297353CC}">
                  <c16:uniqueId val="{00000003-2382-43C9-893D-5D6D100362C6}"/>
                </c:ext>
              </c:extLst>
            </c:dLbl>
            <c:dLbl>
              <c:idx val="4"/>
              <c:tx>
                <c:strRef>
                  <c:f>Daten_Diagramme!$E$18</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{452D3AF9-CD14-452F-9C56-4B5F2B583DF1}</c15:txfldGUID>
                      <c15:f>Daten_Diagramme!$E$18</c15:f>
                      <c15:dlblFieldTableCache>
                        <c:ptCount val="1"/>
                        <c:pt idx="0">
                          <c:v>-0.4</c:v>
                        </c:pt>
                      </c15:dlblFieldTableCache>
                    </c15:dlblFTEntry>
                  </c15:dlblFieldTable>
                  <c15:showDataLabelsRange val="0"/>
                </c:ext>
                <c:ext xmlns:c16="http://schemas.microsoft.com/office/drawing/2014/chart" uri="{C3380CC4-5D6E-409C-BE32-E72D297353CC}">
                  <c16:uniqueId val="{00000004-2382-43C9-893D-5D6D100362C6}"/>
                </c:ext>
              </c:extLst>
            </c:dLbl>
            <c:dLbl>
              <c:idx val="5"/>
              <c:tx>
                <c:strRef>
                  <c:f>Daten_Diagramme!$E$19</c:f>
                  <c:strCache>
                    <c:ptCount val="1"/>
                    <c:pt idx="0">
                      <c:v>-9.9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{DCA17BD5-FA6E-48CD-8CBD-3F577B0C2154}</c15:txfldGUID>
                      <c15:f>Daten_Diagramme!$E$19</c15:f>
                      <c15:dlblFieldTableCache>
                        <c:ptCount val="1"/>
                        <c:pt idx="0">
                          <c:v>-9.9</c:v>
                        </c:pt>
                      </c15:dlblFieldTableCache>
                    </c15:dlblFTEntry>
                  </c15:dlblFieldTable>
                  <c15:showDataLabelsRange val="0"/>
                </c:ext>
                <c:ext xmlns:c16="http://schemas.microsoft.com/office/drawing/2014/chart" uri="{C3380CC4-5D6E-409C-BE32-E72D297353CC}">
                  <c16:uniqueId val="{00000005-2382-43C9-893D-5D6D100362C6}"/>
                </c:ext>
              </c:extLst>
            </c:dLbl>
            <c:dLbl>
              <c:idx val="6"/>
              <c:tx>
                <c:strRef>
                  <c:f>Daten_Diagramme!$E$20</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{78451763-6A60-44E6-8DC4-A5C3FE9665F9}</c15:txfldGUID>
                      <c15:f>Daten_Diagramme!$E$20</c15:f>
                      <c15:dlblFieldTableCache>
                        <c:ptCount val="1"/>
                        <c:pt idx="0">
                          <c:v>-3.6</c:v>
                        </c:pt>
                      </c15:dlblFieldTableCache>
                    </c15:dlblFTEntry>
                  </c15:dlblFieldTable>
                  <c15:showDataLabelsRange val="0"/>
                </c:ext>
                <c:ext xmlns:c16="http://schemas.microsoft.com/office/drawing/2014/chart" uri="{C3380CC4-5D6E-409C-BE32-E72D297353CC}">
                  <c16:uniqueId val="{00000006-2382-43C9-893D-5D6D100362C6}"/>
                </c:ext>
              </c:extLst>
            </c:dLbl>
            <c:dLbl>
              <c:idx val="7"/>
              <c:tx>
                <c:strRef>
                  <c:f>Daten_Diagramme!$E$21</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{2083C2D5-E271-4474-8945-E920EDA123ED}</c15:txfldGUID>
                      <c15:f>Daten_Diagramme!$E$21</c15:f>
                      <c15:dlblFieldTableCache>
                        <c:ptCount val="1"/>
                        <c:pt idx="0">
                          <c:v>5.9</c:v>
                        </c:pt>
                      </c15:dlblFieldTableCache>
                    </c15:dlblFTEntry>
                  </c15:dlblFieldTable>
                  <c15:showDataLabelsRange val="0"/>
                </c:ext>
                <c:ext xmlns:c16="http://schemas.microsoft.com/office/drawing/2014/chart" uri="{C3380CC4-5D6E-409C-BE32-E72D297353CC}">
                  <c16:uniqueId val="{00000007-2382-43C9-893D-5D6D100362C6}"/>
                </c:ext>
              </c:extLst>
            </c:dLbl>
            <c:dLbl>
              <c:idx val="8"/>
              <c:tx>
                <c:strRef>
                  <c:f>Daten_Diagramme!$E$22</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{56285DFD-A3DB-4217-A393-61DE41BD8F20}</c15:txfldGUID>
                      <c15:f>Daten_Diagramme!$E$22</c15:f>
                      <c15:dlblFieldTableCache>
                        <c:ptCount val="1"/>
                        <c:pt idx="0">
                          <c:v>4.5</c:v>
                        </c:pt>
                      </c15:dlblFieldTableCache>
                    </c15:dlblFTEntry>
                  </c15:dlblFieldTable>
                  <c15:showDataLabelsRange val="0"/>
                </c:ext>
                <c:ext xmlns:c16="http://schemas.microsoft.com/office/drawing/2014/chart" uri="{C3380CC4-5D6E-409C-BE32-E72D297353CC}">
                  <c16:uniqueId val="{00000008-2382-43C9-893D-5D6D100362C6}"/>
                </c:ext>
              </c:extLst>
            </c:dLbl>
            <c:dLbl>
              <c:idx val="9"/>
              <c:tx>
                <c:strRef>
                  <c:f>Daten_Diagramme!$E$23</c:f>
                  <c:strCache>
                    <c:ptCount val="1"/>
                    <c:pt idx="0">
                      <c:v>-10.8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{524A1F18-5E09-43A0-B634-D59568CEF8DD}</c15:txfldGUID>
                      <c15:f>Daten_Diagramme!$E$23</c15:f>
                      <c15:dlblFieldTableCache>
                        <c:ptCount val="1"/>
                        <c:pt idx="0">
                          <c:v>-10.8</c:v>
                        </c:pt>
                      </c15:dlblFieldTableCache>
                    </c15:dlblFTEntry>
                  </c15:dlblFieldTable>
                  <c15:showDataLabelsRange val="0"/>
                </c:ext>
                <c:ext xmlns:c16="http://schemas.microsoft.com/office/drawing/2014/chart" uri="{C3380CC4-5D6E-409C-BE32-E72D297353CC}">
                  <c16:uniqueId val="{00000009-2382-43C9-893D-5D6D100362C6}"/>
                </c:ext>
              </c:extLst>
            </c:dLbl>
            <c:dLbl>
              <c:idx val="10"/>
              <c:tx>
                <c:strRef>
                  <c:f>Daten_Diagramme!$E$24</c:f>
                  <c:strCache>
                    <c:ptCount val="1"/>
                    <c:pt idx="0">
                      <c:v>-10.3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{5A4AA6C5-97D8-49C4-8496-A3E8D275336E}</c15:txfldGUID>
                      <c15:f>Daten_Diagramme!$E$24</c15:f>
                      <c15:dlblFieldTableCache>
                        <c:ptCount val="1"/>
                        <c:pt idx="0">
                          <c:v>-10.3</c:v>
                        </c:pt>
                      </c15:dlblFieldTableCache>
                    </c15:dlblFTEntry>
                  </c15:dlblFieldTable>
                  <c15:showDataLabelsRange val="0"/>
                </c:ext>
                <c:ext xmlns:c16="http://schemas.microsoft.com/office/drawing/2014/chart" uri="{C3380CC4-5D6E-409C-BE32-E72D297353CC}">
                  <c16:uniqueId val="{0000000A-2382-43C9-893D-5D6D100362C6}"/>
                </c:ext>
              </c:extLst>
            </c:dLbl>
            <c:dLbl>
              <c:idx val="11"/>
              <c:tx>
                <c:strRef>
                  <c:f>Daten_Diagramme!$E$25</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{3DCEE81A-5C10-4C66-AC2B-09976F63E2A6}</c15:txfldGUID>
                      <c15:f>Daten_Diagramme!$E$25</c15:f>
                      <c15:dlblFieldTableCache>
                        <c:ptCount val="1"/>
                        <c:pt idx="0">
                          <c:v>1.8</c:v>
                        </c:pt>
                      </c15:dlblFieldTableCache>
                    </c15:dlblFTEntry>
                  </c15:dlblFieldTable>
                  <c15:showDataLabelsRange val="0"/>
                </c:ext>
                <c:ext xmlns:c16="http://schemas.microsoft.com/office/drawing/2014/chart" uri="{C3380CC4-5D6E-409C-BE32-E72D297353CC}">
                  <c16:uniqueId val="{0000000B-2382-43C9-893D-5D6D100362C6}"/>
                </c:ext>
              </c:extLst>
            </c:dLbl>
            <c:dLbl>
              <c:idx val="12"/>
              <c:tx>
                <c:strRef>
                  <c:f>Daten_Diagramme!$E$26</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{51AF9110-73A2-4F5C-B40B-559C22FAE2EA}</c15:txfldGUID>
                      <c15:f>Daten_Diagramme!$E$26</c15:f>
                      <c15:dlblFieldTableCache>
                        <c:ptCount val="1"/>
                        <c:pt idx="0">
                          <c:v>-5.0</c:v>
                        </c:pt>
                      </c15:dlblFieldTableCache>
                    </c15:dlblFTEntry>
                  </c15:dlblFieldTable>
                  <c15:showDataLabelsRange val="0"/>
                </c:ext>
                <c:ext xmlns:c16="http://schemas.microsoft.com/office/drawing/2014/chart" uri="{C3380CC4-5D6E-409C-BE32-E72D297353CC}">
                  <c16:uniqueId val="{0000000C-2382-43C9-893D-5D6D100362C6}"/>
                </c:ext>
              </c:extLst>
            </c:dLbl>
            <c:dLbl>
              <c:idx val="13"/>
              <c:tx>
                <c:strRef>
                  <c:f>Daten_Diagramme!$E$27</c:f>
                  <c:strCache>
                    <c:ptCount val="1"/>
                    <c:pt idx="0">
                      <c:v>8.3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{6C47CF54-33A5-4524-8542-A00F6BCE138E}</c15:txfldGUID>
                      <c15:f>Daten_Diagramme!$E$27</c15:f>
                      <c15:dlblFieldTableCache>
                        <c:ptCount val="1"/>
                        <c:pt idx="0">
                          <c:v>8.3</c:v>
                        </c:pt>
                      </c15:dlblFieldTableCache>
                    </c15:dlblFTEntry>
                  </c15:dlblFieldTable>
                  <c15:showDataLabelsRange val="0"/>
                </c:ext>
                <c:ext xmlns:c16="http://schemas.microsoft.com/office/drawing/2014/chart" uri="{C3380CC4-5D6E-409C-BE32-E72D297353CC}">
                  <c16:uniqueId val="{0000000D-2382-43C9-893D-5D6D100362C6}"/>
                </c:ext>
              </c:extLst>
            </c:dLbl>
            <c:dLbl>
              <c:idx val="14"/>
              <c:tx>
                <c:strRef>
                  <c:f>Daten_Diagramme!$E$28</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{D11F4358-527D-4545-8DE4-2DFC6557EA57}</c15:txfldGUID>
                      <c15:f>Daten_Diagramme!$E$28</c15:f>
                      <c15:dlblFieldTableCache>
                        <c:ptCount val="1"/>
                        <c:pt idx="0">
                          <c:v>-4.5</c:v>
                        </c:pt>
                      </c15:dlblFieldTableCache>
                    </c15:dlblFTEntry>
                  </c15:dlblFieldTable>
                  <c15:showDataLabelsRange val="0"/>
                </c:ext>
                <c:ext xmlns:c16="http://schemas.microsoft.com/office/drawing/2014/chart" uri="{C3380CC4-5D6E-409C-BE32-E72D297353CC}">
                  <c16:uniqueId val="{0000000E-2382-43C9-893D-5D6D100362C6}"/>
                </c:ext>
              </c:extLst>
            </c:dLbl>
            <c:dLbl>
              <c:idx val="15"/>
              <c:tx>
                <c:strRef>
                  <c:f>Daten_Diagramme!$E$29</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{A0562F57-567F-4EB8-97B3-11C533C9A128}</c15:txfldGUID>
                      <c15:f>Daten_Diagramme!$E$29</c15:f>
                      <c15:dlblFieldTableCache>
                        <c:ptCount val="1"/>
                        <c:pt idx="0">
                          <c:v>-6.1</c:v>
                        </c:pt>
                      </c15:dlblFieldTableCache>
                    </c15:dlblFTEntry>
                  </c15:dlblFieldTable>
                  <c15:showDataLabelsRange val="0"/>
                </c:ext>
                <c:ext xmlns:c16="http://schemas.microsoft.com/office/drawing/2014/chart" uri="{C3380CC4-5D6E-409C-BE32-E72D297353CC}">
                  <c16:uniqueId val="{0000000F-2382-43C9-893D-5D6D100362C6}"/>
                </c:ext>
              </c:extLst>
            </c:dLbl>
            <c:dLbl>
              <c:idx val="16"/>
              <c:tx>
                <c:strRef>
                  <c:f>Daten_Diagramme!$E$30</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{48509050-B926-4C32-8FD4-F6D393FF71EB}</c15:txfldGUID>
                      <c15:f>Daten_Diagramme!$E$30</c15:f>
                      <c15:dlblFieldTableCache>
                        <c:ptCount val="1"/>
                        <c:pt idx="0">
                          <c:v>2.1</c:v>
                        </c:pt>
                      </c15:dlblFieldTableCache>
                    </c15:dlblFTEntry>
                  </c15:dlblFieldTable>
                  <c15:showDataLabelsRange val="0"/>
                </c:ext>
                <c:ext xmlns:c16="http://schemas.microsoft.com/office/drawing/2014/chart" uri="{C3380CC4-5D6E-409C-BE32-E72D297353CC}">
                  <c16:uniqueId val="{00000010-2382-43C9-893D-5D6D100362C6}"/>
                </c:ext>
              </c:extLst>
            </c:dLbl>
            <c:dLbl>
              <c:idx val="17"/>
              <c:tx>
                <c:strRef>
                  <c:f>Daten_Diagramme!$E$31</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{5B22E24E-0F6F-4265-AC3B-52F85C40685E}</c15:txfldGUID>
                      <c15:f>Daten_Diagramme!$E$31</c15:f>
                      <c15:dlblFieldTableCache>
                        <c:ptCount val="1"/>
                        <c:pt idx="0">
                          <c:v>-4.8</c:v>
                        </c:pt>
                      </c15:dlblFieldTableCache>
                    </c15:dlblFTEntry>
                  </c15:dlblFieldTable>
                  <c15:showDataLabelsRange val="0"/>
                </c:ext>
                <c:ext xmlns:c16="http://schemas.microsoft.com/office/drawing/2014/chart" uri="{C3380CC4-5D6E-409C-BE32-E72D297353CC}">
                  <c16:uniqueId val="{00000011-2382-43C9-893D-5D6D100362C6}"/>
                </c:ext>
              </c:extLst>
            </c:dLbl>
            <c:dLbl>
              <c:idx val="18"/>
              <c:tx>
                <c:strRef>
                  <c:f>Daten_Diagramme!$E$32</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{34C87D91-B8E2-4F10-8210-D066104A6A5C}</c15:txfldGUID>
                      <c15:f>Daten_Diagramme!$E$32</c15:f>
                      <c15:dlblFieldTableCache>
                        <c:ptCount val="1"/>
                        <c:pt idx="0">
                          <c:v>5.5</c:v>
                        </c:pt>
                      </c15:dlblFieldTableCache>
                    </c15:dlblFTEntry>
                  </c15:dlblFieldTable>
                  <c15:showDataLabelsRange val="0"/>
                </c:ext>
                <c:ext xmlns:c16="http://schemas.microsoft.com/office/drawing/2014/chart" uri="{C3380CC4-5D6E-409C-BE32-E72D297353CC}">
                  <c16:uniqueId val="{00000012-2382-43C9-893D-5D6D100362C6}"/>
                </c:ext>
              </c:extLst>
            </c:dLbl>
            <c:dLbl>
              <c:idx val="19"/>
              <c:tx>
                <c:strRef>
                  <c:f>Daten_Diagramme!$E$33</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{3AF6A433-BFA8-4E54-AB5F-E1351F85B48B}</c15:txfldGUID>
                      <c15:f>Daten_Diagramme!$E$33</c15:f>
                      <c15:dlblFieldTableCache>
                        <c:ptCount val="1"/>
                        <c:pt idx="0">
                          <c:v>-3.9</c:v>
                        </c:pt>
                      </c15:dlblFieldTableCache>
                    </c15:dlblFTEntry>
                  </c15:dlblFieldTable>
                  <c15:showDataLabelsRange val="0"/>
                </c:ext>
                <c:ext xmlns:c16="http://schemas.microsoft.com/office/drawing/2014/chart" uri="{C3380CC4-5D6E-409C-BE32-E72D297353CC}">
                  <c16:uniqueId val="{00000013-2382-43C9-893D-5D6D100362C6}"/>
                </c:ext>
              </c:extLst>
            </c:dLbl>
            <c:dLbl>
              <c:idx val="20"/>
              <c:tx>
                <c:strRef>
                  <c:f>Daten_Diagramme!$E$34</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{85D91C26-E98E-4CB8-A4E1-2CB2CABBB220}</c15:txfldGUID>
                      <c15:f>Daten_Diagramme!$E$34</c15:f>
                      <c15:dlblFieldTableCache>
                        <c:ptCount val="1"/>
                        <c:pt idx="0">
                          <c:v>-1.1</c:v>
                        </c:pt>
                      </c15:dlblFieldTableCache>
                    </c15:dlblFTEntry>
                  </c15:dlblFieldTable>
                  <c15:showDataLabelsRange val="0"/>
                </c:ext>
                <c:ext xmlns:c16="http://schemas.microsoft.com/office/drawing/2014/chart" uri="{C3380CC4-5D6E-409C-BE32-E72D297353CC}">
                  <c16:uniqueId val="{00000014-2382-43C9-893D-5D6D100362C6}"/>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{551E41AA-F912-4A73-B138-C0902B0CCD06}</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2382-43C9-893D-5D6D100362C6}"/>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{F5E0BE26-3A51-4704-B83F-7AAA600456F2}</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2382-43C9-893D-5D6D100362C6}"/>
                </c:ext>
              </c:extLst>
            </c:dLbl>
            <c:dLbl>
              <c:idx val="23"/>
              <c:tx>
                <c:strRef>
                  <c:f>Daten_Diagramme!$E$37</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{AFEFFF8A-CF82-4784-983B-FF5A90D56C11}</c15:txfldGUID>
                      <c15:f>Daten_Diagramme!$E$37</c15:f>
                      <c15:dlblFieldTableCache>
                        <c:ptCount val="1"/>
                        <c:pt idx="0">
                          <c:v>5.7</c:v>
                        </c:pt>
                      </c15:dlblFieldTableCache>
                    </c15:dlblFTEntry>
                  </c15:dlblFieldTable>
                  <c15:showDataLabelsRange val="0"/>
                </c:ext>
                <c:ext xmlns:c16="http://schemas.microsoft.com/office/drawing/2014/chart" uri="{C3380CC4-5D6E-409C-BE32-E72D297353CC}">
                  <c16:uniqueId val="{00000017-2382-43C9-893D-5D6D100362C6}"/>
                </c:ext>
              </c:extLst>
            </c:dLbl>
            <c:dLbl>
              <c:idx val="24"/>
              <c:tx>
                <c:strRef>
                  <c:f>Daten_Diagramme!$E$38</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{625E602B-47BF-433A-9719-4786EBB45079}</c15:txfldGUID>
                      <c15:f>Daten_Diagramme!$E$38</c15:f>
                      <c15:dlblFieldTableCache>
                        <c:ptCount val="1"/>
                        <c:pt idx="0">
                          <c:v>-1.8</c:v>
                        </c:pt>
                      </c15:dlblFieldTableCache>
                    </c15:dlblFTEntry>
                  </c15:dlblFieldTable>
                  <c15:showDataLabelsRange val="0"/>
                </c:ext>
                <c:ext xmlns:c16="http://schemas.microsoft.com/office/drawing/2014/chart" uri="{C3380CC4-5D6E-409C-BE32-E72D297353CC}">
                  <c16:uniqueId val="{00000018-2382-43C9-893D-5D6D100362C6}"/>
                </c:ext>
              </c:extLst>
            </c:dLbl>
            <c:dLbl>
              <c:idx val="25"/>
              <c:tx>
                <c:strRef>
                  <c:f>Daten_Diagramme!$E$39</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{0722B5FB-4950-4750-A3EC-16983542B492}</c15:txfldGUID>
                      <c15:f>Daten_Diagramme!$E$39</c15:f>
                      <c15:dlblFieldTableCache>
                        <c:ptCount val="1"/>
                        <c:pt idx="0">
                          <c:v>-1.3</c:v>
                        </c:pt>
                      </c15:dlblFieldTableCache>
                    </c15:dlblFTEntry>
                  </c15:dlblFieldTable>
                  <c15:showDataLabelsRange val="0"/>
                </c:ext>
                <c:ext xmlns:c16="http://schemas.microsoft.com/office/drawing/2014/chart" uri="{C3380CC4-5D6E-409C-BE32-E72D297353CC}">
                  <c16:uniqueId val="{00000019-2382-43C9-893D-5D6D100362C6}"/>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{9BFC14FB-A788-411B-A282-F3025054CE5E}</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2382-43C9-893D-5D6D100362C6}"/>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{16191B15-70EF-4E03-8392-D50AFBC87348}</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2382-43C9-893D-5D6D100362C6}"/>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{03D1D79C-535F-4B96-A0BB-807D40579BC3}</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2382-43C9-893D-5D6D100362C6}"/>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{76C32012-92EF-4D2C-A166-665E2B800DE2}</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2382-43C9-893D-5D6D100362C6}"/>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{E6309F53-248F-4928-9B50-FE47FC7C0979}</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2382-43C9-893D-5D6D100362C6}"/>
                </c:ext>
              </c:extLst>
            </c:dLbl>
            <c:dLbl>
              <c:idx val="31"/>
              <c:tx>
                <c:strRef>
                  <c:f>Daten_Diagramme!$E$45</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{6D0427AC-400B-4BAC-8887-FB4AAEAB3D4F}</c15:txfldGUID>
                      <c15:f>Daten_Diagramme!$E$45</c15:f>
                      <c15:dlblFieldTableCache>
                        <c:ptCount val="1"/>
                        <c:pt idx="0">
                          <c:v>-1.3</c:v>
                        </c:pt>
                      </c15:dlblFieldTableCache>
                    </c15:dlblFTEntry>
                  </c15:dlblFieldTable>
                  <c15:showDataLabelsRange val="0"/>
                </c:ext>
                <c:ext xmlns:c16="http://schemas.microsoft.com/office/drawing/2014/chart" uri="{C3380CC4-5D6E-409C-BE32-E72D297353CC}">
                  <c16:uniqueId val="{0000001F-2382-43C9-893D-5D6D100362C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-1.2629679747406406</c:v>
                </c:pt>
                <c:pt idx="1">
                  <c:v>5.6537102473498235</c:v>
                </c:pt>
                <c:pt idx="2">
                  <c:v>-2.8846153846153846</c:v>
                </c:pt>
                <c:pt idx="3">
                  <c:v>-5.668016194331984</c:v>
                </c:pt>
                <c:pt idx="4">
                  <c:v>-0.35398230088495575</c:v>
                </c:pt>
                <c:pt idx="5">
                  <c:v>-9.8952270081490106</c:v>
                </c:pt>
                <c:pt idx="6">
                  <c:v>-3.6065573770491803</c:v>
                </c:pt>
                <c:pt idx="7">
                  <c:v>5.8558558558558556</c:v>
                </c:pt>
                <c:pt idx="8">
                  <c:v>4.5197740112994351</c:v>
                </c:pt>
                <c:pt idx="9">
                  <c:v>-10.823170731707316</c:v>
                </c:pt>
                <c:pt idx="10">
                  <c:v>-10.29040404040404</c:v>
                </c:pt>
                <c:pt idx="11">
                  <c:v>1.7857142857142858</c:v>
                </c:pt>
                <c:pt idx="12">
                  <c:v>-5</c:v>
                </c:pt>
                <c:pt idx="13">
                  <c:v>8.3018867924528301</c:v>
                </c:pt>
                <c:pt idx="14">
                  <c:v>-4.5235803657362847</c:v>
                </c:pt>
                <c:pt idx="15">
                  <c:v>-6.0606060606060606</c:v>
                </c:pt>
                <c:pt idx="16">
                  <c:v>2.0618556701030926</c:v>
                </c:pt>
                <c:pt idx="17">
                  <c:v>-4.8327137546468402</c:v>
                </c:pt>
                <c:pt idx="18">
                  <c:v>5.4570259208731242</c:v>
                </c:pt>
                <c:pt idx="19">
                  <c:v>-3.8596491228070176</c:v>
                </c:pt>
                <c:pt idx="20">
                  <c:v>-1.1454753722794959</c:v>
                </c:pt>
                <c:pt idx="21">
                  <c:v>0</c:v>
                </c:pt>
                <c:pt idx="23">
                  <c:v>5.6537102473498235</c:v>
                </c:pt>
                <c:pt idx="24">
                  <c:v>-1.8008085262771041</c:v>
                </c:pt>
                <c:pt idx="25">
                  <c:v>-1.3109341619731987</c:v>
                </c:pt>
              </c:numCache>
            </c:numRef>
          </c:val>
          <c:extLst>
            <c:ext xmlns:c16="http://schemas.microsoft.com/office/drawing/2014/chart" uri="{C3380CC4-5D6E-409C-BE32-E72D297353CC}">
              <c16:uniqueId val="{00000020-2382-43C9-893D-5D6D100362C6}"/>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{38676ECB-90BD-4BE6-8712-056D7016C179}</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2382-43C9-893D-5D6D100362C6}"/>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{A904F134-2F43-4BEE-89A3-4843CCA5AF49}</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2382-43C9-893D-5D6D100362C6}"/>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{8CCEFDAA-3824-47A4-8E54-FE571FBFDD7B}</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2382-43C9-893D-5D6D100362C6}"/>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{9B3C072A-4B68-426C-ADA1-21F88331D5A9}</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2382-43C9-893D-5D6D100362C6}"/>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{6AB872C8-2BE8-4EA8-A46E-E4B2A7830220}</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2382-43C9-893D-5D6D100362C6}"/>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{EE8CF837-19AA-48A0-8899-A20F8B1F272A}</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2382-43C9-893D-5D6D100362C6}"/>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{5DAA4F4E-2DAE-4B41-B5DC-3940479435CA}</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2382-43C9-893D-5D6D100362C6}"/>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{963E277A-A763-4598-A2DD-2EA715ABCB36}</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2382-43C9-893D-5D6D100362C6}"/>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{215B2A8A-520A-4A14-B268-6781010A4028}</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2382-43C9-893D-5D6D100362C6}"/>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{174FC825-C8C5-4CAC-8D95-389A1B7A0204}</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2382-43C9-893D-5D6D100362C6}"/>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{B2EB7545-9E8C-4EE1-B4BF-62F106D7BADE}</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2382-43C9-893D-5D6D100362C6}"/>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{E224F7C7-A4AF-4E29-81B8-02174FEAF3DB}</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2382-43C9-893D-5D6D100362C6}"/>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{CCF140C2-3262-4291-BFA4-116DAF7AB653}</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2382-43C9-893D-5D6D100362C6}"/>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{D353DA23-7B02-4EF6-AC71-8188E83E5984}</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2382-43C9-893D-5D6D100362C6}"/>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{202D22FA-0A5A-4C07-A59A-2DE6552832EF}</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2382-43C9-893D-5D6D100362C6}"/>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{3B2426CE-CF85-452A-99FB-47C3BD837BF9}</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2382-43C9-893D-5D6D100362C6}"/>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{93A9076A-CD34-4A9D-A055-A6C4CD7304A8}</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2382-43C9-893D-5D6D100362C6}"/>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{E33FA86A-971B-4429-8F56-1593C6CE4A28}</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2382-43C9-893D-5D6D100362C6}"/>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{79FB169A-54E6-411C-A92F-6AC0D2312F6D}</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2382-43C9-893D-5D6D100362C6}"/>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{F6309E2B-FA57-4AE3-8D9E-B00AA7003FA7}</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2382-43C9-893D-5D6D100362C6}"/>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{32C150BA-B2F6-4899-ACE4-B95DC235981F}</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2382-43C9-893D-5D6D100362C6}"/>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{0C07FE18-08EF-4A4F-9EFE-7F07037F5EC8}</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2382-43C9-893D-5D6D100362C6}"/>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{8BA5F75F-D893-4ABD-91C8-A9CB983F9818}</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2382-43C9-893D-5D6D100362C6}"/>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{608B740A-953B-4798-A1D9-1B27A1ED54FB}</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2382-43C9-893D-5D6D100362C6}"/>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{D8C3A3B4-8E2D-48C9-8C15-B68459D00926}</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2382-43C9-893D-5D6D100362C6}"/>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{BB196E90-0611-441C-BA9B-4253220A3EE4}</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2382-43C9-893D-5D6D100362C6}"/>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{B56E627B-794F-4944-ACB8-DD12ABD20425}</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2382-43C9-893D-5D6D100362C6}"/>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{4173BB18-A5C6-48E4-9A72-C37365F1C4A8}</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2382-43C9-893D-5D6D100362C6}"/>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{74124198-C69C-4A82-814D-4BA1E859227F}</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2382-43C9-893D-5D6D100362C6}"/>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{991C4BFB-EE76-4E94-AD5E-53037A300E09}</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2382-43C9-893D-5D6D100362C6}"/>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{AE10C1A7-38B2-4ABD-908D-9F717D23CA1D}</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2382-43C9-893D-5D6D100362C6}"/>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{DF0CE815-358A-4204-ABED-5B6F3E64CA41}</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2382-43C9-893D-5D6D100362C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2382-43C9-893D-5D6D100362C6}"/>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2382-43C9-893D-5D6D100362C6}"/>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{6204E50C-5D5A-47DD-8B9A-1DB042D51E47}</c15:txfldGUID>
                      <c15:f>Diagramm!$I$46</c15:f>
                      <c15:dlblFieldTableCache>
                        <c:ptCount val="1"/>
                      </c15:dlblFieldTableCache>
                    </c15:dlblFTEntry>
                  </c15:dlblFieldTable>
                  <c15:showDataLabelsRange val="0"/>
                </c:ext>
                <c:ext xmlns:c16="http://schemas.microsoft.com/office/drawing/2014/chart" uri="{C3380CC4-5D6E-409C-BE32-E72D297353CC}">
                  <c16:uniqueId val="{00000000-93DC-432C-AB51-8DAECB3AA7BA}"/>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{E37CCEF5-2F47-4590-8AAD-F738A844EB50}</c15:txfldGUID>
                      <c15:f>Diagramm!$I$47</c15:f>
                      <c15:dlblFieldTableCache>
                        <c:ptCount val="1"/>
                      </c15:dlblFieldTableCache>
                    </c15:dlblFTEntry>
                  </c15:dlblFieldTable>
                  <c15:showDataLabelsRange val="0"/>
                </c:ext>
                <c:ext xmlns:c16="http://schemas.microsoft.com/office/drawing/2014/chart" uri="{C3380CC4-5D6E-409C-BE32-E72D297353CC}">
                  <c16:uniqueId val="{00000001-93DC-432C-AB51-8DAECB3AA7BA}"/>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{67287CE4-C1B0-4753-AD06-8EB401E6ECA4}</c15:txfldGUID>
                      <c15:f>Diagramm!$I$48</c15:f>
                      <c15:dlblFieldTableCache>
                        <c:ptCount val="1"/>
                      </c15:dlblFieldTableCache>
                    </c15:dlblFTEntry>
                  </c15:dlblFieldTable>
                  <c15:showDataLabelsRange val="0"/>
                </c:ext>
                <c:ext xmlns:c16="http://schemas.microsoft.com/office/drawing/2014/chart" uri="{C3380CC4-5D6E-409C-BE32-E72D297353CC}">
                  <c16:uniqueId val="{00000002-93DC-432C-AB51-8DAECB3AA7BA}"/>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{7020657B-2354-4254-BFE7-1F4D692CC696}</c15:txfldGUID>
                      <c15:f>Diagramm!$I$49</c15:f>
                      <c15:dlblFieldTableCache>
                        <c:ptCount val="1"/>
                      </c15:dlblFieldTableCache>
                    </c15:dlblFTEntry>
                  </c15:dlblFieldTable>
                  <c15:showDataLabelsRange val="0"/>
                </c:ext>
                <c:ext xmlns:c16="http://schemas.microsoft.com/office/drawing/2014/chart" uri="{C3380CC4-5D6E-409C-BE32-E72D297353CC}">
                  <c16:uniqueId val="{00000003-93DC-432C-AB51-8DAECB3AA7BA}"/>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{28B53550-C9AE-4C5E-8F84-E866F1475FC1}</c15:txfldGUID>
                      <c15:f>Diagramm!$I$50</c15:f>
                      <c15:dlblFieldTableCache>
                        <c:ptCount val="1"/>
                      </c15:dlblFieldTableCache>
                    </c15:dlblFTEntry>
                  </c15:dlblFieldTable>
                  <c15:showDataLabelsRange val="0"/>
                </c:ext>
                <c:ext xmlns:c16="http://schemas.microsoft.com/office/drawing/2014/chart" uri="{C3380CC4-5D6E-409C-BE32-E72D297353CC}">
                  <c16:uniqueId val="{00000004-93DC-432C-AB51-8DAECB3AA7BA}"/>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{218F200B-528B-43CD-9E50-3F31BA5C1E4C}</c15:txfldGUID>
                      <c15:f>Diagramm!$I$51</c15:f>
                      <c15:dlblFieldTableCache>
                        <c:ptCount val="1"/>
                      </c15:dlblFieldTableCache>
                    </c15:dlblFTEntry>
                  </c15:dlblFieldTable>
                  <c15:showDataLabelsRange val="0"/>
                </c:ext>
                <c:ext xmlns:c16="http://schemas.microsoft.com/office/drawing/2014/chart" uri="{C3380CC4-5D6E-409C-BE32-E72D297353CC}">
                  <c16:uniqueId val="{00000005-93DC-432C-AB51-8DAECB3AA7BA}"/>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{E8DBFB62-2B8A-44B6-B6DC-BD124FAD979D}</c15:txfldGUID>
                      <c15:f>Diagramm!$I$52</c15:f>
                      <c15:dlblFieldTableCache>
                        <c:ptCount val="1"/>
                      </c15:dlblFieldTableCache>
                    </c15:dlblFTEntry>
                  </c15:dlblFieldTable>
                  <c15:showDataLabelsRange val="0"/>
                </c:ext>
                <c:ext xmlns:c16="http://schemas.microsoft.com/office/drawing/2014/chart" uri="{C3380CC4-5D6E-409C-BE32-E72D297353CC}">
                  <c16:uniqueId val="{00000006-93DC-432C-AB51-8DAECB3AA7BA}"/>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{DA8E08CE-0E80-4661-A843-FEB1BCA7F88B}</c15:txfldGUID>
                      <c15:f>Diagramm!$I$53</c15:f>
                      <c15:dlblFieldTableCache>
                        <c:ptCount val="1"/>
                      </c15:dlblFieldTableCache>
                    </c15:dlblFTEntry>
                  </c15:dlblFieldTable>
                  <c15:showDataLabelsRange val="0"/>
                </c:ext>
                <c:ext xmlns:c16="http://schemas.microsoft.com/office/drawing/2014/chart" uri="{C3380CC4-5D6E-409C-BE32-E72D297353CC}">
                  <c16:uniqueId val="{00000007-93DC-432C-AB51-8DAECB3AA7BA}"/>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{F5431A34-86E9-43CB-BE9A-9526ACE21ECD}</c15:txfldGUID>
                      <c15:f>Diagramm!$I$54</c15:f>
                      <c15:dlblFieldTableCache>
                        <c:ptCount val="1"/>
                      </c15:dlblFieldTableCache>
                    </c15:dlblFTEntry>
                  </c15:dlblFieldTable>
                  <c15:showDataLabelsRange val="0"/>
                </c:ext>
                <c:ext xmlns:c16="http://schemas.microsoft.com/office/drawing/2014/chart" uri="{C3380CC4-5D6E-409C-BE32-E72D297353CC}">
                  <c16:uniqueId val="{00000008-93DC-432C-AB51-8DAECB3AA7BA}"/>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{BC8791CD-73CF-46C5-8C15-82E961F799F1}</c15:txfldGUID>
                      <c15:f>Diagramm!$I$55</c15:f>
                      <c15:dlblFieldTableCache>
                        <c:ptCount val="1"/>
                      </c15:dlblFieldTableCache>
                    </c15:dlblFTEntry>
                  </c15:dlblFieldTable>
                  <c15:showDataLabelsRange val="0"/>
                </c:ext>
                <c:ext xmlns:c16="http://schemas.microsoft.com/office/drawing/2014/chart" uri="{C3380CC4-5D6E-409C-BE32-E72D297353CC}">
                  <c16:uniqueId val="{00000009-93DC-432C-AB51-8DAECB3AA7BA}"/>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{5A59909F-774C-4F1D-9DC5-1CE7ABE819D8}</c15:txfldGUID>
                      <c15:f>Diagramm!$I$56</c15:f>
                      <c15:dlblFieldTableCache>
                        <c:ptCount val="1"/>
                      </c15:dlblFieldTableCache>
                    </c15:dlblFTEntry>
                  </c15:dlblFieldTable>
                  <c15:showDataLabelsRange val="0"/>
                </c:ext>
                <c:ext xmlns:c16="http://schemas.microsoft.com/office/drawing/2014/chart" uri="{C3380CC4-5D6E-409C-BE32-E72D297353CC}">
                  <c16:uniqueId val="{0000000A-93DC-432C-AB51-8DAECB3AA7BA}"/>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{403402BC-FDB8-4B7F-B87D-26630F4CCCCF}</c15:txfldGUID>
                      <c15:f>Diagramm!$I$57</c15:f>
                      <c15:dlblFieldTableCache>
                        <c:ptCount val="1"/>
                      </c15:dlblFieldTableCache>
                    </c15:dlblFTEntry>
                  </c15:dlblFieldTable>
                  <c15:showDataLabelsRange val="0"/>
                </c:ext>
                <c:ext xmlns:c16="http://schemas.microsoft.com/office/drawing/2014/chart" uri="{C3380CC4-5D6E-409C-BE32-E72D297353CC}">
                  <c16:uniqueId val="{0000000B-93DC-432C-AB51-8DAECB3AA7BA}"/>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{32684998-3A0D-4264-B734-717388C4446F}</c15:txfldGUID>
                      <c15:f>Diagramm!$I$58</c15:f>
                      <c15:dlblFieldTableCache>
                        <c:ptCount val="1"/>
                      </c15:dlblFieldTableCache>
                    </c15:dlblFTEntry>
                  </c15:dlblFieldTable>
                  <c15:showDataLabelsRange val="0"/>
                </c:ext>
                <c:ext xmlns:c16="http://schemas.microsoft.com/office/drawing/2014/chart" uri="{C3380CC4-5D6E-409C-BE32-E72D297353CC}">
                  <c16:uniqueId val="{0000000C-93DC-432C-AB51-8DAECB3AA7BA}"/>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{AB3CE124-C7EE-4D6D-A3DF-E3B6A4FC0089}</c15:txfldGUID>
                      <c15:f>Diagramm!$I$59</c15:f>
                      <c15:dlblFieldTableCache>
                        <c:ptCount val="1"/>
                      </c15:dlblFieldTableCache>
                    </c15:dlblFTEntry>
                  </c15:dlblFieldTable>
                  <c15:showDataLabelsRange val="0"/>
                </c:ext>
                <c:ext xmlns:c16="http://schemas.microsoft.com/office/drawing/2014/chart" uri="{C3380CC4-5D6E-409C-BE32-E72D297353CC}">
                  <c16:uniqueId val="{0000000D-93DC-432C-AB51-8DAECB3AA7BA}"/>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{9E122D25-62AB-4D4E-ABCE-EF3CB9BFC33C}</c15:txfldGUID>
                      <c15:f>Diagramm!$I$60</c15:f>
                      <c15:dlblFieldTableCache>
                        <c:ptCount val="1"/>
                      </c15:dlblFieldTableCache>
                    </c15:dlblFTEntry>
                  </c15:dlblFieldTable>
                  <c15:showDataLabelsRange val="0"/>
                </c:ext>
                <c:ext xmlns:c16="http://schemas.microsoft.com/office/drawing/2014/chart" uri="{C3380CC4-5D6E-409C-BE32-E72D297353CC}">
                  <c16:uniqueId val="{0000000E-93DC-432C-AB51-8DAECB3AA7BA}"/>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{DA44C011-74A7-45DD-A9BE-7444CC37990D}</c15:txfldGUID>
                      <c15:f>Diagramm!$I$61</c15:f>
                      <c15:dlblFieldTableCache>
                        <c:ptCount val="1"/>
                      </c15:dlblFieldTableCache>
                    </c15:dlblFTEntry>
                  </c15:dlblFieldTable>
                  <c15:showDataLabelsRange val="0"/>
                </c:ext>
                <c:ext xmlns:c16="http://schemas.microsoft.com/office/drawing/2014/chart" uri="{C3380CC4-5D6E-409C-BE32-E72D297353CC}">
                  <c16:uniqueId val="{0000000F-93DC-432C-AB51-8DAECB3AA7BA}"/>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{6B064062-0656-42D5-87A5-E625E8B34BE2}</c15:txfldGUID>
                      <c15:f>Diagramm!$I$62</c15:f>
                      <c15:dlblFieldTableCache>
                        <c:ptCount val="1"/>
                      </c15:dlblFieldTableCache>
                    </c15:dlblFTEntry>
                  </c15:dlblFieldTable>
                  <c15:showDataLabelsRange val="0"/>
                </c:ext>
                <c:ext xmlns:c16="http://schemas.microsoft.com/office/drawing/2014/chart" uri="{C3380CC4-5D6E-409C-BE32-E72D297353CC}">
                  <c16:uniqueId val="{00000010-93DC-432C-AB51-8DAECB3AA7BA}"/>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{FD59617F-F7E3-4EFB-8C0A-9042BC9D9DD7}</c15:txfldGUID>
                      <c15:f>Diagramm!$I$63</c15:f>
                      <c15:dlblFieldTableCache>
                        <c:ptCount val="1"/>
                      </c15:dlblFieldTableCache>
                    </c15:dlblFTEntry>
                  </c15:dlblFieldTable>
                  <c15:showDataLabelsRange val="0"/>
                </c:ext>
                <c:ext xmlns:c16="http://schemas.microsoft.com/office/drawing/2014/chart" uri="{C3380CC4-5D6E-409C-BE32-E72D297353CC}">
                  <c16:uniqueId val="{00000011-93DC-432C-AB51-8DAECB3AA7BA}"/>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{DB170F0C-C0DD-420C-BC1C-EBC2916E362B}</c15:txfldGUID>
                      <c15:f>Diagramm!$I$64</c15:f>
                      <c15:dlblFieldTableCache>
                        <c:ptCount val="1"/>
                      </c15:dlblFieldTableCache>
                    </c15:dlblFTEntry>
                  </c15:dlblFieldTable>
                  <c15:showDataLabelsRange val="0"/>
                </c:ext>
                <c:ext xmlns:c16="http://schemas.microsoft.com/office/drawing/2014/chart" uri="{C3380CC4-5D6E-409C-BE32-E72D297353CC}">
                  <c16:uniqueId val="{00000012-93DC-432C-AB51-8DAECB3AA7BA}"/>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{39AB9BC8-F1E1-4448-8EB6-E05372EF94B2}</c15:txfldGUID>
                      <c15:f>Diagramm!$I$65</c15:f>
                      <c15:dlblFieldTableCache>
                        <c:ptCount val="1"/>
                      </c15:dlblFieldTableCache>
                    </c15:dlblFTEntry>
                  </c15:dlblFieldTable>
                  <c15:showDataLabelsRange val="0"/>
                </c:ext>
                <c:ext xmlns:c16="http://schemas.microsoft.com/office/drawing/2014/chart" uri="{C3380CC4-5D6E-409C-BE32-E72D297353CC}">
                  <c16:uniqueId val="{00000013-93DC-432C-AB51-8DAECB3AA7BA}"/>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{51769676-13EB-416A-AE09-2D242437F6EF}</c15:txfldGUID>
                      <c15:f>Diagramm!$I$66</c15:f>
                      <c15:dlblFieldTableCache>
                        <c:ptCount val="1"/>
                      </c15:dlblFieldTableCache>
                    </c15:dlblFTEntry>
                  </c15:dlblFieldTable>
                  <c15:showDataLabelsRange val="0"/>
                </c:ext>
                <c:ext xmlns:c16="http://schemas.microsoft.com/office/drawing/2014/chart" uri="{C3380CC4-5D6E-409C-BE32-E72D297353CC}">
                  <c16:uniqueId val="{00000014-93DC-432C-AB51-8DAECB3AA7BA}"/>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{3BBBC297-BC95-404F-8D01-99BC937CF938}</c15:txfldGUID>
                      <c15:f>Diagramm!$I$67</c15:f>
                      <c15:dlblFieldTableCache>
                        <c:ptCount val="1"/>
                      </c15:dlblFieldTableCache>
                    </c15:dlblFTEntry>
                  </c15:dlblFieldTable>
                  <c15:showDataLabelsRange val="0"/>
                </c:ext>
                <c:ext xmlns:c16="http://schemas.microsoft.com/office/drawing/2014/chart" uri="{C3380CC4-5D6E-409C-BE32-E72D297353CC}">
                  <c16:uniqueId val="{00000015-93DC-432C-AB51-8DAECB3AA7B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93DC-432C-AB51-8DAECB3AA7BA}"/>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{1DEFE279-9031-4F98-830C-5D9426387337}</c15:txfldGUID>
                      <c15:f>Diagramm!$K$46</c15:f>
                      <c15:dlblFieldTableCache>
                        <c:ptCount val="1"/>
                      </c15:dlblFieldTableCache>
                    </c15:dlblFTEntry>
                  </c15:dlblFieldTable>
                  <c15:showDataLabelsRange val="0"/>
                </c:ext>
                <c:ext xmlns:c16="http://schemas.microsoft.com/office/drawing/2014/chart" uri="{C3380CC4-5D6E-409C-BE32-E72D297353CC}">
                  <c16:uniqueId val="{00000017-93DC-432C-AB51-8DAECB3AA7BA}"/>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{8F6C6BD2-0FAC-4C87-BC6D-C409DA28E384}</c15:txfldGUID>
                      <c15:f>Diagramm!$K$47</c15:f>
                      <c15:dlblFieldTableCache>
                        <c:ptCount val="1"/>
                      </c15:dlblFieldTableCache>
                    </c15:dlblFTEntry>
                  </c15:dlblFieldTable>
                  <c15:showDataLabelsRange val="0"/>
                </c:ext>
                <c:ext xmlns:c16="http://schemas.microsoft.com/office/drawing/2014/chart" uri="{C3380CC4-5D6E-409C-BE32-E72D297353CC}">
                  <c16:uniqueId val="{00000018-93DC-432C-AB51-8DAECB3AA7BA}"/>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{075E29E0-59AE-4D05-89E5-353B0B859778}</c15:txfldGUID>
                      <c15:f>Diagramm!$K$48</c15:f>
                      <c15:dlblFieldTableCache>
                        <c:ptCount val="1"/>
                      </c15:dlblFieldTableCache>
                    </c15:dlblFTEntry>
                  </c15:dlblFieldTable>
                  <c15:showDataLabelsRange val="0"/>
                </c:ext>
                <c:ext xmlns:c16="http://schemas.microsoft.com/office/drawing/2014/chart" uri="{C3380CC4-5D6E-409C-BE32-E72D297353CC}">
                  <c16:uniqueId val="{00000019-93DC-432C-AB51-8DAECB3AA7BA}"/>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{7945408B-ACFC-4C39-A93C-D58DD1ECD7CE}</c15:txfldGUID>
                      <c15:f>Diagramm!$K$49</c15:f>
                      <c15:dlblFieldTableCache>
                        <c:ptCount val="1"/>
                      </c15:dlblFieldTableCache>
                    </c15:dlblFTEntry>
                  </c15:dlblFieldTable>
                  <c15:showDataLabelsRange val="0"/>
                </c:ext>
                <c:ext xmlns:c16="http://schemas.microsoft.com/office/drawing/2014/chart" uri="{C3380CC4-5D6E-409C-BE32-E72D297353CC}">
                  <c16:uniqueId val="{0000001A-93DC-432C-AB51-8DAECB3AA7BA}"/>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{9AC8D143-B180-45A8-8ACA-78A21EF3FA57}</c15:txfldGUID>
                      <c15:f>Diagramm!$K$50</c15:f>
                      <c15:dlblFieldTableCache>
                        <c:ptCount val="1"/>
                      </c15:dlblFieldTableCache>
                    </c15:dlblFTEntry>
                  </c15:dlblFieldTable>
                  <c15:showDataLabelsRange val="0"/>
                </c:ext>
                <c:ext xmlns:c16="http://schemas.microsoft.com/office/drawing/2014/chart" uri="{C3380CC4-5D6E-409C-BE32-E72D297353CC}">
                  <c16:uniqueId val="{0000001B-93DC-432C-AB51-8DAECB3AA7BA}"/>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{3B132264-281E-4081-953B-C5FE579D4217}</c15:txfldGUID>
                      <c15:f>Diagramm!$K$51</c15:f>
                      <c15:dlblFieldTableCache>
                        <c:ptCount val="1"/>
                      </c15:dlblFieldTableCache>
                    </c15:dlblFTEntry>
                  </c15:dlblFieldTable>
                  <c15:showDataLabelsRange val="0"/>
                </c:ext>
                <c:ext xmlns:c16="http://schemas.microsoft.com/office/drawing/2014/chart" uri="{C3380CC4-5D6E-409C-BE32-E72D297353CC}">
                  <c16:uniqueId val="{0000001C-93DC-432C-AB51-8DAECB3AA7BA}"/>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{69DFCCE7-402D-462F-BFFA-9B4541F08760}</c15:txfldGUID>
                      <c15:f>Diagramm!$K$52</c15:f>
                      <c15:dlblFieldTableCache>
                        <c:ptCount val="1"/>
                      </c15:dlblFieldTableCache>
                    </c15:dlblFTEntry>
                  </c15:dlblFieldTable>
                  <c15:showDataLabelsRange val="0"/>
                </c:ext>
                <c:ext xmlns:c16="http://schemas.microsoft.com/office/drawing/2014/chart" uri="{C3380CC4-5D6E-409C-BE32-E72D297353CC}">
                  <c16:uniqueId val="{0000001D-93DC-432C-AB51-8DAECB3AA7BA}"/>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{8B1D3141-EF53-428B-B5B9-D44565AAD25E}</c15:txfldGUID>
                      <c15:f>Diagramm!$K$53</c15:f>
                      <c15:dlblFieldTableCache>
                        <c:ptCount val="1"/>
                      </c15:dlblFieldTableCache>
                    </c15:dlblFTEntry>
                  </c15:dlblFieldTable>
                  <c15:showDataLabelsRange val="0"/>
                </c:ext>
                <c:ext xmlns:c16="http://schemas.microsoft.com/office/drawing/2014/chart" uri="{C3380CC4-5D6E-409C-BE32-E72D297353CC}">
                  <c16:uniqueId val="{0000001E-93DC-432C-AB51-8DAECB3AA7BA}"/>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{3EA71A76-E9FE-4989-AB2A-6C9EE11B40AF}</c15:txfldGUID>
                      <c15:f>Diagramm!$K$54</c15:f>
                      <c15:dlblFieldTableCache>
                        <c:ptCount val="1"/>
                      </c15:dlblFieldTableCache>
                    </c15:dlblFTEntry>
                  </c15:dlblFieldTable>
                  <c15:showDataLabelsRange val="0"/>
                </c:ext>
                <c:ext xmlns:c16="http://schemas.microsoft.com/office/drawing/2014/chart" uri="{C3380CC4-5D6E-409C-BE32-E72D297353CC}">
                  <c16:uniqueId val="{0000001F-93DC-432C-AB51-8DAECB3AA7BA}"/>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{67FCFBDC-DAFE-48E7-8044-B9B5E56980CF}</c15:txfldGUID>
                      <c15:f>Diagramm!$K$55</c15:f>
                      <c15:dlblFieldTableCache>
                        <c:ptCount val="1"/>
                      </c15:dlblFieldTableCache>
                    </c15:dlblFTEntry>
                  </c15:dlblFieldTable>
                  <c15:showDataLabelsRange val="0"/>
                </c:ext>
                <c:ext xmlns:c16="http://schemas.microsoft.com/office/drawing/2014/chart" uri="{C3380CC4-5D6E-409C-BE32-E72D297353CC}">
                  <c16:uniqueId val="{00000020-93DC-432C-AB51-8DAECB3AA7BA}"/>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{C0100806-3AE4-4366-9C4E-090FCB6326A9}</c15:txfldGUID>
                      <c15:f>Diagramm!$K$56</c15:f>
                      <c15:dlblFieldTableCache>
                        <c:ptCount val="1"/>
                      </c15:dlblFieldTableCache>
                    </c15:dlblFTEntry>
                  </c15:dlblFieldTable>
                  <c15:showDataLabelsRange val="0"/>
                </c:ext>
                <c:ext xmlns:c16="http://schemas.microsoft.com/office/drawing/2014/chart" uri="{C3380CC4-5D6E-409C-BE32-E72D297353CC}">
                  <c16:uniqueId val="{00000021-93DC-432C-AB51-8DAECB3AA7BA}"/>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{01419C87-9C1D-482B-9658-4C905A7D9D82}</c15:txfldGUID>
                      <c15:f>Diagramm!$K$57</c15:f>
                      <c15:dlblFieldTableCache>
                        <c:ptCount val="1"/>
                      </c15:dlblFieldTableCache>
                    </c15:dlblFTEntry>
                  </c15:dlblFieldTable>
                  <c15:showDataLabelsRange val="0"/>
                </c:ext>
                <c:ext xmlns:c16="http://schemas.microsoft.com/office/drawing/2014/chart" uri="{C3380CC4-5D6E-409C-BE32-E72D297353CC}">
                  <c16:uniqueId val="{00000022-93DC-432C-AB51-8DAECB3AA7BA}"/>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{AF62BA48-5055-4545-AD10-7A5DBE8483D2}</c15:txfldGUID>
                      <c15:f>Diagramm!$K$58</c15:f>
                      <c15:dlblFieldTableCache>
                        <c:ptCount val="1"/>
                      </c15:dlblFieldTableCache>
                    </c15:dlblFTEntry>
                  </c15:dlblFieldTable>
                  <c15:showDataLabelsRange val="0"/>
                </c:ext>
                <c:ext xmlns:c16="http://schemas.microsoft.com/office/drawing/2014/chart" uri="{C3380CC4-5D6E-409C-BE32-E72D297353CC}">
                  <c16:uniqueId val="{00000023-93DC-432C-AB51-8DAECB3AA7BA}"/>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{E5D7CBDA-BD4C-4D33-B8B8-67DBCB80C8C4}</c15:txfldGUID>
                      <c15:f>Diagramm!$K$59</c15:f>
                      <c15:dlblFieldTableCache>
                        <c:ptCount val="1"/>
                      </c15:dlblFieldTableCache>
                    </c15:dlblFTEntry>
                  </c15:dlblFieldTable>
                  <c15:showDataLabelsRange val="0"/>
                </c:ext>
                <c:ext xmlns:c16="http://schemas.microsoft.com/office/drawing/2014/chart" uri="{C3380CC4-5D6E-409C-BE32-E72D297353CC}">
                  <c16:uniqueId val="{00000024-93DC-432C-AB51-8DAECB3AA7BA}"/>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{C4F2A6E5-E777-4F6A-8863-354B154B8538}</c15:txfldGUID>
                      <c15:f>Diagramm!$K$60</c15:f>
                      <c15:dlblFieldTableCache>
                        <c:ptCount val="1"/>
                      </c15:dlblFieldTableCache>
                    </c15:dlblFTEntry>
                  </c15:dlblFieldTable>
                  <c15:showDataLabelsRange val="0"/>
                </c:ext>
                <c:ext xmlns:c16="http://schemas.microsoft.com/office/drawing/2014/chart" uri="{C3380CC4-5D6E-409C-BE32-E72D297353CC}">
                  <c16:uniqueId val="{00000025-93DC-432C-AB51-8DAECB3AA7BA}"/>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{A9927C75-D874-4BEE-A15B-514A8D8687FE}</c15:txfldGUID>
                      <c15:f>Diagramm!$K$61</c15:f>
                      <c15:dlblFieldTableCache>
                        <c:ptCount val="1"/>
                      </c15:dlblFieldTableCache>
                    </c15:dlblFTEntry>
                  </c15:dlblFieldTable>
                  <c15:showDataLabelsRange val="0"/>
                </c:ext>
                <c:ext xmlns:c16="http://schemas.microsoft.com/office/drawing/2014/chart" uri="{C3380CC4-5D6E-409C-BE32-E72D297353CC}">
                  <c16:uniqueId val="{00000026-93DC-432C-AB51-8DAECB3AA7BA}"/>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{EB994BE9-0972-4A4A-B289-B673A52B8E5E}</c15:txfldGUID>
                      <c15:f>Diagramm!$K$62</c15:f>
                      <c15:dlblFieldTableCache>
                        <c:ptCount val="1"/>
                      </c15:dlblFieldTableCache>
                    </c15:dlblFTEntry>
                  </c15:dlblFieldTable>
                  <c15:showDataLabelsRange val="0"/>
                </c:ext>
                <c:ext xmlns:c16="http://schemas.microsoft.com/office/drawing/2014/chart" uri="{C3380CC4-5D6E-409C-BE32-E72D297353CC}">
                  <c16:uniqueId val="{00000027-93DC-432C-AB51-8DAECB3AA7BA}"/>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{D9E3D629-4535-486C-87E5-02BB40059DCD}</c15:txfldGUID>
                      <c15:f>Diagramm!$K$63</c15:f>
                      <c15:dlblFieldTableCache>
                        <c:ptCount val="1"/>
                      </c15:dlblFieldTableCache>
                    </c15:dlblFTEntry>
                  </c15:dlblFieldTable>
                  <c15:showDataLabelsRange val="0"/>
                </c:ext>
                <c:ext xmlns:c16="http://schemas.microsoft.com/office/drawing/2014/chart" uri="{C3380CC4-5D6E-409C-BE32-E72D297353CC}">
                  <c16:uniqueId val="{00000028-93DC-432C-AB51-8DAECB3AA7BA}"/>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{A89BC910-33B8-44AD-8213-6D785CE9094B}</c15:txfldGUID>
                      <c15:f>Diagramm!$K$64</c15:f>
                      <c15:dlblFieldTableCache>
                        <c:ptCount val="1"/>
                      </c15:dlblFieldTableCache>
                    </c15:dlblFTEntry>
                  </c15:dlblFieldTable>
                  <c15:showDataLabelsRange val="0"/>
                </c:ext>
                <c:ext xmlns:c16="http://schemas.microsoft.com/office/drawing/2014/chart" uri="{C3380CC4-5D6E-409C-BE32-E72D297353CC}">
                  <c16:uniqueId val="{00000029-93DC-432C-AB51-8DAECB3AA7BA}"/>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{33E6B187-979F-4DDE-A8A6-BC0E2A51462E}</c15:txfldGUID>
                      <c15:f>Diagramm!$K$65</c15:f>
                      <c15:dlblFieldTableCache>
                        <c:ptCount val="1"/>
                      </c15:dlblFieldTableCache>
                    </c15:dlblFTEntry>
                  </c15:dlblFieldTable>
                  <c15:showDataLabelsRange val="0"/>
                </c:ext>
                <c:ext xmlns:c16="http://schemas.microsoft.com/office/drawing/2014/chart" uri="{C3380CC4-5D6E-409C-BE32-E72D297353CC}">
                  <c16:uniqueId val="{0000002A-93DC-432C-AB51-8DAECB3AA7BA}"/>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{B79688C2-7193-46A1-994B-0C255C88A40E}</c15:txfldGUID>
                      <c15:f>Diagramm!$K$66</c15:f>
                      <c15:dlblFieldTableCache>
                        <c:ptCount val="1"/>
                      </c15:dlblFieldTableCache>
                    </c15:dlblFTEntry>
                  </c15:dlblFieldTable>
                  <c15:showDataLabelsRange val="0"/>
                </c:ext>
                <c:ext xmlns:c16="http://schemas.microsoft.com/office/drawing/2014/chart" uri="{C3380CC4-5D6E-409C-BE32-E72D297353CC}">
                  <c16:uniqueId val="{0000002B-93DC-432C-AB51-8DAECB3AA7BA}"/>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{BC9436B2-A8DC-43B3-9A90-11C978FACB47}</c15:txfldGUID>
                      <c15:f>Diagramm!$K$67</c15:f>
                      <c15:dlblFieldTableCache>
                        <c:ptCount val="1"/>
                      </c15:dlblFieldTableCache>
                    </c15:dlblFTEntry>
                  </c15:dlblFieldTable>
                  <c15:showDataLabelsRange val="0"/>
                </c:ext>
                <c:ext xmlns:c16="http://schemas.microsoft.com/office/drawing/2014/chart" uri="{C3380CC4-5D6E-409C-BE32-E72D297353CC}">
                  <c16:uniqueId val="{0000002C-93DC-432C-AB51-8DAECB3AA7BA}"/>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93DC-432C-AB51-8DAECB3AA7BA}"/>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{A7D42D02-40C9-41B6-AF90-055852C80555}</c15:txfldGUID>
                      <c15:f>Diagramm!$J$46</c15:f>
                      <c15:dlblFieldTableCache>
                        <c:ptCount val="1"/>
                      </c15:dlblFieldTableCache>
                    </c15:dlblFTEntry>
                  </c15:dlblFieldTable>
                  <c15:showDataLabelsRange val="0"/>
                </c:ext>
                <c:ext xmlns:c16="http://schemas.microsoft.com/office/drawing/2014/chart" uri="{C3380CC4-5D6E-409C-BE32-E72D297353CC}">
                  <c16:uniqueId val="{0000002E-93DC-432C-AB51-8DAECB3AA7BA}"/>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{B5CB6ABC-7A99-4AF3-9F1D-0501A7650F47}</c15:txfldGUID>
                      <c15:f>Diagramm!$J$47</c15:f>
                      <c15:dlblFieldTableCache>
                        <c:ptCount val="1"/>
                      </c15:dlblFieldTableCache>
                    </c15:dlblFTEntry>
                  </c15:dlblFieldTable>
                  <c15:showDataLabelsRange val="0"/>
                </c:ext>
                <c:ext xmlns:c16="http://schemas.microsoft.com/office/drawing/2014/chart" uri="{C3380CC4-5D6E-409C-BE32-E72D297353CC}">
                  <c16:uniqueId val="{0000002F-93DC-432C-AB51-8DAECB3AA7BA}"/>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{35A30520-E6D7-4DC9-914E-A99FC4857895}</c15:txfldGUID>
                      <c15:f>Diagramm!$J$48</c15:f>
                      <c15:dlblFieldTableCache>
                        <c:ptCount val="1"/>
                      </c15:dlblFieldTableCache>
                    </c15:dlblFTEntry>
                  </c15:dlblFieldTable>
                  <c15:showDataLabelsRange val="0"/>
                </c:ext>
                <c:ext xmlns:c16="http://schemas.microsoft.com/office/drawing/2014/chart" uri="{C3380CC4-5D6E-409C-BE32-E72D297353CC}">
                  <c16:uniqueId val="{00000030-93DC-432C-AB51-8DAECB3AA7BA}"/>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{B1A5A629-2EC7-43FA-AA24-E478EC464913}</c15:txfldGUID>
                      <c15:f>Diagramm!$J$49</c15:f>
                      <c15:dlblFieldTableCache>
                        <c:ptCount val="1"/>
                      </c15:dlblFieldTableCache>
                    </c15:dlblFTEntry>
                  </c15:dlblFieldTable>
                  <c15:showDataLabelsRange val="0"/>
                </c:ext>
                <c:ext xmlns:c16="http://schemas.microsoft.com/office/drawing/2014/chart" uri="{C3380CC4-5D6E-409C-BE32-E72D297353CC}">
                  <c16:uniqueId val="{00000031-93DC-432C-AB51-8DAECB3AA7BA}"/>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{95CD78BE-3626-4F17-B7BD-B86CA0DCC80D}</c15:txfldGUID>
                      <c15:f>Diagramm!$J$50</c15:f>
                      <c15:dlblFieldTableCache>
                        <c:ptCount val="1"/>
                      </c15:dlblFieldTableCache>
                    </c15:dlblFTEntry>
                  </c15:dlblFieldTable>
                  <c15:showDataLabelsRange val="0"/>
                </c:ext>
                <c:ext xmlns:c16="http://schemas.microsoft.com/office/drawing/2014/chart" uri="{C3380CC4-5D6E-409C-BE32-E72D297353CC}">
                  <c16:uniqueId val="{00000032-93DC-432C-AB51-8DAECB3AA7BA}"/>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{07DA8C1E-B031-4E55-8C44-EBC24B95B26C}</c15:txfldGUID>
                      <c15:f>Diagramm!$J$51</c15:f>
                      <c15:dlblFieldTableCache>
                        <c:ptCount val="1"/>
                      </c15:dlblFieldTableCache>
                    </c15:dlblFTEntry>
                  </c15:dlblFieldTable>
                  <c15:showDataLabelsRange val="0"/>
                </c:ext>
                <c:ext xmlns:c16="http://schemas.microsoft.com/office/drawing/2014/chart" uri="{C3380CC4-5D6E-409C-BE32-E72D297353CC}">
                  <c16:uniqueId val="{00000033-93DC-432C-AB51-8DAECB3AA7BA}"/>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{ACA31A6D-4D56-4900-8EC2-074103D59911}</c15:txfldGUID>
                      <c15:f>Diagramm!$J$52</c15:f>
                      <c15:dlblFieldTableCache>
                        <c:ptCount val="1"/>
                      </c15:dlblFieldTableCache>
                    </c15:dlblFTEntry>
                  </c15:dlblFieldTable>
                  <c15:showDataLabelsRange val="0"/>
                </c:ext>
                <c:ext xmlns:c16="http://schemas.microsoft.com/office/drawing/2014/chart" uri="{C3380CC4-5D6E-409C-BE32-E72D297353CC}">
                  <c16:uniqueId val="{00000034-93DC-432C-AB51-8DAECB3AA7BA}"/>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{CAF3CD04-3438-4373-97AF-4070E5183B59}</c15:txfldGUID>
                      <c15:f>Diagramm!$J$53</c15:f>
                      <c15:dlblFieldTableCache>
                        <c:ptCount val="1"/>
                      </c15:dlblFieldTableCache>
                    </c15:dlblFTEntry>
                  </c15:dlblFieldTable>
                  <c15:showDataLabelsRange val="0"/>
                </c:ext>
                <c:ext xmlns:c16="http://schemas.microsoft.com/office/drawing/2014/chart" uri="{C3380CC4-5D6E-409C-BE32-E72D297353CC}">
                  <c16:uniqueId val="{00000035-93DC-432C-AB51-8DAECB3AA7BA}"/>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{C69E416C-6CF5-4368-BBE9-2FB379B0E824}</c15:txfldGUID>
                      <c15:f>Diagramm!$J$54</c15:f>
                      <c15:dlblFieldTableCache>
                        <c:ptCount val="1"/>
                      </c15:dlblFieldTableCache>
                    </c15:dlblFTEntry>
                  </c15:dlblFieldTable>
                  <c15:showDataLabelsRange val="0"/>
                </c:ext>
                <c:ext xmlns:c16="http://schemas.microsoft.com/office/drawing/2014/chart" uri="{C3380CC4-5D6E-409C-BE32-E72D297353CC}">
                  <c16:uniqueId val="{00000036-93DC-432C-AB51-8DAECB3AA7BA}"/>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{E59A6F94-598D-4139-8FBE-6996EDE0D3CA}</c15:txfldGUID>
                      <c15:f>Diagramm!$J$55</c15:f>
                      <c15:dlblFieldTableCache>
                        <c:ptCount val="1"/>
                      </c15:dlblFieldTableCache>
                    </c15:dlblFTEntry>
                  </c15:dlblFieldTable>
                  <c15:showDataLabelsRange val="0"/>
                </c:ext>
                <c:ext xmlns:c16="http://schemas.microsoft.com/office/drawing/2014/chart" uri="{C3380CC4-5D6E-409C-BE32-E72D297353CC}">
                  <c16:uniqueId val="{00000037-93DC-432C-AB51-8DAECB3AA7BA}"/>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{AEEE0AE5-32A8-4F68-A73D-62510780AD8F}</c15:txfldGUID>
                      <c15:f>Diagramm!$J$56</c15:f>
                      <c15:dlblFieldTableCache>
                        <c:ptCount val="1"/>
                      </c15:dlblFieldTableCache>
                    </c15:dlblFTEntry>
                  </c15:dlblFieldTable>
                  <c15:showDataLabelsRange val="0"/>
                </c:ext>
                <c:ext xmlns:c16="http://schemas.microsoft.com/office/drawing/2014/chart" uri="{C3380CC4-5D6E-409C-BE32-E72D297353CC}">
                  <c16:uniqueId val="{00000038-93DC-432C-AB51-8DAECB3AA7BA}"/>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{D36B8FE0-08F2-4EF0-93E3-EDA318DEB9C2}</c15:txfldGUID>
                      <c15:f>Diagramm!$J$57</c15:f>
                      <c15:dlblFieldTableCache>
                        <c:ptCount val="1"/>
                      </c15:dlblFieldTableCache>
                    </c15:dlblFTEntry>
                  </c15:dlblFieldTable>
                  <c15:showDataLabelsRange val="0"/>
                </c:ext>
                <c:ext xmlns:c16="http://schemas.microsoft.com/office/drawing/2014/chart" uri="{C3380CC4-5D6E-409C-BE32-E72D297353CC}">
                  <c16:uniqueId val="{00000039-93DC-432C-AB51-8DAECB3AA7BA}"/>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{2FAB4C0E-20A3-4BEF-89D1-C4D435E9791C}</c15:txfldGUID>
                      <c15:f>Diagramm!$J$58</c15:f>
                      <c15:dlblFieldTableCache>
                        <c:ptCount val="1"/>
                      </c15:dlblFieldTableCache>
                    </c15:dlblFTEntry>
                  </c15:dlblFieldTable>
                  <c15:showDataLabelsRange val="0"/>
                </c:ext>
                <c:ext xmlns:c16="http://schemas.microsoft.com/office/drawing/2014/chart" uri="{C3380CC4-5D6E-409C-BE32-E72D297353CC}">
                  <c16:uniqueId val="{0000003A-93DC-432C-AB51-8DAECB3AA7BA}"/>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{18D3C269-8E57-460A-A452-94CE79AB5DDC}</c15:txfldGUID>
                      <c15:f>Diagramm!$J$59</c15:f>
                      <c15:dlblFieldTableCache>
                        <c:ptCount val="1"/>
                      </c15:dlblFieldTableCache>
                    </c15:dlblFTEntry>
                  </c15:dlblFieldTable>
                  <c15:showDataLabelsRange val="0"/>
                </c:ext>
                <c:ext xmlns:c16="http://schemas.microsoft.com/office/drawing/2014/chart" uri="{C3380CC4-5D6E-409C-BE32-E72D297353CC}">
                  <c16:uniqueId val="{0000003B-93DC-432C-AB51-8DAECB3AA7BA}"/>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{50C0A2F9-8C7C-4EF6-A2C0-A66906A337AA}</c15:txfldGUID>
                      <c15:f>Diagramm!$J$60</c15:f>
                      <c15:dlblFieldTableCache>
                        <c:ptCount val="1"/>
                      </c15:dlblFieldTableCache>
                    </c15:dlblFTEntry>
                  </c15:dlblFieldTable>
                  <c15:showDataLabelsRange val="0"/>
                </c:ext>
                <c:ext xmlns:c16="http://schemas.microsoft.com/office/drawing/2014/chart" uri="{C3380CC4-5D6E-409C-BE32-E72D297353CC}">
                  <c16:uniqueId val="{0000003C-93DC-432C-AB51-8DAECB3AA7BA}"/>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{CDF251C5-A3DC-488D-9068-77324D2E0035}</c15:txfldGUID>
                      <c15:f>Diagramm!$J$61</c15:f>
                      <c15:dlblFieldTableCache>
                        <c:ptCount val="1"/>
                      </c15:dlblFieldTableCache>
                    </c15:dlblFTEntry>
                  </c15:dlblFieldTable>
                  <c15:showDataLabelsRange val="0"/>
                </c:ext>
                <c:ext xmlns:c16="http://schemas.microsoft.com/office/drawing/2014/chart" uri="{C3380CC4-5D6E-409C-BE32-E72D297353CC}">
                  <c16:uniqueId val="{0000003D-93DC-432C-AB51-8DAECB3AA7BA}"/>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{F23A4617-9F92-4F38-8C5B-76B5DDA9EEB7}</c15:txfldGUID>
                      <c15:f>Diagramm!$J$62</c15:f>
                      <c15:dlblFieldTableCache>
                        <c:ptCount val="1"/>
                      </c15:dlblFieldTableCache>
                    </c15:dlblFTEntry>
                  </c15:dlblFieldTable>
                  <c15:showDataLabelsRange val="0"/>
                </c:ext>
                <c:ext xmlns:c16="http://schemas.microsoft.com/office/drawing/2014/chart" uri="{C3380CC4-5D6E-409C-BE32-E72D297353CC}">
                  <c16:uniqueId val="{0000003E-93DC-432C-AB51-8DAECB3AA7BA}"/>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{047BA558-DD8A-4058-BF85-9D23B478DA7F}</c15:txfldGUID>
                      <c15:f>Diagramm!$J$63</c15:f>
                      <c15:dlblFieldTableCache>
                        <c:ptCount val="1"/>
                      </c15:dlblFieldTableCache>
                    </c15:dlblFTEntry>
                  </c15:dlblFieldTable>
                  <c15:showDataLabelsRange val="0"/>
                </c:ext>
                <c:ext xmlns:c16="http://schemas.microsoft.com/office/drawing/2014/chart" uri="{C3380CC4-5D6E-409C-BE32-E72D297353CC}">
                  <c16:uniqueId val="{0000003F-93DC-432C-AB51-8DAECB3AA7BA}"/>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{B3A11842-4B86-46FB-B5E3-BAB4FE0B2DBC}</c15:txfldGUID>
                      <c15:f>Diagramm!$J$64</c15:f>
                      <c15:dlblFieldTableCache>
                        <c:ptCount val="1"/>
                      </c15:dlblFieldTableCache>
                    </c15:dlblFTEntry>
                  </c15:dlblFieldTable>
                  <c15:showDataLabelsRange val="0"/>
                </c:ext>
                <c:ext xmlns:c16="http://schemas.microsoft.com/office/drawing/2014/chart" uri="{C3380CC4-5D6E-409C-BE32-E72D297353CC}">
                  <c16:uniqueId val="{00000040-93DC-432C-AB51-8DAECB3AA7BA}"/>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{D5C89E5C-769D-46D1-A579-AF7B09B44B1B}</c15:txfldGUID>
                      <c15:f>Diagramm!$J$65</c15:f>
                      <c15:dlblFieldTableCache>
                        <c:ptCount val="1"/>
                      </c15:dlblFieldTableCache>
                    </c15:dlblFTEntry>
                  </c15:dlblFieldTable>
                  <c15:showDataLabelsRange val="0"/>
                </c:ext>
                <c:ext xmlns:c16="http://schemas.microsoft.com/office/drawing/2014/chart" uri="{C3380CC4-5D6E-409C-BE32-E72D297353CC}">
                  <c16:uniqueId val="{00000041-93DC-432C-AB51-8DAECB3AA7BA}"/>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{56FC8A9E-D5A7-486B-AB64-E37A97DADDEF}</c15:txfldGUID>
                      <c15:f>Diagramm!$J$66</c15:f>
                      <c15:dlblFieldTableCache>
                        <c:ptCount val="1"/>
                      </c15:dlblFieldTableCache>
                    </c15:dlblFTEntry>
                  </c15:dlblFieldTable>
                  <c15:showDataLabelsRange val="0"/>
                </c:ext>
                <c:ext xmlns:c16="http://schemas.microsoft.com/office/drawing/2014/chart" uri="{C3380CC4-5D6E-409C-BE32-E72D297353CC}">
                  <c16:uniqueId val="{00000042-93DC-432C-AB51-8DAECB3AA7BA}"/>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{29E27507-390D-4947-9D5A-5F978B1B3DF4}</c15:txfldGUID>
                      <c15:f>Diagramm!$J$67</c15:f>
                      <c15:dlblFieldTableCache>
                        <c:ptCount val="1"/>
                      </c15:dlblFieldTableCache>
                    </c15:dlblFTEntry>
                  </c15:dlblFieldTable>
                  <c15:showDataLabelsRange val="0"/>
                </c:ext>
                <c:ext xmlns:c16="http://schemas.microsoft.com/office/drawing/2014/chart" uri="{C3380CC4-5D6E-409C-BE32-E72D297353CC}">
                  <c16:uniqueId val="{00000043-93DC-432C-AB51-8DAECB3AA7B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93DC-432C-AB51-8DAECB3AA7BA}"/>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BA3-48A0-84FC-4953760056A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BA3-48A0-84FC-4953760056A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BA3-48A0-84FC-4953760056A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BA3-48A0-84FC-4953760056A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BA3-48A0-84FC-4953760056A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BA3-48A0-84FC-4953760056A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BA3-48A0-84FC-4953760056A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BA3-48A0-84FC-4953760056A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BA3-48A0-84FC-4953760056A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BA3-48A0-84FC-4953760056A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BA3-48A0-84FC-4953760056A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BA3-48A0-84FC-4953760056A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CBA3-48A0-84FC-4953760056A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CBA3-48A0-84FC-4953760056A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CBA3-48A0-84FC-4953760056A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CBA3-48A0-84FC-4953760056A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CBA3-48A0-84FC-4953760056A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CBA3-48A0-84FC-4953760056A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CBA3-48A0-84FC-4953760056A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CBA3-48A0-84FC-4953760056A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CBA3-48A0-84FC-4953760056A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CBA3-48A0-84FC-4953760056A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CBA3-48A0-84FC-4953760056AA}"/>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CBA3-48A0-84FC-4953760056A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CBA3-48A0-84FC-4953760056A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CBA3-48A0-84FC-4953760056A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CBA3-48A0-84FC-4953760056A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CBA3-48A0-84FC-4953760056A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CBA3-48A0-84FC-4953760056A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CBA3-48A0-84FC-4953760056A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CBA3-48A0-84FC-4953760056A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CBA3-48A0-84FC-4953760056A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CBA3-48A0-84FC-4953760056A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CBA3-48A0-84FC-4953760056A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CBA3-48A0-84FC-4953760056A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CBA3-48A0-84FC-4953760056A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CBA3-48A0-84FC-4953760056A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CBA3-48A0-84FC-4953760056A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CBA3-48A0-84FC-4953760056A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CBA3-48A0-84FC-4953760056A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CBA3-48A0-84FC-4953760056A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CBA3-48A0-84FC-4953760056A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CBA3-48A0-84FC-4953760056A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CBA3-48A0-84FC-4953760056A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CBA3-48A0-84FC-4953760056AA}"/>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CBA3-48A0-84FC-4953760056AA}"/>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CBA3-48A0-84FC-4953760056A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CBA3-48A0-84FC-4953760056A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CBA3-48A0-84FC-4953760056A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CBA3-48A0-84FC-4953760056A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CBA3-48A0-84FC-4953760056A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CBA3-48A0-84FC-4953760056A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CBA3-48A0-84FC-4953760056A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CBA3-48A0-84FC-4953760056A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CBA3-48A0-84FC-4953760056A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CBA3-48A0-84FC-4953760056A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CBA3-48A0-84FC-4953760056A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CBA3-48A0-84FC-4953760056A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CBA3-48A0-84FC-4953760056A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CBA3-48A0-84FC-4953760056A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CBA3-48A0-84FC-4953760056A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CBA3-48A0-84FC-4953760056A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CBA3-48A0-84FC-4953760056A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CBA3-48A0-84FC-4953760056A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CBA3-48A0-84FC-4953760056A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CBA3-48A0-84FC-4953760056A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CBA3-48A0-84FC-4953760056A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CBA3-48A0-84FC-4953760056A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CBA3-48A0-84FC-4953760056AA}"/>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101.05318699873365</c:v>
                </c:pt>
                <c:pt idx="2">
                  <c:v>102.26888982693119</c:v>
                </c:pt>
                <c:pt idx="3">
                  <c:v>99.605318699873365</c:v>
                </c:pt>
                <c:pt idx="4">
                  <c:v>100.89067116926972</c:v>
                </c:pt>
                <c:pt idx="5">
                  <c:v>101.935415787252</c:v>
                </c:pt>
                <c:pt idx="6">
                  <c:v>104.12199240185733</c:v>
                </c:pt>
                <c:pt idx="7">
                  <c:v>102.06416209371044</c:v>
                </c:pt>
                <c:pt idx="8">
                  <c:v>103.28830730265935</c:v>
                </c:pt>
                <c:pt idx="9">
                  <c:v>104.52933727311103</c:v>
                </c:pt>
                <c:pt idx="10">
                  <c:v>106.16715913887715</c:v>
                </c:pt>
                <c:pt idx="11">
                  <c:v>105.03376952300549</c:v>
                </c:pt>
                <c:pt idx="12">
                  <c:v>106.26846770789362</c:v>
                </c:pt>
                <c:pt idx="13">
                  <c:v>107.84930350358802</c:v>
                </c:pt>
                <c:pt idx="14">
                  <c:v>109.59687631912199</c:v>
                </c:pt>
                <c:pt idx="15">
                  <c:v>107.94005909666527</c:v>
                </c:pt>
                <c:pt idx="16">
                  <c:v>109.68341072182355</c:v>
                </c:pt>
                <c:pt idx="17">
                  <c:v>110.9476572393415</c:v>
                </c:pt>
                <c:pt idx="18">
                  <c:v>112.78598564795273</c:v>
                </c:pt>
                <c:pt idx="19">
                  <c:v>110.87167581257916</c:v>
                </c:pt>
                <c:pt idx="20">
                  <c:v>112.39763613338963</c:v>
                </c:pt>
                <c:pt idx="21">
                  <c:v>113.66610384128325</c:v>
                </c:pt>
                <c:pt idx="22">
                  <c:v>115.28915154073449</c:v>
                </c:pt>
                <c:pt idx="23">
                  <c:v>113.04769945124524</c:v>
                </c:pt>
                <c:pt idx="24">
                  <c:v>114.2823976361334</c:v>
                </c:pt>
              </c:numCache>
            </c:numRef>
          </c:val>
          <c:smooth val="0"/>
          <c:extLst>
            <c:ext xmlns:c16="http://schemas.microsoft.com/office/drawing/2014/chart" uri="{C3380CC4-5D6E-409C-BE32-E72D297353CC}">
              <c16:uniqueId val="{00000000-A323-46D4-B43B-C6D62641535E}"/>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103.87656702025072</c:v>
                </c:pt>
                <c:pt idx="2">
                  <c:v>107.79170684667309</c:v>
                </c:pt>
                <c:pt idx="3">
                  <c:v>103.54869816779171</c:v>
                </c:pt>
                <c:pt idx="4">
                  <c:v>103.79942140790743</c:v>
                </c:pt>
                <c:pt idx="5">
                  <c:v>107.44455159112825</c:v>
                </c:pt>
                <c:pt idx="6">
                  <c:v>110.64609450337512</c:v>
                </c:pt>
                <c:pt idx="7">
                  <c:v>107.92671166827385</c:v>
                </c:pt>
                <c:pt idx="8">
                  <c:v>108.98746383799423</c:v>
                </c:pt>
                <c:pt idx="9">
                  <c:v>111.01253616200579</c:v>
                </c:pt>
                <c:pt idx="10">
                  <c:v>112.07328833172613</c:v>
                </c:pt>
                <c:pt idx="11">
                  <c:v>110.49180327868852</c:v>
                </c:pt>
                <c:pt idx="12">
                  <c:v>110.97396335583414</c:v>
                </c:pt>
                <c:pt idx="13">
                  <c:v>116.2198649951784</c:v>
                </c:pt>
                <c:pt idx="14">
                  <c:v>118.36065573770492</c:v>
                </c:pt>
                <c:pt idx="15">
                  <c:v>116.374156219865</c:v>
                </c:pt>
                <c:pt idx="16">
                  <c:v>120.52073288331727</c:v>
                </c:pt>
                <c:pt idx="17">
                  <c:v>123.58727097396336</c:v>
                </c:pt>
                <c:pt idx="18">
                  <c:v>126.21022179363548</c:v>
                </c:pt>
                <c:pt idx="19">
                  <c:v>122.66152362584377</c:v>
                </c:pt>
                <c:pt idx="20">
                  <c:v>125.78592092574735</c:v>
                </c:pt>
                <c:pt idx="21">
                  <c:v>129.87463837994213</c:v>
                </c:pt>
                <c:pt idx="22">
                  <c:v>132.38187078109934</c:v>
                </c:pt>
                <c:pt idx="23">
                  <c:v>126.42237222757954</c:v>
                </c:pt>
                <c:pt idx="24">
                  <c:v>127.19382835101254</c:v>
                </c:pt>
              </c:numCache>
            </c:numRef>
          </c:val>
          <c:smooth val="0"/>
          <c:extLst>
            <c:ext xmlns:c16="http://schemas.microsoft.com/office/drawing/2014/chart" uri="{C3380CC4-5D6E-409C-BE32-E72D297353CC}">
              <c16:uniqueId val="{00000001-A323-46D4-B43B-C6D62641535E}"/>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102.05927368860443</c:v>
                </c:pt>
                <c:pt idx="2">
                  <c:v>102.15667176847086</c:v>
                </c:pt>
                <c:pt idx="3">
                  <c:v>99.387783497982468</c:v>
                </c:pt>
                <c:pt idx="4">
                  <c:v>97.147627661054685</c:v>
                </c:pt>
                <c:pt idx="5">
                  <c:v>98.274662585223311</c:v>
                </c:pt>
                <c:pt idx="6">
                  <c:v>96.994573535550302</c:v>
                </c:pt>
                <c:pt idx="7">
                  <c:v>96.243216919437884</c:v>
                </c:pt>
                <c:pt idx="8">
                  <c:v>95.686656463058299</c:v>
                </c:pt>
                <c:pt idx="9">
                  <c:v>97.314595797968551</c:v>
                </c:pt>
                <c:pt idx="10">
                  <c:v>96.340614999304293</c:v>
                </c:pt>
                <c:pt idx="11">
                  <c:v>95.784054542924721</c:v>
                </c:pt>
                <c:pt idx="12">
                  <c:v>94.851815778488941</c:v>
                </c:pt>
                <c:pt idx="13">
                  <c:v>96.813691387226939</c:v>
                </c:pt>
                <c:pt idx="14">
                  <c:v>95.422290246277996</c:v>
                </c:pt>
                <c:pt idx="15">
                  <c:v>94.587449561708638</c:v>
                </c:pt>
                <c:pt idx="16">
                  <c:v>94.517879504661195</c:v>
                </c:pt>
                <c:pt idx="17">
                  <c:v>95.867538611381661</c:v>
                </c:pt>
                <c:pt idx="18">
                  <c:v>94.851815778488941</c:v>
                </c:pt>
                <c:pt idx="19">
                  <c:v>93.376930569083072</c:v>
                </c:pt>
                <c:pt idx="20">
                  <c:v>94.336997356337832</c:v>
                </c:pt>
                <c:pt idx="21">
                  <c:v>95.464032280506473</c:v>
                </c:pt>
                <c:pt idx="22">
                  <c:v>93.683038820091838</c:v>
                </c:pt>
                <c:pt idx="23">
                  <c:v>93.265618477807152</c:v>
                </c:pt>
                <c:pt idx="24">
                  <c:v>90.983720606650891</c:v>
                </c:pt>
              </c:numCache>
            </c:numRef>
          </c:val>
          <c:smooth val="0"/>
          <c:extLst>
            <c:ext xmlns:c16="http://schemas.microsoft.com/office/drawing/2014/chart" uri="{C3380CC4-5D6E-409C-BE32-E72D297353CC}">
              <c16:uniqueId val="{00000002-A323-46D4-B43B-C6D62641535E}"/>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A323-46D4-B43B-C6D62641535E}"/>
                </c:ext>
              </c:extLst>
            </c:dLbl>
            <c:dLbl>
              <c:idx val="1"/>
              <c:delete val="1"/>
              <c:extLst>
                <c:ext xmlns:c15="http://schemas.microsoft.com/office/drawing/2012/chart" uri="{CE6537A1-D6FC-4f65-9D91-7224C49458BB}"/>
                <c:ext xmlns:c16="http://schemas.microsoft.com/office/drawing/2014/chart" uri="{C3380CC4-5D6E-409C-BE32-E72D297353CC}">
                  <c16:uniqueId val="{00000004-A323-46D4-B43B-C6D62641535E}"/>
                </c:ext>
              </c:extLst>
            </c:dLbl>
            <c:dLbl>
              <c:idx val="2"/>
              <c:delete val="1"/>
              <c:extLst>
                <c:ext xmlns:c15="http://schemas.microsoft.com/office/drawing/2012/chart" uri="{CE6537A1-D6FC-4f65-9D91-7224C49458BB}"/>
                <c:ext xmlns:c16="http://schemas.microsoft.com/office/drawing/2014/chart" uri="{C3380CC4-5D6E-409C-BE32-E72D297353CC}">
                  <c16:uniqueId val="{00000005-A323-46D4-B43B-C6D62641535E}"/>
                </c:ext>
              </c:extLst>
            </c:dLbl>
            <c:dLbl>
              <c:idx val="3"/>
              <c:delete val="1"/>
              <c:extLst>
                <c:ext xmlns:c15="http://schemas.microsoft.com/office/drawing/2012/chart" uri="{CE6537A1-D6FC-4f65-9D91-7224C49458BB}"/>
                <c:ext xmlns:c16="http://schemas.microsoft.com/office/drawing/2014/chart" uri="{C3380CC4-5D6E-409C-BE32-E72D297353CC}">
                  <c16:uniqueId val="{00000006-A323-46D4-B43B-C6D62641535E}"/>
                </c:ext>
              </c:extLst>
            </c:dLbl>
            <c:dLbl>
              <c:idx val="4"/>
              <c:delete val="1"/>
              <c:extLst>
                <c:ext xmlns:c15="http://schemas.microsoft.com/office/drawing/2012/chart" uri="{CE6537A1-D6FC-4f65-9D91-7224C49458BB}"/>
                <c:ext xmlns:c16="http://schemas.microsoft.com/office/drawing/2014/chart" uri="{C3380CC4-5D6E-409C-BE32-E72D297353CC}">
                  <c16:uniqueId val="{00000007-A323-46D4-B43B-C6D62641535E}"/>
                </c:ext>
              </c:extLst>
            </c:dLbl>
            <c:dLbl>
              <c:idx val="5"/>
              <c:delete val="1"/>
              <c:extLst>
                <c:ext xmlns:c15="http://schemas.microsoft.com/office/drawing/2012/chart" uri="{CE6537A1-D6FC-4f65-9D91-7224C49458BB}"/>
                <c:ext xmlns:c16="http://schemas.microsoft.com/office/drawing/2014/chart" uri="{C3380CC4-5D6E-409C-BE32-E72D297353CC}">
                  <c16:uniqueId val="{00000008-A323-46D4-B43B-C6D62641535E}"/>
                </c:ext>
              </c:extLst>
            </c:dLbl>
            <c:dLbl>
              <c:idx val="6"/>
              <c:delete val="1"/>
              <c:extLst>
                <c:ext xmlns:c15="http://schemas.microsoft.com/office/drawing/2012/chart" uri="{CE6537A1-D6FC-4f65-9D91-7224C49458BB}"/>
                <c:ext xmlns:c16="http://schemas.microsoft.com/office/drawing/2014/chart" uri="{C3380CC4-5D6E-409C-BE32-E72D297353CC}">
                  <c16:uniqueId val="{00000009-A323-46D4-B43B-C6D62641535E}"/>
                </c:ext>
              </c:extLst>
            </c:dLbl>
            <c:dLbl>
              <c:idx val="7"/>
              <c:delete val="1"/>
              <c:extLst>
                <c:ext xmlns:c15="http://schemas.microsoft.com/office/drawing/2012/chart" uri="{CE6537A1-D6FC-4f65-9D91-7224C49458BB}"/>
                <c:ext xmlns:c16="http://schemas.microsoft.com/office/drawing/2014/chart" uri="{C3380CC4-5D6E-409C-BE32-E72D297353CC}">
                  <c16:uniqueId val="{0000000A-A323-46D4-B43B-C6D62641535E}"/>
                </c:ext>
              </c:extLst>
            </c:dLbl>
            <c:dLbl>
              <c:idx val="8"/>
              <c:delete val="1"/>
              <c:extLst>
                <c:ext xmlns:c15="http://schemas.microsoft.com/office/drawing/2012/chart" uri="{CE6537A1-D6FC-4f65-9D91-7224C49458BB}"/>
                <c:ext xmlns:c16="http://schemas.microsoft.com/office/drawing/2014/chart" uri="{C3380CC4-5D6E-409C-BE32-E72D297353CC}">
                  <c16:uniqueId val="{0000000B-A323-46D4-B43B-C6D62641535E}"/>
                </c:ext>
              </c:extLst>
            </c:dLbl>
            <c:dLbl>
              <c:idx val="9"/>
              <c:delete val="1"/>
              <c:extLst>
                <c:ext xmlns:c15="http://schemas.microsoft.com/office/drawing/2012/chart" uri="{CE6537A1-D6FC-4f65-9D91-7224C49458BB}"/>
                <c:ext xmlns:c16="http://schemas.microsoft.com/office/drawing/2014/chart" uri="{C3380CC4-5D6E-409C-BE32-E72D297353CC}">
                  <c16:uniqueId val="{0000000C-A323-46D4-B43B-C6D62641535E}"/>
                </c:ext>
              </c:extLst>
            </c:dLbl>
            <c:dLbl>
              <c:idx val="10"/>
              <c:delete val="1"/>
              <c:extLst>
                <c:ext xmlns:c15="http://schemas.microsoft.com/office/drawing/2012/chart" uri="{CE6537A1-D6FC-4f65-9D91-7224C49458BB}"/>
                <c:ext xmlns:c16="http://schemas.microsoft.com/office/drawing/2014/chart" uri="{C3380CC4-5D6E-409C-BE32-E72D297353CC}">
                  <c16:uniqueId val="{0000000D-A323-46D4-B43B-C6D62641535E}"/>
                </c:ext>
              </c:extLst>
            </c:dLbl>
            <c:dLbl>
              <c:idx val="11"/>
              <c:delete val="1"/>
              <c:extLst>
                <c:ext xmlns:c15="http://schemas.microsoft.com/office/drawing/2012/chart" uri="{CE6537A1-D6FC-4f65-9D91-7224C49458BB}"/>
                <c:ext xmlns:c16="http://schemas.microsoft.com/office/drawing/2014/chart" uri="{C3380CC4-5D6E-409C-BE32-E72D297353CC}">
                  <c16:uniqueId val="{0000000E-A323-46D4-B43B-C6D62641535E}"/>
                </c:ext>
              </c:extLst>
            </c:dLbl>
            <c:dLbl>
              <c:idx val="12"/>
              <c:delete val="1"/>
              <c:extLst>
                <c:ext xmlns:c15="http://schemas.microsoft.com/office/drawing/2012/chart" uri="{CE6537A1-D6FC-4f65-9D91-7224C49458BB}"/>
                <c:ext xmlns:c16="http://schemas.microsoft.com/office/drawing/2014/chart" uri="{C3380CC4-5D6E-409C-BE32-E72D297353CC}">
                  <c16:uniqueId val="{0000000F-A323-46D4-B43B-C6D62641535E}"/>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A323-46D4-B43B-C6D62641535E}"/>
                </c:ext>
              </c:extLst>
            </c:dLbl>
            <c:dLbl>
              <c:idx val="14"/>
              <c:delete val="1"/>
              <c:extLst>
                <c:ext xmlns:c15="http://schemas.microsoft.com/office/drawing/2012/chart" uri="{CE6537A1-D6FC-4f65-9D91-7224C49458BB}"/>
                <c:ext xmlns:c16="http://schemas.microsoft.com/office/drawing/2014/chart" uri="{C3380CC4-5D6E-409C-BE32-E72D297353CC}">
                  <c16:uniqueId val="{00000011-A323-46D4-B43B-C6D62641535E}"/>
                </c:ext>
              </c:extLst>
            </c:dLbl>
            <c:dLbl>
              <c:idx val="15"/>
              <c:delete val="1"/>
              <c:extLst>
                <c:ext xmlns:c15="http://schemas.microsoft.com/office/drawing/2012/chart" uri="{CE6537A1-D6FC-4f65-9D91-7224C49458BB}"/>
                <c:ext xmlns:c16="http://schemas.microsoft.com/office/drawing/2014/chart" uri="{C3380CC4-5D6E-409C-BE32-E72D297353CC}">
                  <c16:uniqueId val="{00000012-A323-46D4-B43B-C6D62641535E}"/>
                </c:ext>
              </c:extLst>
            </c:dLbl>
            <c:dLbl>
              <c:idx val="16"/>
              <c:delete val="1"/>
              <c:extLst>
                <c:ext xmlns:c15="http://schemas.microsoft.com/office/drawing/2012/chart" uri="{CE6537A1-D6FC-4f65-9D91-7224C49458BB}"/>
                <c:ext xmlns:c16="http://schemas.microsoft.com/office/drawing/2014/chart" uri="{C3380CC4-5D6E-409C-BE32-E72D297353CC}">
                  <c16:uniqueId val="{00000013-A323-46D4-B43B-C6D62641535E}"/>
                </c:ext>
              </c:extLst>
            </c:dLbl>
            <c:dLbl>
              <c:idx val="17"/>
              <c:delete val="1"/>
              <c:extLst>
                <c:ext xmlns:c15="http://schemas.microsoft.com/office/drawing/2012/chart" uri="{CE6537A1-D6FC-4f65-9D91-7224C49458BB}"/>
                <c:ext xmlns:c16="http://schemas.microsoft.com/office/drawing/2014/chart" uri="{C3380CC4-5D6E-409C-BE32-E72D297353CC}">
                  <c16:uniqueId val="{00000014-A323-46D4-B43B-C6D62641535E}"/>
                </c:ext>
              </c:extLst>
            </c:dLbl>
            <c:dLbl>
              <c:idx val="18"/>
              <c:delete val="1"/>
              <c:extLst>
                <c:ext xmlns:c15="http://schemas.microsoft.com/office/drawing/2012/chart" uri="{CE6537A1-D6FC-4f65-9D91-7224C49458BB}"/>
                <c:ext xmlns:c16="http://schemas.microsoft.com/office/drawing/2014/chart" uri="{C3380CC4-5D6E-409C-BE32-E72D297353CC}">
                  <c16:uniqueId val="{00000015-A323-46D4-B43B-C6D62641535E}"/>
                </c:ext>
              </c:extLst>
            </c:dLbl>
            <c:dLbl>
              <c:idx val="19"/>
              <c:delete val="1"/>
              <c:extLst>
                <c:ext xmlns:c15="http://schemas.microsoft.com/office/drawing/2012/chart" uri="{CE6537A1-D6FC-4f65-9D91-7224C49458BB}"/>
                <c:ext xmlns:c16="http://schemas.microsoft.com/office/drawing/2014/chart" uri="{C3380CC4-5D6E-409C-BE32-E72D297353CC}">
                  <c16:uniqueId val="{00000016-A323-46D4-B43B-C6D62641535E}"/>
                </c:ext>
              </c:extLst>
            </c:dLbl>
            <c:dLbl>
              <c:idx val="20"/>
              <c:delete val="1"/>
              <c:extLst>
                <c:ext xmlns:c15="http://schemas.microsoft.com/office/drawing/2012/chart" uri="{CE6537A1-D6FC-4f65-9D91-7224C49458BB}"/>
                <c:ext xmlns:c16="http://schemas.microsoft.com/office/drawing/2014/chart" uri="{C3380CC4-5D6E-409C-BE32-E72D297353CC}">
                  <c16:uniqueId val="{00000017-A323-46D4-B43B-C6D62641535E}"/>
                </c:ext>
              </c:extLst>
            </c:dLbl>
            <c:dLbl>
              <c:idx val="21"/>
              <c:delete val="1"/>
              <c:extLst>
                <c:ext xmlns:c15="http://schemas.microsoft.com/office/drawing/2012/chart" uri="{CE6537A1-D6FC-4f65-9D91-7224C49458BB}"/>
                <c:ext xmlns:c16="http://schemas.microsoft.com/office/drawing/2014/chart" uri="{C3380CC4-5D6E-409C-BE32-E72D297353CC}">
                  <c16:uniqueId val="{00000018-A323-46D4-B43B-C6D62641535E}"/>
                </c:ext>
              </c:extLst>
            </c:dLbl>
            <c:dLbl>
              <c:idx val="22"/>
              <c:delete val="1"/>
              <c:extLst>
                <c:ext xmlns:c15="http://schemas.microsoft.com/office/drawing/2012/chart" uri="{CE6537A1-D6FC-4f65-9D91-7224C49458BB}"/>
                <c:ext xmlns:c16="http://schemas.microsoft.com/office/drawing/2014/chart" uri="{C3380CC4-5D6E-409C-BE32-E72D297353CC}">
                  <c16:uniqueId val="{00000019-A323-46D4-B43B-C6D62641535E}"/>
                </c:ext>
              </c:extLst>
            </c:dLbl>
            <c:dLbl>
              <c:idx val="23"/>
              <c:delete val="1"/>
              <c:extLst>
                <c:ext xmlns:c15="http://schemas.microsoft.com/office/drawing/2012/chart" uri="{CE6537A1-D6FC-4f65-9D91-7224C49458BB}"/>
                <c:ext xmlns:c16="http://schemas.microsoft.com/office/drawing/2014/chart" uri="{C3380CC4-5D6E-409C-BE32-E72D297353CC}">
                  <c16:uniqueId val="{0000001A-A323-46D4-B43B-C6D62641535E}"/>
                </c:ext>
              </c:extLst>
            </c:dLbl>
            <c:dLbl>
              <c:idx val="24"/>
              <c:delete val="1"/>
              <c:extLst>
                <c:ext xmlns:c15="http://schemas.microsoft.com/office/drawing/2012/chart" uri="{CE6537A1-D6FC-4f65-9D91-7224C49458BB}"/>
                <c:ext xmlns:c16="http://schemas.microsoft.com/office/drawing/2014/chart" uri="{C3380CC4-5D6E-409C-BE32-E72D297353CC}">
                  <c16:uniqueId val="{0000001B-A323-46D4-B43B-C6D62641535E}"/>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A323-46D4-B43B-C6D62641535E}"/>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Günzburg (09774)</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54147</v>
      </c>
      <c r="F11" s="238">
        <v>53562</v>
      </c>
      <c r="G11" s="238">
        <v>54624</v>
      </c>
      <c r="H11" s="238">
        <v>53855</v>
      </c>
      <c r="I11" s="265">
        <v>53254</v>
      </c>
      <c r="J11" s="263">
        <v>893</v>
      </c>
      <c r="K11" s="266">
        <v>1.6768693431479325</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20.715829131807855</v>
      </c>
      <c r="E13" s="115">
        <v>11217</v>
      </c>
      <c r="F13" s="114">
        <v>10915</v>
      </c>
      <c r="G13" s="114">
        <v>11340</v>
      </c>
      <c r="H13" s="114">
        <v>11364</v>
      </c>
      <c r="I13" s="140">
        <v>10993</v>
      </c>
      <c r="J13" s="115">
        <v>224</v>
      </c>
      <c r="K13" s="116">
        <v>2.037660329300464</v>
      </c>
    </row>
    <row r="14" spans="1:255" ht="14.1" customHeight="1" x14ac:dyDescent="0.2">
      <c r="A14" s="306" t="s">
        <v>230</v>
      </c>
      <c r="B14" s="307"/>
      <c r="C14" s="308"/>
      <c r="D14" s="113">
        <v>59.818641845346924</v>
      </c>
      <c r="E14" s="115">
        <v>32390</v>
      </c>
      <c r="F14" s="114">
        <v>32174</v>
      </c>
      <c r="G14" s="114">
        <v>32804</v>
      </c>
      <c r="H14" s="114">
        <v>32215</v>
      </c>
      <c r="I14" s="140">
        <v>32010</v>
      </c>
      <c r="J14" s="115">
        <v>380</v>
      </c>
      <c r="K14" s="116">
        <v>1.1871290221805686</v>
      </c>
    </row>
    <row r="15" spans="1:255" ht="14.1" customHeight="1" x14ac:dyDescent="0.2">
      <c r="A15" s="306" t="s">
        <v>231</v>
      </c>
      <c r="B15" s="307"/>
      <c r="C15" s="308"/>
      <c r="D15" s="113">
        <v>10.440098251057307</v>
      </c>
      <c r="E15" s="115">
        <v>5653</v>
      </c>
      <c r="F15" s="114">
        <v>5584</v>
      </c>
      <c r="G15" s="114">
        <v>5613</v>
      </c>
      <c r="H15" s="114">
        <v>5503</v>
      </c>
      <c r="I15" s="140">
        <v>5484</v>
      </c>
      <c r="J15" s="115">
        <v>169</v>
      </c>
      <c r="K15" s="116">
        <v>3.0816921954777534</v>
      </c>
    </row>
    <row r="16" spans="1:255" ht="14.1" customHeight="1" x14ac:dyDescent="0.2">
      <c r="A16" s="306" t="s">
        <v>232</v>
      </c>
      <c r="B16" s="307"/>
      <c r="C16" s="308"/>
      <c r="D16" s="113">
        <v>7.7345005263449496</v>
      </c>
      <c r="E16" s="115">
        <v>4188</v>
      </c>
      <c r="F16" s="114">
        <v>4183</v>
      </c>
      <c r="G16" s="114">
        <v>4149</v>
      </c>
      <c r="H16" s="114">
        <v>4055</v>
      </c>
      <c r="I16" s="140">
        <v>4040</v>
      </c>
      <c r="J16" s="115">
        <v>148</v>
      </c>
      <c r="K16" s="116">
        <v>3.6633663366336635</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0.39152676971946737</v>
      </c>
      <c r="E18" s="115">
        <v>212</v>
      </c>
      <c r="F18" s="114">
        <v>228</v>
      </c>
      <c r="G18" s="114">
        <v>238</v>
      </c>
      <c r="H18" s="114">
        <v>229</v>
      </c>
      <c r="I18" s="140">
        <v>197</v>
      </c>
      <c r="J18" s="115">
        <v>15</v>
      </c>
      <c r="K18" s="116">
        <v>7.6142131979695433</v>
      </c>
    </row>
    <row r="19" spans="1:255" ht="14.1" customHeight="1" x14ac:dyDescent="0.2">
      <c r="A19" s="306" t="s">
        <v>235</v>
      </c>
      <c r="B19" s="307" t="s">
        <v>236</v>
      </c>
      <c r="C19" s="308"/>
      <c r="D19" s="113">
        <v>0.23269987256911739</v>
      </c>
      <c r="E19" s="115">
        <v>126</v>
      </c>
      <c r="F19" s="114">
        <v>138</v>
      </c>
      <c r="G19" s="114">
        <v>153</v>
      </c>
      <c r="H19" s="114">
        <v>144</v>
      </c>
      <c r="I19" s="140">
        <v>115</v>
      </c>
      <c r="J19" s="115">
        <v>11</v>
      </c>
      <c r="K19" s="116">
        <v>9.5652173913043477</v>
      </c>
    </row>
    <row r="20" spans="1:255" ht="14.1" customHeight="1" x14ac:dyDescent="0.2">
      <c r="A20" s="306">
        <v>12</v>
      </c>
      <c r="B20" s="307" t="s">
        <v>237</v>
      </c>
      <c r="C20" s="308"/>
      <c r="D20" s="113">
        <v>0.646388534914215</v>
      </c>
      <c r="E20" s="115">
        <v>350</v>
      </c>
      <c r="F20" s="114">
        <v>309</v>
      </c>
      <c r="G20" s="114">
        <v>364</v>
      </c>
      <c r="H20" s="114">
        <v>345</v>
      </c>
      <c r="I20" s="140">
        <v>330</v>
      </c>
      <c r="J20" s="115">
        <v>20</v>
      </c>
      <c r="K20" s="116">
        <v>6.0606060606060606</v>
      </c>
    </row>
    <row r="21" spans="1:255" ht="14.1" customHeight="1" x14ac:dyDescent="0.2">
      <c r="A21" s="306">
        <v>21</v>
      </c>
      <c r="B21" s="307" t="s">
        <v>238</v>
      </c>
      <c r="C21" s="308"/>
      <c r="D21" s="113">
        <v>0.20869115555801798</v>
      </c>
      <c r="E21" s="115">
        <v>113</v>
      </c>
      <c r="F21" s="114">
        <v>111</v>
      </c>
      <c r="G21" s="114">
        <v>122</v>
      </c>
      <c r="H21" s="114">
        <v>122</v>
      </c>
      <c r="I21" s="140">
        <v>121</v>
      </c>
      <c r="J21" s="115">
        <v>-8</v>
      </c>
      <c r="K21" s="116">
        <v>-6.6115702479338845</v>
      </c>
    </row>
    <row r="22" spans="1:255" ht="14.1" customHeight="1" x14ac:dyDescent="0.2">
      <c r="A22" s="306">
        <v>22</v>
      </c>
      <c r="B22" s="307" t="s">
        <v>239</v>
      </c>
      <c r="C22" s="308"/>
      <c r="D22" s="113">
        <v>3.0952776700463551</v>
      </c>
      <c r="E22" s="115">
        <v>1676</v>
      </c>
      <c r="F22" s="114">
        <v>1673</v>
      </c>
      <c r="G22" s="114">
        <v>1701</v>
      </c>
      <c r="H22" s="114">
        <v>1725</v>
      </c>
      <c r="I22" s="140">
        <v>1717</v>
      </c>
      <c r="J22" s="115">
        <v>-41</v>
      </c>
      <c r="K22" s="116">
        <v>-2.38788584740827</v>
      </c>
    </row>
    <row r="23" spans="1:255" ht="14.1" customHeight="1" x14ac:dyDescent="0.2">
      <c r="A23" s="306">
        <v>23</v>
      </c>
      <c r="B23" s="307" t="s">
        <v>240</v>
      </c>
      <c r="C23" s="308"/>
      <c r="D23" s="113">
        <v>0.70918056402016727</v>
      </c>
      <c r="E23" s="115">
        <v>384</v>
      </c>
      <c r="F23" s="114">
        <v>402</v>
      </c>
      <c r="G23" s="114">
        <v>412</v>
      </c>
      <c r="H23" s="114">
        <v>411</v>
      </c>
      <c r="I23" s="140">
        <v>419</v>
      </c>
      <c r="J23" s="115">
        <v>-35</v>
      </c>
      <c r="K23" s="116">
        <v>-8.3532219570405726</v>
      </c>
    </row>
    <row r="24" spans="1:255" ht="14.1" customHeight="1" x14ac:dyDescent="0.2">
      <c r="A24" s="306">
        <v>24</v>
      </c>
      <c r="B24" s="307" t="s">
        <v>241</v>
      </c>
      <c r="C24" s="308"/>
      <c r="D24" s="113">
        <v>6.3216798714610229</v>
      </c>
      <c r="E24" s="115">
        <v>3423</v>
      </c>
      <c r="F24" s="114">
        <v>3442</v>
      </c>
      <c r="G24" s="114">
        <v>3469</v>
      </c>
      <c r="H24" s="114">
        <v>3422</v>
      </c>
      <c r="I24" s="140">
        <v>3414</v>
      </c>
      <c r="J24" s="115">
        <v>9</v>
      </c>
      <c r="K24" s="116">
        <v>0.26362038664323373</v>
      </c>
    </row>
    <row r="25" spans="1:255" ht="14.1" customHeight="1" x14ac:dyDescent="0.2">
      <c r="A25" s="306">
        <v>25</v>
      </c>
      <c r="B25" s="307" t="s">
        <v>242</v>
      </c>
      <c r="C25" s="308"/>
      <c r="D25" s="113">
        <v>7.7769774872107416</v>
      </c>
      <c r="E25" s="115">
        <v>4211</v>
      </c>
      <c r="F25" s="114">
        <v>4203</v>
      </c>
      <c r="G25" s="114">
        <v>4271</v>
      </c>
      <c r="H25" s="114">
        <v>4175</v>
      </c>
      <c r="I25" s="140">
        <v>4119</v>
      </c>
      <c r="J25" s="115">
        <v>92</v>
      </c>
      <c r="K25" s="116">
        <v>2.2335518329691673</v>
      </c>
    </row>
    <row r="26" spans="1:255" ht="14.1" customHeight="1" x14ac:dyDescent="0.2">
      <c r="A26" s="306">
        <v>26</v>
      </c>
      <c r="B26" s="307" t="s">
        <v>243</v>
      </c>
      <c r="C26" s="308"/>
      <c r="D26" s="113">
        <v>3.1155927382865163</v>
      </c>
      <c r="E26" s="115">
        <v>1687</v>
      </c>
      <c r="F26" s="114">
        <v>1670</v>
      </c>
      <c r="G26" s="114">
        <v>1686</v>
      </c>
      <c r="H26" s="114">
        <v>1633</v>
      </c>
      <c r="I26" s="140">
        <v>1605</v>
      </c>
      <c r="J26" s="115">
        <v>82</v>
      </c>
      <c r="K26" s="116">
        <v>5.1090342679127723</v>
      </c>
    </row>
    <row r="27" spans="1:255" ht="14.1" customHeight="1" x14ac:dyDescent="0.2">
      <c r="A27" s="306">
        <v>27</v>
      </c>
      <c r="B27" s="307" t="s">
        <v>244</v>
      </c>
      <c r="C27" s="308"/>
      <c r="D27" s="113">
        <v>4.14981439414926</v>
      </c>
      <c r="E27" s="115">
        <v>2247</v>
      </c>
      <c r="F27" s="114">
        <v>2214</v>
      </c>
      <c r="G27" s="114">
        <v>2201</v>
      </c>
      <c r="H27" s="114">
        <v>2171</v>
      </c>
      <c r="I27" s="140">
        <v>2151</v>
      </c>
      <c r="J27" s="115">
        <v>96</v>
      </c>
      <c r="K27" s="116">
        <v>4.4630404463040447</v>
      </c>
    </row>
    <row r="28" spans="1:255" ht="14.1" customHeight="1" x14ac:dyDescent="0.2">
      <c r="A28" s="306">
        <v>28</v>
      </c>
      <c r="B28" s="307" t="s">
        <v>245</v>
      </c>
      <c r="C28" s="308"/>
      <c r="D28" s="113">
        <v>1.3334072063087521</v>
      </c>
      <c r="E28" s="115">
        <v>722</v>
      </c>
      <c r="F28" s="114">
        <v>702</v>
      </c>
      <c r="G28" s="114">
        <v>711</v>
      </c>
      <c r="H28" s="114">
        <v>710</v>
      </c>
      <c r="I28" s="140">
        <v>716</v>
      </c>
      <c r="J28" s="115">
        <v>6</v>
      </c>
      <c r="K28" s="116">
        <v>0.83798882681564246</v>
      </c>
    </row>
    <row r="29" spans="1:255" ht="14.1" customHeight="1" x14ac:dyDescent="0.2">
      <c r="A29" s="306">
        <v>29</v>
      </c>
      <c r="B29" s="307" t="s">
        <v>246</v>
      </c>
      <c r="C29" s="308"/>
      <c r="D29" s="113">
        <v>2.7092913734832953</v>
      </c>
      <c r="E29" s="115">
        <v>1467</v>
      </c>
      <c r="F29" s="114">
        <v>1460</v>
      </c>
      <c r="G29" s="114">
        <v>1529</v>
      </c>
      <c r="H29" s="114">
        <v>1534</v>
      </c>
      <c r="I29" s="140">
        <v>1506</v>
      </c>
      <c r="J29" s="115">
        <v>-39</v>
      </c>
      <c r="K29" s="116">
        <v>-2.5896414342629481</v>
      </c>
    </row>
    <row r="30" spans="1:255" ht="14.1" customHeight="1" x14ac:dyDescent="0.2">
      <c r="A30" s="306" t="s">
        <v>247</v>
      </c>
      <c r="B30" s="307" t="s">
        <v>248</v>
      </c>
      <c r="C30" s="308"/>
      <c r="D30" s="113">
        <v>1.560566605721462</v>
      </c>
      <c r="E30" s="115">
        <v>845</v>
      </c>
      <c r="F30" s="114">
        <v>844</v>
      </c>
      <c r="G30" s="114">
        <v>877</v>
      </c>
      <c r="H30" s="114">
        <v>873</v>
      </c>
      <c r="I30" s="140">
        <v>865</v>
      </c>
      <c r="J30" s="115">
        <v>-20</v>
      </c>
      <c r="K30" s="116">
        <v>-2.3121387283236996</v>
      </c>
    </row>
    <row r="31" spans="1:255" ht="14.1" customHeight="1" x14ac:dyDescent="0.2">
      <c r="A31" s="306" t="s">
        <v>249</v>
      </c>
      <c r="B31" s="307" t="s">
        <v>250</v>
      </c>
      <c r="C31" s="308"/>
      <c r="D31" s="113">
        <v>1.1007073337396347</v>
      </c>
      <c r="E31" s="115">
        <v>596</v>
      </c>
      <c r="F31" s="114">
        <v>588</v>
      </c>
      <c r="G31" s="114">
        <v>623</v>
      </c>
      <c r="H31" s="114">
        <v>634</v>
      </c>
      <c r="I31" s="140">
        <v>615</v>
      </c>
      <c r="J31" s="115">
        <v>-19</v>
      </c>
      <c r="K31" s="116">
        <v>-3.089430894308943</v>
      </c>
    </row>
    <row r="32" spans="1:255" ht="14.1" customHeight="1" x14ac:dyDescent="0.2">
      <c r="A32" s="306">
        <v>31</v>
      </c>
      <c r="B32" s="307" t="s">
        <v>251</v>
      </c>
      <c r="C32" s="308"/>
      <c r="D32" s="113">
        <v>0.6814781982381295</v>
      </c>
      <c r="E32" s="115">
        <v>369</v>
      </c>
      <c r="F32" s="114">
        <v>374</v>
      </c>
      <c r="G32" s="114">
        <v>372</v>
      </c>
      <c r="H32" s="114">
        <v>368</v>
      </c>
      <c r="I32" s="140">
        <v>369</v>
      </c>
      <c r="J32" s="115">
        <v>0</v>
      </c>
      <c r="K32" s="116">
        <v>0</v>
      </c>
    </row>
    <row r="33" spans="1:11" ht="14.1" customHeight="1" x14ac:dyDescent="0.2">
      <c r="A33" s="306">
        <v>32</v>
      </c>
      <c r="B33" s="307" t="s">
        <v>252</v>
      </c>
      <c r="C33" s="308"/>
      <c r="D33" s="113">
        <v>2.6612739394610965</v>
      </c>
      <c r="E33" s="115">
        <v>1441</v>
      </c>
      <c r="F33" s="114">
        <v>1432</v>
      </c>
      <c r="G33" s="114">
        <v>1481</v>
      </c>
      <c r="H33" s="114">
        <v>1464</v>
      </c>
      <c r="I33" s="140">
        <v>1420</v>
      </c>
      <c r="J33" s="115">
        <v>21</v>
      </c>
      <c r="K33" s="116">
        <v>1.4788732394366197</v>
      </c>
    </row>
    <row r="34" spans="1:11" ht="14.1" customHeight="1" x14ac:dyDescent="0.2">
      <c r="A34" s="306">
        <v>33</v>
      </c>
      <c r="B34" s="307" t="s">
        <v>253</v>
      </c>
      <c r="C34" s="308"/>
      <c r="D34" s="113">
        <v>1.2853897722865533</v>
      </c>
      <c r="E34" s="115">
        <v>696</v>
      </c>
      <c r="F34" s="114">
        <v>670</v>
      </c>
      <c r="G34" s="114">
        <v>718</v>
      </c>
      <c r="H34" s="114">
        <v>677</v>
      </c>
      <c r="I34" s="140">
        <v>685</v>
      </c>
      <c r="J34" s="115">
        <v>11</v>
      </c>
      <c r="K34" s="116">
        <v>1.6058394160583942</v>
      </c>
    </row>
    <row r="35" spans="1:11" ht="14.1" customHeight="1" x14ac:dyDescent="0.2">
      <c r="A35" s="306">
        <v>34</v>
      </c>
      <c r="B35" s="307" t="s">
        <v>254</v>
      </c>
      <c r="C35" s="308"/>
      <c r="D35" s="113">
        <v>2.308530481836482</v>
      </c>
      <c r="E35" s="115">
        <v>1250</v>
      </c>
      <c r="F35" s="114">
        <v>1247</v>
      </c>
      <c r="G35" s="114">
        <v>1242</v>
      </c>
      <c r="H35" s="114">
        <v>1220</v>
      </c>
      <c r="I35" s="140">
        <v>1213</v>
      </c>
      <c r="J35" s="115">
        <v>37</v>
      </c>
      <c r="K35" s="116">
        <v>3.0502885408079141</v>
      </c>
    </row>
    <row r="36" spans="1:11" ht="14.1" customHeight="1" x14ac:dyDescent="0.2">
      <c r="A36" s="306">
        <v>41</v>
      </c>
      <c r="B36" s="307" t="s">
        <v>255</v>
      </c>
      <c r="C36" s="308"/>
      <c r="D36" s="113">
        <v>0.99174469499695272</v>
      </c>
      <c r="E36" s="115">
        <v>537</v>
      </c>
      <c r="F36" s="114">
        <v>547</v>
      </c>
      <c r="G36" s="114">
        <v>560</v>
      </c>
      <c r="H36" s="114">
        <v>549</v>
      </c>
      <c r="I36" s="140">
        <v>548</v>
      </c>
      <c r="J36" s="115">
        <v>-11</v>
      </c>
      <c r="K36" s="116">
        <v>-2.0072992700729926</v>
      </c>
    </row>
    <row r="37" spans="1:11" ht="14.1" customHeight="1" x14ac:dyDescent="0.2">
      <c r="A37" s="306">
        <v>42</v>
      </c>
      <c r="B37" s="307" t="s">
        <v>256</v>
      </c>
      <c r="C37" s="308"/>
      <c r="D37" s="113">
        <v>0.22161892625630228</v>
      </c>
      <c r="E37" s="115">
        <v>120</v>
      </c>
      <c r="F37" s="114">
        <v>116</v>
      </c>
      <c r="G37" s="114">
        <v>119</v>
      </c>
      <c r="H37" s="114">
        <v>117</v>
      </c>
      <c r="I37" s="140">
        <v>113</v>
      </c>
      <c r="J37" s="115">
        <v>7</v>
      </c>
      <c r="K37" s="116">
        <v>6.1946902654867255</v>
      </c>
    </row>
    <row r="38" spans="1:11" ht="14.1" customHeight="1" x14ac:dyDescent="0.2">
      <c r="A38" s="306">
        <v>43</v>
      </c>
      <c r="B38" s="307" t="s">
        <v>257</v>
      </c>
      <c r="C38" s="308"/>
      <c r="D38" s="113">
        <v>1.0582303728738434</v>
      </c>
      <c r="E38" s="115">
        <v>573</v>
      </c>
      <c r="F38" s="114">
        <v>564</v>
      </c>
      <c r="G38" s="114">
        <v>548</v>
      </c>
      <c r="H38" s="114">
        <v>505</v>
      </c>
      <c r="I38" s="140">
        <v>505</v>
      </c>
      <c r="J38" s="115">
        <v>68</v>
      </c>
      <c r="K38" s="116">
        <v>13.465346534653465</v>
      </c>
    </row>
    <row r="39" spans="1:11" ht="14.1" customHeight="1" x14ac:dyDescent="0.2">
      <c r="A39" s="306">
        <v>51</v>
      </c>
      <c r="B39" s="307" t="s">
        <v>258</v>
      </c>
      <c r="C39" s="308"/>
      <c r="D39" s="113">
        <v>5.1600273330009045</v>
      </c>
      <c r="E39" s="115">
        <v>2794</v>
      </c>
      <c r="F39" s="114">
        <v>2777</v>
      </c>
      <c r="G39" s="114">
        <v>2799</v>
      </c>
      <c r="H39" s="114">
        <v>2729</v>
      </c>
      <c r="I39" s="140">
        <v>2683</v>
      </c>
      <c r="J39" s="115">
        <v>111</v>
      </c>
      <c r="K39" s="116">
        <v>4.1371598956392095</v>
      </c>
    </row>
    <row r="40" spans="1:11" ht="14.1" customHeight="1" x14ac:dyDescent="0.2">
      <c r="A40" s="306" t="s">
        <v>259</v>
      </c>
      <c r="B40" s="307" t="s">
        <v>260</v>
      </c>
      <c r="C40" s="308"/>
      <c r="D40" s="113">
        <v>4.4582340665226141</v>
      </c>
      <c r="E40" s="115">
        <v>2414</v>
      </c>
      <c r="F40" s="114">
        <v>2395</v>
      </c>
      <c r="G40" s="114">
        <v>2416</v>
      </c>
      <c r="H40" s="114">
        <v>2378</v>
      </c>
      <c r="I40" s="140">
        <v>2326</v>
      </c>
      <c r="J40" s="115">
        <v>88</v>
      </c>
      <c r="K40" s="116">
        <v>3.7833190025795358</v>
      </c>
    </row>
    <row r="41" spans="1:11" ht="14.1" customHeight="1" x14ac:dyDescent="0.2">
      <c r="A41" s="306"/>
      <c r="B41" s="307" t="s">
        <v>261</v>
      </c>
      <c r="C41" s="308"/>
      <c r="D41" s="113">
        <v>3.9004931021109202</v>
      </c>
      <c r="E41" s="115">
        <v>2112</v>
      </c>
      <c r="F41" s="114">
        <v>2094</v>
      </c>
      <c r="G41" s="114">
        <v>2112</v>
      </c>
      <c r="H41" s="114">
        <v>2081</v>
      </c>
      <c r="I41" s="140">
        <v>2035</v>
      </c>
      <c r="J41" s="115">
        <v>77</v>
      </c>
      <c r="K41" s="116">
        <v>3.7837837837837838</v>
      </c>
    </row>
    <row r="42" spans="1:11" ht="14.1" customHeight="1" x14ac:dyDescent="0.2">
      <c r="A42" s="306">
        <v>52</v>
      </c>
      <c r="B42" s="307" t="s">
        <v>262</v>
      </c>
      <c r="C42" s="308"/>
      <c r="D42" s="113">
        <v>4.0316176334792324</v>
      </c>
      <c r="E42" s="115">
        <v>2183</v>
      </c>
      <c r="F42" s="114">
        <v>2179</v>
      </c>
      <c r="G42" s="114">
        <v>2209</v>
      </c>
      <c r="H42" s="114">
        <v>2166</v>
      </c>
      <c r="I42" s="140">
        <v>2119</v>
      </c>
      <c r="J42" s="115">
        <v>64</v>
      </c>
      <c r="K42" s="116">
        <v>3.020292590844738</v>
      </c>
    </row>
    <row r="43" spans="1:11" ht="14.1" customHeight="1" x14ac:dyDescent="0.2">
      <c r="A43" s="306" t="s">
        <v>263</v>
      </c>
      <c r="B43" s="307" t="s">
        <v>264</v>
      </c>
      <c r="C43" s="308"/>
      <c r="D43" s="113">
        <v>3.3058156499898423</v>
      </c>
      <c r="E43" s="115">
        <v>1790</v>
      </c>
      <c r="F43" s="114">
        <v>1787</v>
      </c>
      <c r="G43" s="114">
        <v>1803</v>
      </c>
      <c r="H43" s="114">
        <v>1768</v>
      </c>
      <c r="I43" s="140">
        <v>1724</v>
      </c>
      <c r="J43" s="115">
        <v>66</v>
      </c>
      <c r="K43" s="116">
        <v>3.8283062645011601</v>
      </c>
    </row>
    <row r="44" spans="1:11" ht="14.1" customHeight="1" x14ac:dyDescent="0.2">
      <c r="A44" s="306">
        <v>53</v>
      </c>
      <c r="B44" s="307" t="s">
        <v>265</v>
      </c>
      <c r="C44" s="308"/>
      <c r="D44" s="113">
        <v>0.70733373963469814</v>
      </c>
      <c r="E44" s="115">
        <v>383</v>
      </c>
      <c r="F44" s="114">
        <v>381</v>
      </c>
      <c r="G44" s="114">
        <v>380</v>
      </c>
      <c r="H44" s="114">
        <v>373</v>
      </c>
      <c r="I44" s="140">
        <v>376</v>
      </c>
      <c r="J44" s="115">
        <v>7</v>
      </c>
      <c r="K44" s="116">
        <v>1.8617021276595744</v>
      </c>
    </row>
    <row r="45" spans="1:11" ht="14.1" customHeight="1" x14ac:dyDescent="0.2">
      <c r="A45" s="306" t="s">
        <v>266</v>
      </c>
      <c r="B45" s="307" t="s">
        <v>267</v>
      </c>
      <c r="C45" s="308"/>
      <c r="D45" s="113">
        <v>0.69440596893641382</v>
      </c>
      <c r="E45" s="115">
        <v>376</v>
      </c>
      <c r="F45" s="114">
        <v>373</v>
      </c>
      <c r="G45" s="114">
        <v>372</v>
      </c>
      <c r="H45" s="114">
        <v>366</v>
      </c>
      <c r="I45" s="140">
        <v>369</v>
      </c>
      <c r="J45" s="115">
        <v>7</v>
      </c>
      <c r="K45" s="116">
        <v>1.897018970189702</v>
      </c>
    </row>
    <row r="46" spans="1:11" ht="14.1" customHeight="1" x14ac:dyDescent="0.2">
      <c r="A46" s="306">
        <v>54</v>
      </c>
      <c r="B46" s="307" t="s">
        <v>268</v>
      </c>
      <c r="C46" s="308"/>
      <c r="D46" s="113">
        <v>2.5892477884277985</v>
      </c>
      <c r="E46" s="115">
        <v>1402</v>
      </c>
      <c r="F46" s="114">
        <v>1293</v>
      </c>
      <c r="G46" s="114">
        <v>1531</v>
      </c>
      <c r="H46" s="114">
        <v>1587</v>
      </c>
      <c r="I46" s="140">
        <v>1452</v>
      </c>
      <c r="J46" s="115">
        <v>-50</v>
      </c>
      <c r="K46" s="116">
        <v>-3.443526170798898</v>
      </c>
    </row>
    <row r="47" spans="1:11" ht="14.1" customHeight="1" x14ac:dyDescent="0.2">
      <c r="A47" s="306">
        <v>61</v>
      </c>
      <c r="B47" s="307" t="s">
        <v>269</v>
      </c>
      <c r="C47" s="308"/>
      <c r="D47" s="113">
        <v>2.8847396901028679</v>
      </c>
      <c r="E47" s="115">
        <v>1562</v>
      </c>
      <c r="F47" s="114">
        <v>1534</v>
      </c>
      <c r="G47" s="114">
        <v>1538</v>
      </c>
      <c r="H47" s="114">
        <v>1501</v>
      </c>
      <c r="I47" s="140">
        <v>1499</v>
      </c>
      <c r="J47" s="115">
        <v>63</v>
      </c>
      <c r="K47" s="116">
        <v>4.2028018679119414</v>
      </c>
    </row>
    <row r="48" spans="1:11" ht="14.1" customHeight="1" x14ac:dyDescent="0.2">
      <c r="A48" s="306">
        <v>62</v>
      </c>
      <c r="B48" s="307" t="s">
        <v>270</v>
      </c>
      <c r="C48" s="308"/>
      <c r="D48" s="113">
        <v>5.3151605813803169</v>
      </c>
      <c r="E48" s="115">
        <v>2878</v>
      </c>
      <c r="F48" s="114">
        <v>2857</v>
      </c>
      <c r="G48" s="114">
        <v>2931</v>
      </c>
      <c r="H48" s="114">
        <v>2926</v>
      </c>
      <c r="I48" s="140">
        <v>2937</v>
      </c>
      <c r="J48" s="115">
        <v>-59</v>
      </c>
      <c r="K48" s="116">
        <v>-2.0088525706503235</v>
      </c>
    </row>
    <row r="49" spans="1:11" ht="14.1" customHeight="1" x14ac:dyDescent="0.2">
      <c r="A49" s="306">
        <v>63</v>
      </c>
      <c r="B49" s="307" t="s">
        <v>271</v>
      </c>
      <c r="C49" s="308"/>
      <c r="D49" s="113">
        <v>1.9520933754409293</v>
      </c>
      <c r="E49" s="115">
        <v>1057</v>
      </c>
      <c r="F49" s="114">
        <v>819</v>
      </c>
      <c r="G49" s="114">
        <v>1196</v>
      </c>
      <c r="H49" s="114">
        <v>1259</v>
      </c>
      <c r="I49" s="140">
        <v>1146</v>
      </c>
      <c r="J49" s="115">
        <v>-89</v>
      </c>
      <c r="K49" s="116">
        <v>-7.7661431064572426</v>
      </c>
    </row>
    <row r="50" spans="1:11" ht="14.1" customHeight="1" x14ac:dyDescent="0.2">
      <c r="A50" s="306" t="s">
        <v>272</v>
      </c>
      <c r="B50" s="307" t="s">
        <v>273</v>
      </c>
      <c r="C50" s="308"/>
      <c r="D50" s="113">
        <v>0.48756163776386502</v>
      </c>
      <c r="E50" s="115">
        <v>264</v>
      </c>
      <c r="F50" s="114">
        <v>222</v>
      </c>
      <c r="G50" s="114">
        <v>285</v>
      </c>
      <c r="H50" s="114">
        <v>284</v>
      </c>
      <c r="I50" s="140">
        <v>257</v>
      </c>
      <c r="J50" s="115">
        <v>7</v>
      </c>
      <c r="K50" s="116">
        <v>2.7237354085603114</v>
      </c>
    </row>
    <row r="51" spans="1:11" ht="14.1" customHeight="1" x14ac:dyDescent="0.2">
      <c r="A51" s="306" t="s">
        <v>274</v>
      </c>
      <c r="B51" s="307" t="s">
        <v>275</v>
      </c>
      <c r="C51" s="308"/>
      <c r="D51" s="113">
        <v>1.0730049679575968</v>
      </c>
      <c r="E51" s="115">
        <v>581</v>
      </c>
      <c r="F51" s="114">
        <v>504</v>
      </c>
      <c r="G51" s="114">
        <v>669</v>
      </c>
      <c r="H51" s="114">
        <v>719</v>
      </c>
      <c r="I51" s="140">
        <v>669</v>
      </c>
      <c r="J51" s="115">
        <v>-88</v>
      </c>
      <c r="K51" s="116">
        <v>-13.153961136023916</v>
      </c>
    </row>
    <row r="52" spans="1:11" ht="14.1" customHeight="1" x14ac:dyDescent="0.2">
      <c r="A52" s="306">
        <v>71</v>
      </c>
      <c r="B52" s="307" t="s">
        <v>276</v>
      </c>
      <c r="C52" s="308"/>
      <c r="D52" s="113">
        <v>10.417936358431676</v>
      </c>
      <c r="E52" s="115">
        <v>5641</v>
      </c>
      <c r="F52" s="114">
        <v>5598</v>
      </c>
      <c r="G52" s="114">
        <v>5617</v>
      </c>
      <c r="H52" s="114">
        <v>5491</v>
      </c>
      <c r="I52" s="140">
        <v>5482</v>
      </c>
      <c r="J52" s="115">
        <v>159</v>
      </c>
      <c r="K52" s="116">
        <v>2.9004013133892741</v>
      </c>
    </row>
    <row r="53" spans="1:11" ht="14.1" customHeight="1" x14ac:dyDescent="0.2">
      <c r="A53" s="306" t="s">
        <v>277</v>
      </c>
      <c r="B53" s="307" t="s">
        <v>278</v>
      </c>
      <c r="C53" s="308"/>
      <c r="D53" s="113">
        <v>3.8247733023066837</v>
      </c>
      <c r="E53" s="115">
        <v>2071</v>
      </c>
      <c r="F53" s="114">
        <v>2049</v>
      </c>
      <c r="G53" s="114">
        <v>2069</v>
      </c>
      <c r="H53" s="114">
        <v>1998</v>
      </c>
      <c r="I53" s="140">
        <v>1976</v>
      </c>
      <c r="J53" s="115">
        <v>95</v>
      </c>
      <c r="K53" s="116">
        <v>4.8076923076923075</v>
      </c>
    </row>
    <row r="54" spans="1:11" ht="14.1" customHeight="1" x14ac:dyDescent="0.2">
      <c r="A54" s="306" t="s">
        <v>279</v>
      </c>
      <c r="B54" s="307" t="s">
        <v>280</v>
      </c>
      <c r="C54" s="308"/>
      <c r="D54" s="113">
        <v>5.6438953219938313</v>
      </c>
      <c r="E54" s="115">
        <v>3056</v>
      </c>
      <c r="F54" s="114">
        <v>3037</v>
      </c>
      <c r="G54" s="114">
        <v>3033</v>
      </c>
      <c r="H54" s="114">
        <v>3000</v>
      </c>
      <c r="I54" s="140">
        <v>3007</v>
      </c>
      <c r="J54" s="115">
        <v>49</v>
      </c>
      <c r="K54" s="116">
        <v>1.6295310941137346</v>
      </c>
    </row>
    <row r="55" spans="1:11" ht="14.1" customHeight="1" x14ac:dyDescent="0.2">
      <c r="A55" s="306">
        <v>72</v>
      </c>
      <c r="B55" s="307" t="s">
        <v>281</v>
      </c>
      <c r="C55" s="308"/>
      <c r="D55" s="113">
        <v>2.7019040759414188</v>
      </c>
      <c r="E55" s="115">
        <v>1463</v>
      </c>
      <c r="F55" s="114">
        <v>1465</v>
      </c>
      <c r="G55" s="114">
        <v>1478</v>
      </c>
      <c r="H55" s="114">
        <v>1455</v>
      </c>
      <c r="I55" s="140">
        <v>1442</v>
      </c>
      <c r="J55" s="115">
        <v>21</v>
      </c>
      <c r="K55" s="116">
        <v>1.4563106796116505</v>
      </c>
    </row>
    <row r="56" spans="1:11" ht="14.1" customHeight="1" x14ac:dyDescent="0.2">
      <c r="A56" s="306" t="s">
        <v>282</v>
      </c>
      <c r="B56" s="307" t="s">
        <v>283</v>
      </c>
      <c r="C56" s="308"/>
      <c r="D56" s="113">
        <v>1.0360684802482132</v>
      </c>
      <c r="E56" s="115">
        <v>561</v>
      </c>
      <c r="F56" s="114">
        <v>556</v>
      </c>
      <c r="G56" s="114">
        <v>562</v>
      </c>
      <c r="H56" s="114">
        <v>545</v>
      </c>
      <c r="I56" s="140">
        <v>549</v>
      </c>
      <c r="J56" s="115">
        <v>12</v>
      </c>
      <c r="K56" s="116">
        <v>2.1857923497267762</v>
      </c>
    </row>
    <row r="57" spans="1:11" ht="14.1" customHeight="1" x14ac:dyDescent="0.2">
      <c r="A57" s="306" t="s">
        <v>284</v>
      </c>
      <c r="B57" s="307" t="s">
        <v>285</v>
      </c>
      <c r="C57" s="308"/>
      <c r="D57" s="113">
        <v>1.1191755775943266</v>
      </c>
      <c r="E57" s="115">
        <v>606</v>
      </c>
      <c r="F57" s="114">
        <v>602</v>
      </c>
      <c r="G57" s="114">
        <v>606</v>
      </c>
      <c r="H57" s="114">
        <v>592</v>
      </c>
      <c r="I57" s="140">
        <v>581</v>
      </c>
      <c r="J57" s="115">
        <v>25</v>
      </c>
      <c r="K57" s="116">
        <v>4.3029259896729775</v>
      </c>
    </row>
    <row r="58" spans="1:11" ht="14.1" customHeight="1" x14ac:dyDescent="0.2">
      <c r="A58" s="306">
        <v>73</v>
      </c>
      <c r="B58" s="307" t="s">
        <v>286</v>
      </c>
      <c r="C58" s="308"/>
      <c r="D58" s="113">
        <v>2.5984819103551442</v>
      </c>
      <c r="E58" s="115">
        <v>1407</v>
      </c>
      <c r="F58" s="114">
        <v>1415</v>
      </c>
      <c r="G58" s="114">
        <v>1409</v>
      </c>
      <c r="H58" s="114">
        <v>1389</v>
      </c>
      <c r="I58" s="140">
        <v>1390</v>
      </c>
      <c r="J58" s="115">
        <v>17</v>
      </c>
      <c r="K58" s="116">
        <v>1.2230215827338129</v>
      </c>
    </row>
    <row r="59" spans="1:11" ht="14.1" customHeight="1" x14ac:dyDescent="0.2">
      <c r="A59" s="306" t="s">
        <v>287</v>
      </c>
      <c r="B59" s="307" t="s">
        <v>288</v>
      </c>
      <c r="C59" s="308"/>
      <c r="D59" s="113">
        <v>2.3491606183168043</v>
      </c>
      <c r="E59" s="115">
        <v>1272</v>
      </c>
      <c r="F59" s="114">
        <v>1279</v>
      </c>
      <c r="G59" s="114">
        <v>1271</v>
      </c>
      <c r="H59" s="114">
        <v>1257</v>
      </c>
      <c r="I59" s="140">
        <v>1255</v>
      </c>
      <c r="J59" s="115">
        <v>17</v>
      </c>
      <c r="K59" s="116">
        <v>1.3545816733067728</v>
      </c>
    </row>
    <row r="60" spans="1:11" ht="14.1" customHeight="1" x14ac:dyDescent="0.2">
      <c r="A60" s="306">
        <v>81</v>
      </c>
      <c r="B60" s="307" t="s">
        <v>289</v>
      </c>
      <c r="C60" s="308"/>
      <c r="D60" s="113">
        <v>8.4307533196668327</v>
      </c>
      <c r="E60" s="115">
        <v>4565</v>
      </c>
      <c r="F60" s="114">
        <v>4549</v>
      </c>
      <c r="G60" s="114">
        <v>4485</v>
      </c>
      <c r="H60" s="114">
        <v>4414</v>
      </c>
      <c r="I60" s="140">
        <v>4429</v>
      </c>
      <c r="J60" s="115">
        <v>136</v>
      </c>
      <c r="K60" s="116">
        <v>3.0706705802664258</v>
      </c>
    </row>
    <row r="61" spans="1:11" ht="14.1" customHeight="1" x14ac:dyDescent="0.2">
      <c r="A61" s="306" t="s">
        <v>290</v>
      </c>
      <c r="B61" s="307" t="s">
        <v>291</v>
      </c>
      <c r="C61" s="308"/>
      <c r="D61" s="113">
        <v>1.7230871516427504</v>
      </c>
      <c r="E61" s="115">
        <v>933</v>
      </c>
      <c r="F61" s="114">
        <v>927</v>
      </c>
      <c r="G61" s="114">
        <v>924</v>
      </c>
      <c r="H61" s="114">
        <v>888</v>
      </c>
      <c r="I61" s="140">
        <v>902</v>
      </c>
      <c r="J61" s="115">
        <v>31</v>
      </c>
      <c r="K61" s="116">
        <v>3.4368070953436809</v>
      </c>
    </row>
    <row r="62" spans="1:11" ht="14.1" customHeight="1" x14ac:dyDescent="0.2">
      <c r="A62" s="306" t="s">
        <v>292</v>
      </c>
      <c r="B62" s="307" t="s">
        <v>293</v>
      </c>
      <c r="C62" s="308"/>
      <c r="D62" s="113">
        <v>4.1165715552108146</v>
      </c>
      <c r="E62" s="115">
        <v>2229</v>
      </c>
      <c r="F62" s="114">
        <v>2228</v>
      </c>
      <c r="G62" s="114">
        <v>2186</v>
      </c>
      <c r="H62" s="114">
        <v>2174</v>
      </c>
      <c r="I62" s="140">
        <v>2178</v>
      </c>
      <c r="J62" s="115">
        <v>51</v>
      </c>
      <c r="K62" s="116">
        <v>2.3415977961432506</v>
      </c>
    </row>
    <row r="63" spans="1:11" ht="14.1" customHeight="1" x14ac:dyDescent="0.2">
      <c r="A63" s="306"/>
      <c r="B63" s="307" t="s">
        <v>294</v>
      </c>
      <c r="C63" s="308"/>
      <c r="D63" s="113">
        <v>3.7989177609101152</v>
      </c>
      <c r="E63" s="115">
        <v>2057</v>
      </c>
      <c r="F63" s="114">
        <v>2060</v>
      </c>
      <c r="G63" s="114">
        <v>2025</v>
      </c>
      <c r="H63" s="114">
        <v>2012</v>
      </c>
      <c r="I63" s="140">
        <v>2019</v>
      </c>
      <c r="J63" s="115">
        <v>38</v>
      </c>
      <c r="K63" s="116">
        <v>1.8821198613174839</v>
      </c>
    </row>
    <row r="64" spans="1:11" ht="14.1" customHeight="1" x14ac:dyDescent="0.2">
      <c r="A64" s="306" t="s">
        <v>295</v>
      </c>
      <c r="B64" s="307" t="s">
        <v>296</v>
      </c>
      <c r="C64" s="308"/>
      <c r="D64" s="113">
        <v>0.8680074611705173</v>
      </c>
      <c r="E64" s="115">
        <v>470</v>
      </c>
      <c r="F64" s="114">
        <v>466</v>
      </c>
      <c r="G64" s="114">
        <v>462</v>
      </c>
      <c r="H64" s="114">
        <v>454</v>
      </c>
      <c r="I64" s="140">
        <v>444</v>
      </c>
      <c r="J64" s="115">
        <v>26</v>
      </c>
      <c r="K64" s="116">
        <v>5.8558558558558556</v>
      </c>
    </row>
    <row r="65" spans="1:11" ht="14.1" customHeight="1" x14ac:dyDescent="0.2">
      <c r="A65" s="306" t="s">
        <v>297</v>
      </c>
      <c r="B65" s="307" t="s">
        <v>298</v>
      </c>
      <c r="C65" s="308"/>
      <c r="D65" s="113">
        <v>1.0397621290191517</v>
      </c>
      <c r="E65" s="115">
        <v>563</v>
      </c>
      <c r="F65" s="114">
        <v>559</v>
      </c>
      <c r="G65" s="114">
        <v>545</v>
      </c>
      <c r="H65" s="114">
        <v>534</v>
      </c>
      <c r="I65" s="140">
        <v>537</v>
      </c>
      <c r="J65" s="115">
        <v>26</v>
      </c>
      <c r="K65" s="116">
        <v>4.8417132216014895</v>
      </c>
    </row>
    <row r="66" spans="1:11" ht="14.1" customHeight="1" x14ac:dyDescent="0.2">
      <c r="A66" s="306">
        <v>82</v>
      </c>
      <c r="B66" s="307" t="s">
        <v>299</v>
      </c>
      <c r="C66" s="308"/>
      <c r="D66" s="113">
        <v>2.2531257502724067</v>
      </c>
      <c r="E66" s="115">
        <v>1220</v>
      </c>
      <c r="F66" s="114">
        <v>1223</v>
      </c>
      <c r="G66" s="114">
        <v>1228</v>
      </c>
      <c r="H66" s="114">
        <v>1202</v>
      </c>
      <c r="I66" s="140">
        <v>1190</v>
      </c>
      <c r="J66" s="115">
        <v>30</v>
      </c>
      <c r="K66" s="116">
        <v>2.5210084033613445</v>
      </c>
    </row>
    <row r="67" spans="1:11" ht="14.1" customHeight="1" x14ac:dyDescent="0.2">
      <c r="A67" s="306" t="s">
        <v>300</v>
      </c>
      <c r="B67" s="307" t="s">
        <v>301</v>
      </c>
      <c r="C67" s="308"/>
      <c r="D67" s="113">
        <v>1.5550261325650543</v>
      </c>
      <c r="E67" s="115">
        <v>842</v>
      </c>
      <c r="F67" s="114">
        <v>842</v>
      </c>
      <c r="G67" s="114">
        <v>849</v>
      </c>
      <c r="H67" s="114">
        <v>837</v>
      </c>
      <c r="I67" s="140">
        <v>826</v>
      </c>
      <c r="J67" s="115">
        <v>16</v>
      </c>
      <c r="K67" s="116">
        <v>1.937046004842615</v>
      </c>
    </row>
    <row r="68" spans="1:11" ht="14.1" customHeight="1" x14ac:dyDescent="0.2">
      <c r="A68" s="306" t="s">
        <v>302</v>
      </c>
      <c r="B68" s="307" t="s">
        <v>303</v>
      </c>
      <c r="C68" s="308"/>
      <c r="D68" s="113">
        <v>0.42476960865791275</v>
      </c>
      <c r="E68" s="115">
        <v>230</v>
      </c>
      <c r="F68" s="114">
        <v>230</v>
      </c>
      <c r="G68" s="114">
        <v>227</v>
      </c>
      <c r="H68" s="114">
        <v>218</v>
      </c>
      <c r="I68" s="140">
        <v>218</v>
      </c>
      <c r="J68" s="115">
        <v>12</v>
      </c>
      <c r="K68" s="116">
        <v>5.5045871559633026</v>
      </c>
    </row>
    <row r="69" spans="1:11" ht="14.1" customHeight="1" x14ac:dyDescent="0.2">
      <c r="A69" s="306">
        <v>83</v>
      </c>
      <c r="B69" s="307" t="s">
        <v>304</v>
      </c>
      <c r="C69" s="308"/>
      <c r="D69" s="113">
        <v>7.8637782333277926</v>
      </c>
      <c r="E69" s="115">
        <v>4258</v>
      </c>
      <c r="F69" s="114">
        <v>4239</v>
      </c>
      <c r="G69" s="114">
        <v>4207</v>
      </c>
      <c r="H69" s="114">
        <v>4100</v>
      </c>
      <c r="I69" s="140">
        <v>4067</v>
      </c>
      <c r="J69" s="115">
        <v>191</v>
      </c>
      <c r="K69" s="116">
        <v>4.6963363658716499</v>
      </c>
    </row>
    <row r="70" spans="1:11" ht="14.1" customHeight="1" x14ac:dyDescent="0.2">
      <c r="A70" s="306" t="s">
        <v>305</v>
      </c>
      <c r="B70" s="307" t="s">
        <v>306</v>
      </c>
      <c r="C70" s="308"/>
      <c r="D70" s="113">
        <v>6.5746948122703008</v>
      </c>
      <c r="E70" s="115">
        <v>3560</v>
      </c>
      <c r="F70" s="114">
        <v>3551</v>
      </c>
      <c r="G70" s="114">
        <v>3519</v>
      </c>
      <c r="H70" s="114">
        <v>3415</v>
      </c>
      <c r="I70" s="140">
        <v>3397</v>
      </c>
      <c r="J70" s="115">
        <v>163</v>
      </c>
      <c r="K70" s="116">
        <v>4.7983514866058288</v>
      </c>
    </row>
    <row r="71" spans="1:11" ht="14.1" customHeight="1" x14ac:dyDescent="0.2">
      <c r="A71" s="306"/>
      <c r="B71" s="307" t="s">
        <v>307</v>
      </c>
      <c r="C71" s="308"/>
      <c r="D71" s="113">
        <v>2.2106487894066151</v>
      </c>
      <c r="E71" s="115">
        <v>1197</v>
      </c>
      <c r="F71" s="114">
        <v>1180</v>
      </c>
      <c r="G71" s="114">
        <v>1173</v>
      </c>
      <c r="H71" s="114">
        <v>1125</v>
      </c>
      <c r="I71" s="140">
        <v>1115</v>
      </c>
      <c r="J71" s="115">
        <v>82</v>
      </c>
      <c r="K71" s="116">
        <v>7.3542600896860986</v>
      </c>
    </row>
    <row r="72" spans="1:11" ht="14.1" customHeight="1" x14ac:dyDescent="0.2">
      <c r="A72" s="306">
        <v>84</v>
      </c>
      <c r="B72" s="307" t="s">
        <v>308</v>
      </c>
      <c r="C72" s="308"/>
      <c r="D72" s="113">
        <v>1.0822390898849428</v>
      </c>
      <c r="E72" s="115">
        <v>586</v>
      </c>
      <c r="F72" s="114">
        <v>585</v>
      </c>
      <c r="G72" s="114">
        <v>574</v>
      </c>
      <c r="H72" s="114">
        <v>589</v>
      </c>
      <c r="I72" s="140">
        <v>591</v>
      </c>
      <c r="J72" s="115">
        <v>-5</v>
      </c>
      <c r="K72" s="116">
        <v>-0.84602368866328259</v>
      </c>
    </row>
    <row r="73" spans="1:11" ht="14.1" customHeight="1" x14ac:dyDescent="0.2">
      <c r="A73" s="306" t="s">
        <v>309</v>
      </c>
      <c r="B73" s="307" t="s">
        <v>310</v>
      </c>
      <c r="C73" s="308"/>
      <c r="D73" s="113">
        <v>0.56882191072450916</v>
      </c>
      <c r="E73" s="115">
        <v>308</v>
      </c>
      <c r="F73" s="114">
        <v>306</v>
      </c>
      <c r="G73" s="114">
        <v>296</v>
      </c>
      <c r="H73" s="114">
        <v>320</v>
      </c>
      <c r="I73" s="140">
        <v>318</v>
      </c>
      <c r="J73" s="115">
        <v>-10</v>
      </c>
      <c r="K73" s="116">
        <v>-3.1446540880503147</v>
      </c>
    </row>
    <row r="74" spans="1:11" ht="14.1" customHeight="1" x14ac:dyDescent="0.2">
      <c r="A74" s="306" t="s">
        <v>311</v>
      </c>
      <c r="B74" s="307" t="s">
        <v>312</v>
      </c>
      <c r="C74" s="308"/>
      <c r="D74" s="113">
        <v>0.24932129203834008</v>
      </c>
      <c r="E74" s="115">
        <v>135</v>
      </c>
      <c r="F74" s="114">
        <v>134</v>
      </c>
      <c r="G74" s="114">
        <v>132</v>
      </c>
      <c r="H74" s="114">
        <v>126</v>
      </c>
      <c r="I74" s="140">
        <v>130</v>
      </c>
      <c r="J74" s="115">
        <v>5</v>
      </c>
      <c r="K74" s="116">
        <v>3.8461538461538463</v>
      </c>
    </row>
    <row r="75" spans="1:11" ht="14.1" customHeight="1" x14ac:dyDescent="0.2">
      <c r="A75" s="306" t="s">
        <v>313</v>
      </c>
      <c r="B75" s="307" t="s">
        <v>314</v>
      </c>
      <c r="C75" s="308"/>
      <c r="D75" s="113">
        <v>9.2341219273459289E-3</v>
      </c>
      <c r="E75" s="115">
        <v>5</v>
      </c>
      <c r="F75" s="114">
        <v>5</v>
      </c>
      <c r="G75" s="114">
        <v>5</v>
      </c>
      <c r="H75" s="114">
        <v>5</v>
      </c>
      <c r="I75" s="140">
        <v>5</v>
      </c>
      <c r="J75" s="115">
        <v>0</v>
      </c>
      <c r="K75" s="116">
        <v>0</v>
      </c>
    </row>
    <row r="76" spans="1:11" ht="14.1" customHeight="1" x14ac:dyDescent="0.2">
      <c r="A76" s="306">
        <v>91</v>
      </c>
      <c r="B76" s="307" t="s">
        <v>315</v>
      </c>
      <c r="C76" s="308"/>
      <c r="D76" s="113">
        <v>7.9413448575174989E-2</v>
      </c>
      <c r="E76" s="115">
        <v>43</v>
      </c>
      <c r="F76" s="114">
        <v>45</v>
      </c>
      <c r="G76" s="114">
        <v>46</v>
      </c>
      <c r="H76" s="114">
        <v>45</v>
      </c>
      <c r="I76" s="140">
        <v>46</v>
      </c>
      <c r="J76" s="115">
        <v>-3</v>
      </c>
      <c r="K76" s="116">
        <v>-6.5217391304347823</v>
      </c>
    </row>
    <row r="77" spans="1:11" ht="14.1" customHeight="1" x14ac:dyDescent="0.2">
      <c r="A77" s="306">
        <v>92</v>
      </c>
      <c r="B77" s="307" t="s">
        <v>316</v>
      </c>
      <c r="C77" s="308"/>
      <c r="D77" s="113">
        <v>0.6814781982381295</v>
      </c>
      <c r="E77" s="115">
        <v>369</v>
      </c>
      <c r="F77" s="114">
        <v>370</v>
      </c>
      <c r="G77" s="114">
        <v>364</v>
      </c>
      <c r="H77" s="114">
        <v>362</v>
      </c>
      <c r="I77" s="140">
        <v>363</v>
      </c>
      <c r="J77" s="115">
        <v>6</v>
      </c>
      <c r="K77" s="116">
        <v>1.6528925619834711</v>
      </c>
    </row>
    <row r="78" spans="1:11" ht="14.1" customHeight="1" x14ac:dyDescent="0.2">
      <c r="A78" s="306">
        <v>93</v>
      </c>
      <c r="B78" s="307" t="s">
        <v>317</v>
      </c>
      <c r="C78" s="308"/>
      <c r="D78" s="113">
        <v>0.17544831661957264</v>
      </c>
      <c r="E78" s="115">
        <v>95</v>
      </c>
      <c r="F78" s="114">
        <v>99</v>
      </c>
      <c r="G78" s="114">
        <v>103</v>
      </c>
      <c r="H78" s="114">
        <v>101</v>
      </c>
      <c r="I78" s="140">
        <v>99</v>
      </c>
      <c r="J78" s="115">
        <v>-4</v>
      </c>
      <c r="K78" s="116">
        <v>-4.0404040404040407</v>
      </c>
    </row>
    <row r="79" spans="1:11" ht="14.1" customHeight="1" x14ac:dyDescent="0.2">
      <c r="A79" s="306">
        <v>94</v>
      </c>
      <c r="B79" s="307" t="s">
        <v>318</v>
      </c>
      <c r="C79" s="308"/>
      <c r="D79" s="113">
        <v>6.4638853491421497E-2</v>
      </c>
      <c r="E79" s="115">
        <v>35</v>
      </c>
      <c r="F79" s="114">
        <v>33</v>
      </c>
      <c r="G79" s="114">
        <v>37</v>
      </c>
      <c r="H79" s="114">
        <v>44</v>
      </c>
      <c r="I79" s="140">
        <v>41</v>
      </c>
      <c r="J79" s="115">
        <v>-6</v>
      </c>
      <c r="K79" s="116">
        <v>-14.634146341463415</v>
      </c>
    </row>
    <row r="80" spans="1:11" ht="14.1" customHeight="1" x14ac:dyDescent="0.2">
      <c r="A80" s="306" t="s">
        <v>319</v>
      </c>
      <c r="B80" s="307" t="s">
        <v>320</v>
      </c>
      <c r="C80" s="308"/>
      <c r="D80" s="113">
        <v>5.3557907178606388E-2</v>
      </c>
      <c r="E80" s="115">
        <v>29</v>
      </c>
      <c r="F80" s="114">
        <v>31</v>
      </c>
      <c r="G80" s="114">
        <v>30</v>
      </c>
      <c r="H80" s="114">
        <v>27</v>
      </c>
      <c r="I80" s="140">
        <v>27</v>
      </c>
      <c r="J80" s="115">
        <v>2</v>
      </c>
      <c r="K80" s="116">
        <v>7.4074074074074074</v>
      </c>
    </row>
    <row r="81" spans="1:11" ht="14.1" customHeight="1" x14ac:dyDescent="0.2">
      <c r="A81" s="310" t="s">
        <v>321</v>
      </c>
      <c r="B81" s="311" t="s">
        <v>224</v>
      </c>
      <c r="C81" s="312"/>
      <c r="D81" s="125">
        <v>1.2909302454429608</v>
      </c>
      <c r="E81" s="143">
        <v>699</v>
      </c>
      <c r="F81" s="144">
        <v>706</v>
      </c>
      <c r="G81" s="144">
        <v>718</v>
      </c>
      <c r="H81" s="144">
        <v>718</v>
      </c>
      <c r="I81" s="145">
        <v>727</v>
      </c>
      <c r="J81" s="143">
        <v>-28</v>
      </c>
      <c r="K81" s="146">
        <v>-3.8514442916093534</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13134</v>
      </c>
      <c r="E12" s="114">
        <v>13258</v>
      </c>
      <c r="F12" s="114">
        <v>13597</v>
      </c>
      <c r="G12" s="114">
        <v>13595</v>
      </c>
      <c r="H12" s="140">
        <v>13302</v>
      </c>
      <c r="I12" s="115">
        <v>-168</v>
      </c>
      <c r="J12" s="116">
        <v>-1.2629679747406406</v>
      </c>
      <c r="K12"/>
      <c r="L12"/>
      <c r="M12"/>
      <c r="N12"/>
      <c r="O12"/>
      <c r="P12"/>
    </row>
    <row r="13" spans="1:16" s="110" customFormat="1" ht="14.45" customHeight="1" x14ac:dyDescent="0.2">
      <c r="A13" s="120" t="s">
        <v>105</v>
      </c>
      <c r="B13" s="119" t="s">
        <v>106</v>
      </c>
      <c r="C13" s="113">
        <v>42.393787117405211</v>
      </c>
      <c r="D13" s="115">
        <v>5568</v>
      </c>
      <c r="E13" s="114">
        <v>5492</v>
      </c>
      <c r="F13" s="114">
        <v>5693</v>
      </c>
      <c r="G13" s="114">
        <v>5602</v>
      </c>
      <c r="H13" s="140">
        <v>5442</v>
      </c>
      <c r="I13" s="115">
        <v>126</v>
      </c>
      <c r="J13" s="116">
        <v>2.3153252480705624</v>
      </c>
      <c r="K13"/>
      <c r="L13"/>
      <c r="M13"/>
      <c r="N13"/>
      <c r="O13"/>
      <c r="P13"/>
    </row>
    <row r="14" spans="1:16" s="110" customFormat="1" ht="14.45" customHeight="1" x14ac:dyDescent="0.2">
      <c r="A14" s="120"/>
      <c r="B14" s="119" t="s">
        <v>107</v>
      </c>
      <c r="C14" s="113">
        <v>57.606212882594789</v>
      </c>
      <c r="D14" s="115">
        <v>7566</v>
      </c>
      <c r="E14" s="114">
        <v>7766</v>
      </c>
      <c r="F14" s="114">
        <v>7904</v>
      </c>
      <c r="G14" s="114">
        <v>7993</v>
      </c>
      <c r="H14" s="140">
        <v>7860</v>
      </c>
      <c r="I14" s="115">
        <v>-294</v>
      </c>
      <c r="J14" s="116">
        <v>-3.7404580152671754</v>
      </c>
      <c r="K14"/>
      <c r="L14"/>
      <c r="M14"/>
      <c r="N14"/>
      <c r="O14"/>
      <c r="P14"/>
    </row>
    <row r="15" spans="1:16" s="110" customFormat="1" ht="14.45" customHeight="1" x14ac:dyDescent="0.2">
      <c r="A15" s="118" t="s">
        <v>105</v>
      </c>
      <c r="B15" s="121" t="s">
        <v>108</v>
      </c>
      <c r="C15" s="113">
        <v>12.38008222932846</v>
      </c>
      <c r="D15" s="115">
        <v>1626</v>
      </c>
      <c r="E15" s="114">
        <v>1673</v>
      </c>
      <c r="F15" s="114">
        <v>1774</v>
      </c>
      <c r="G15" s="114">
        <v>1797</v>
      </c>
      <c r="H15" s="140">
        <v>1714</v>
      </c>
      <c r="I15" s="115">
        <v>-88</v>
      </c>
      <c r="J15" s="116">
        <v>-5.134189031505251</v>
      </c>
      <c r="K15"/>
      <c r="L15"/>
      <c r="M15"/>
      <c r="N15"/>
      <c r="O15"/>
      <c r="P15"/>
    </row>
    <row r="16" spans="1:16" s="110" customFormat="1" ht="14.45" customHeight="1" x14ac:dyDescent="0.2">
      <c r="A16" s="118"/>
      <c r="B16" s="121" t="s">
        <v>109</v>
      </c>
      <c r="C16" s="113">
        <v>54.20283234353586</v>
      </c>
      <c r="D16" s="115">
        <v>7119</v>
      </c>
      <c r="E16" s="114">
        <v>7191</v>
      </c>
      <c r="F16" s="114">
        <v>7428</v>
      </c>
      <c r="G16" s="114">
        <v>7404</v>
      </c>
      <c r="H16" s="140">
        <v>7282</v>
      </c>
      <c r="I16" s="115">
        <v>-163</v>
      </c>
      <c r="J16" s="116">
        <v>-2.2383960450425708</v>
      </c>
      <c r="K16"/>
      <c r="L16"/>
      <c r="M16"/>
      <c r="N16"/>
      <c r="O16"/>
      <c r="P16"/>
    </row>
    <row r="17" spans="1:16" s="110" customFormat="1" ht="14.45" customHeight="1" x14ac:dyDescent="0.2">
      <c r="A17" s="118"/>
      <c r="B17" s="121" t="s">
        <v>110</v>
      </c>
      <c r="C17" s="113">
        <v>18.32648088929496</v>
      </c>
      <c r="D17" s="115">
        <v>2407</v>
      </c>
      <c r="E17" s="114">
        <v>2404</v>
      </c>
      <c r="F17" s="114">
        <v>2422</v>
      </c>
      <c r="G17" s="114">
        <v>2440</v>
      </c>
      <c r="H17" s="140">
        <v>2377</v>
      </c>
      <c r="I17" s="115">
        <v>30</v>
      </c>
      <c r="J17" s="116">
        <v>1.2620950778291964</v>
      </c>
      <c r="K17"/>
      <c r="L17"/>
      <c r="M17"/>
      <c r="N17"/>
      <c r="O17"/>
      <c r="P17"/>
    </row>
    <row r="18" spans="1:16" s="110" customFormat="1" ht="14.45" customHeight="1" x14ac:dyDescent="0.2">
      <c r="A18" s="120"/>
      <c r="B18" s="121" t="s">
        <v>111</v>
      </c>
      <c r="C18" s="113">
        <v>15.090604537840719</v>
      </c>
      <c r="D18" s="115">
        <v>1982</v>
      </c>
      <c r="E18" s="114">
        <v>1990</v>
      </c>
      <c r="F18" s="114">
        <v>1973</v>
      </c>
      <c r="G18" s="114">
        <v>1954</v>
      </c>
      <c r="H18" s="140">
        <v>1929</v>
      </c>
      <c r="I18" s="115">
        <v>53</v>
      </c>
      <c r="J18" s="116">
        <v>2.747537584240539</v>
      </c>
      <c r="K18"/>
      <c r="L18"/>
      <c r="M18"/>
      <c r="N18"/>
      <c r="O18"/>
      <c r="P18"/>
    </row>
    <row r="19" spans="1:16" s="110" customFormat="1" ht="14.45" customHeight="1" x14ac:dyDescent="0.2">
      <c r="A19" s="120"/>
      <c r="B19" s="121" t="s">
        <v>112</v>
      </c>
      <c r="C19" s="113">
        <v>1.4923100350236029</v>
      </c>
      <c r="D19" s="115">
        <v>196</v>
      </c>
      <c r="E19" s="114">
        <v>189</v>
      </c>
      <c r="F19" s="114">
        <v>193</v>
      </c>
      <c r="G19" s="114">
        <v>175</v>
      </c>
      <c r="H19" s="140">
        <v>175</v>
      </c>
      <c r="I19" s="115">
        <v>21</v>
      </c>
      <c r="J19" s="116">
        <v>12</v>
      </c>
      <c r="K19"/>
      <c r="L19"/>
      <c r="M19"/>
      <c r="N19"/>
      <c r="O19"/>
      <c r="P19"/>
    </row>
    <row r="20" spans="1:16" s="110" customFormat="1" ht="14.45" customHeight="1" x14ac:dyDescent="0.2">
      <c r="A20" s="120" t="s">
        <v>113</v>
      </c>
      <c r="B20" s="119" t="s">
        <v>116</v>
      </c>
      <c r="C20" s="113">
        <v>86.691030912136441</v>
      </c>
      <c r="D20" s="115">
        <v>11386</v>
      </c>
      <c r="E20" s="114">
        <v>11506</v>
      </c>
      <c r="F20" s="114">
        <v>11805</v>
      </c>
      <c r="G20" s="114">
        <v>11775</v>
      </c>
      <c r="H20" s="140">
        <v>11571</v>
      </c>
      <c r="I20" s="115">
        <v>-185</v>
      </c>
      <c r="J20" s="116">
        <v>-1.5988246478264627</v>
      </c>
      <c r="K20"/>
      <c r="L20"/>
      <c r="M20"/>
      <c r="N20"/>
      <c r="O20"/>
      <c r="P20"/>
    </row>
    <row r="21" spans="1:16" s="110" customFormat="1" ht="14.45" customHeight="1" x14ac:dyDescent="0.2">
      <c r="A21" s="123"/>
      <c r="B21" s="124" t="s">
        <v>117</v>
      </c>
      <c r="C21" s="125">
        <v>13.217603167351911</v>
      </c>
      <c r="D21" s="143">
        <v>1736</v>
      </c>
      <c r="E21" s="144">
        <v>1740</v>
      </c>
      <c r="F21" s="144">
        <v>1782</v>
      </c>
      <c r="G21" s="144">
        <v>1810</v>
      </c>
      <c r="H21" s="145">
        <v>1724</v>
      </c>
      <c r="I21" s="143">
        <v>12</v>
      </c>
      <c r="J21" s="146">
        <v>0.69605568445475641</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14162</v>
      </c>
      <c r="E56" s="114">
        <v>14323</v>
      </c>
      <c r="F56" s="114">
        <v>14553</v>
      </c>
      <c r="G56" s="114">
        <v>14530</v>
      </c>
      <c r="H56" s="140">
        <v>14135</v>
      </c>
      <c r="I56" s="115">
        <v>27</v>
      </c>
      <c r="J56" s="116">
        <v>0.19101521047046338</v>
      </c>
      <c r="K56"/>
      <c r="L56"/>
      <c r="M56"/>
      <c r="N56"/>
      <c r="O56"/>
      <c r="P56"/>
    </row>
    <row r="57" spans="1:16" s="110" customFormat="1" ht="14.45" customHeight="1" x14ac:dyDescent="0.2">
      <c r="A57" s="120" t="s">
        <v>105</v>
      </c>
      <c r="B57" s="119" t="s">
        <v>106</v>
      </c>
      <c r="C57" s="113">
        <v>41.590170879819233</v>
      </c>
      <c r="D57" s="115">
        <v>5890</v>
      </c>
      <c r="E57" s="114">
        <v>5834</v>
      </c>
      <c r="F57" s="114">
        <v>5995</v>
      </c>
      <c r="G57" s="114">
        <v>5873</v>
      </c>
      <c r="H57" s="140">
        <v>5641</v>
      </c>
      <c r="I57" s="115">
        <v>249</v>
      </c>
      <c r="J57" s="116">
        <v>4.4141109732316961</v>
      </c>
    </row>
    <row r="58" spans="1:16" s="110" customFormat="1" ht="14.45" customHeight="1" x14ac:dyDescent="0.2">
      <c r="A58" s="120"/>
      <c r="B58" s="119" t="s">
        <v>107</v>
      </c>
      <c r="C58" s="113">
        <v>58.409829120180767</v>
      </c>
      <c r="D58" s="115">
        <v>8272</v>
      </c>
      <c r="E58" s="114">
        <v>8489</v>
      </c>
      <c r="F58" s="114">
        <v>8558</v>
      </c>
      <c r="G58" s="114">
        <v>8657</v>
      </c>
      <c r="H58" s="140">
        <v>8494</v>
      </c>
      <c r="I58" s="115">
        <v>-222</v>
      </c>
      <c r="J58" s="116">
        <v>-2.6136096067812575</v>
      </c>
    </row>
    <row r="59" spans="1:16" s="110" customFormat="1" ht="14.45" customHeight="1" x14ac:dyDescent="0.2">
      <c r="A59" s="118" t="s">
        <v>105</v>
      </c>
      <c r="B59" s="121" t="s">
        <v>108</v>
      </c>
      <c r="C59" s="113">
        <v>12.950148284140658</v>
      </c>
      <c r="D59" s="115">
        <v>1834</v>
      </c>
      <c r="E59" s="114">
        <v>1921</v>
      </c>
      <c r="F59" s="114">
        <v>1987</v>
      </c>
      <c r="G59" s="114">
        <v>2014</v>
      </c>
      <c r="H59" s="140">
        <v>1845</v>
      </c>
      <c r="I59" s="115">
        <v>-11</v>
      </c>
      <c r="J59" s="116">
        <v>-0.59620596205962062</v>
      </c>
    </row>
    <row r="60" spans="1:16" s="110" customFormat="1" ht="14.45" customHeight="1" x14ac:dyDescent="0.2">
      <c r="A60" s="118"/>
      <c r="B60" s="121" t="s">
        <v>109</v>
      </c>
      <c r="C60" s="113">
        <v>54.159017087981923</v>
      </c>
      <c r="D60" s="115">
        <v>7670</v>
      </c>
      <c r="E60" s="114">
        <v>7721</v>
      </c>
      <c r="F60" s="114">
        <v>7884</v>
      </c>
      <c r="G60" s="114">
        <v>7848</v>
      </c>
      <c r="H60" s="140">
        <v>7735</v>
      </c>
      <c r="I60" s="115">
        <v>-65</v>
      </c>
      <c r="J60" s="116">
        <v>-0.84033613445378152</v>
      </c>
    </row>
    <row r="61" spans="1:16" s="110" customFormat="1" ht="14.45" customHeight="1" x14ac:dyDescent="0.2">
      <c r="A61" s="118"/>
      <c r="B61" s="121" t="s">
        <v>110</v>
      </c>
      <c r="C61" s="113">
        <v>18.436661488490326</v>
      </c>
      <c r="D61" s="115">
        <v>2611</v>
      </c>
      <c r="E61" s="114">
        <v>2612</v>
      </c>
      <c r="F61" s="114">
        <v>2633</v>
      </c>
      <c r="G61" s="114">
        <v>2623</v>
      </c>
      <c r="H61" s="140">
        <v>2538</v>
      </c>
      <c r="I61" s="115">
        <v>73</v>
      </c>
      <c r="J61" s="116">
        <v>2.8762805358550039</v>
      </c>
    </row>
    <row r="62" spans="1:16" s="110" customFormat="1" ht="14.45" customHeight="1" x14ac:dyDescent="0.2">
      <c r="A62" s="120"/>
      <c r="B62" s="121" t="s">
        <v>111</v>
      </c>
      <c r="C62" s="113">
        <v>14.454173139387093</v>
      </c>
      <c r="D62" s="115">
        <v>2047</v>
      </c>
      <c r="E62" s="114">
        <v>2069</v>
      </c>
      <c r="F62" s="114">
        <v>2049</v>
      </c>
      <c r="G62" s="114">
        <v>2045</v>
      </c>
      <c r="H62" s="140">
        <v>2017</v>
      </c>
      <c r="I62" s="115">
        <v>30</v>
      </c>
      <c r="J62" s="116">
        <v>1.487357461576599</v>
      </c>
    </row>
    <row r="63" spans="1:16" s="110" customFormat="1" ht="14.45" customHeight="1" x14ac:dyDescent="0.2">
      <c r="A63" s="120"/>
      <c r="B63" s="121" t="s">
        <v>112</v>
      </c>
      <c r="C63" s="113">
        <v>1.3557407145883349</v>
      </c>
      <c r="D63" s="115">
        <v>192</v>
      </c>
      <c r="E63" s="114">
        <v>185</v>
      </c>
      <c r="F63" s="114">
        <v>196</v>
      </c>
      <c r="G63" s="114">
        <v>183</v>
      </c>
      <c r="H63" s="140">
        <v>188</v>
      </c>
      <c r="I63" s="115">
        <v>4</v>
      </c>
      <c r="J63" s="116">
        <v>2.1276595744680851</v>
      </c>
    </row>
    <row r="64" spans="1:16" s="110" customFormat="1" ht="14.45" customHeight="1" x14ac:dyDescent="0.2">
      <c r="A64" s="120" t="s">
        <v>113</v>
      </c>
      <c r="B64" s="119" t="s">
        <v>116</v>
      </c>
      <c r="C64" s="113">
        <v>85.552888010168061</v>
      </c>
      <c r="D64" s="115">
        <v>12116</v>
      </c>
      <c r="E64" s="114">
        <v>12292</v>
      </c>
      <c r="F64" s="114">
        <v>12485</v>
      </c>
      <c r="G64" s="114">
        <v>12410</v>
      </c>
      <c r="H64" s="140">
        <v>12110</v>
      </c>
      <c r="I64" s="115">
        <v>6</v>
      </c>
      <c r="J64" s="116">
        <v>4.9545829892650703E-2</v>
      </c>
    </row>
    <row r="65" spans="1:10" s="110" customFormat="1" ht="14.45" customHeight="1" x14ac:dyDescent="0.2">
      <c r="A65" s="123"/>
      <c r="B65" s="124" t="s">
        <v>117</v>
      </c>
      <c r="C65" s="125">
        <v>14.348255896059879</v>
      </c>
      <c r="D65" s="143">
        <v>2032</v>
      </c>
      <c r="E65" s="144">
        <v>2016</v>
      </c>
      <c r="F65" s="144">
        <v>2055</v>
      </c>
      <c r="G65" s="144">
        <v>2107</v>
      </c>
      <c r="H65" s="145">
        <v>2016</v>
      </c>
      <c r="I65" s="143">
        <v>16</v>
      </c>
      <c r="J65" s="146">
        <v>0.79365079365079361</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13134</v>
      </c>
      <c r="G11" s="114">
        <v>13258</v>
      </c>
      <c r="H11" s="114">
        <v>13597</v>
      </c>
      <c r="I11" s="114">
        <v>13595</v>
      </c>
      <c r="J11" s="140">
        <v>13302</v>
      </c>
      <c r="K11" s="114">
        <v>-168</v>
      </c>
      <c r="L11" s="116">
        <v>-1.2629679747406406</v>
      </c>
    </row>
    <row r="12" spans="1:17" s="110" customFormat="1" ht="24" customHeight="1" x14ac:dyDescent="0.2">
      <c r="A12" s="604" t="s">
        <v>185</v>
      </c>
      <c r="B12" s="605"/>
      <c r="C12" s="605"/>
      <c r="D12" s="606"/>
      <c r="E12" s="113">
        <v>42.393787117405211</v>
      </c>
      <c r="F12" s="115">
        <v>5568</v>
      </c>
      <c r="G12" s="114">
        <v>5492</v>
      </c>
      <c r="H12" s="114">
        <v>5693</v>
      </c>
      <c r="I12" s="114">
        <v>5602</v>
      </c>
      <c r="J12" s="140">
        <v>5442</v>
      </c>
      <c r="K12" s="114">
        <v>126</v>
      </c>
      <c r="L12" s="116">
        <v>2.3153252480705624</v>
      </c>
    </row>
    <row r="13" spans="1:17" s="110" customFormat="1" ht="15" customHeight="1" x14ac:dyDescent="0.2">
      <c r="A13" s="120"/>
      <c r="B13" s="612" t="s">
        <v>107</v>
      </c>
      <c r="C13" s="612"/>
      <c r="E13" s="113">
        <v>57.606212882594789</v>
      </c>
      <c r="F13" s="115">
        <v>7566</v>
      </c>
      <c r="G13" s="114">
        <v>7766</v>
      </c>
      <c r="H13" s="114">
        <v>7904</v>
      </c>
      <c r="I13" s="114">
        <v>7993</v>
      </c>
      <c r="J13" s="140">
        <v>7860</v>
      </c>
      <c r="K13" s="114">
        <v>-294</v>
      </c>
      <c r="L13" s="116">
        <v>-3.7404580152671754</v>
      </c>
    </row>
    <row r="14" spans="1:17" s="110" customFormat="1" ht="22.5" customHeight="1" x14ac:dyDescent="0.2">
      <c r="A14" s="604" t="s">
        <v>186</v>
      </c>
      <c r="B14" s="605"/>
      <c r="C14" s="605"/>
      <c r="D14" s="606"/>
      <c r="E14" s="113">
        <v>12.38008222932846</v>
      </c>
      <c r="F14" s="115">
        <v>1626</v>
      </c>
      <c r="G14" s="114">
        <v>1673</v>
      </c>
      <c r="H14" s="114">
        <v>1774</v>
      </c>
      <c r="I14" s="114">
        <v>1797</v>
      </c>
      <c r="J14" s="140">
        <v>1714</v>
      </c>
      <c r="K14" s="114">
        <v>-88</v>
      </c>
      <c r="L14" s="116">
        <v>-5.134189031505251</v>
      </c>
    </row>
    <row r="15" spans="1:17" s="110" customFormat="1" ht="15" customHeight="1" x14ac:dyDescent="0.2">
      <c r="A15" s="120"/>
      <c r="B15" s="119"/>
      <c r="C15" s="258" t="s">
        <v>106</v>
      </c>
      <c r="E15" s="113">
        <v>51.660516605166052</v>
      </c>
      <c r="F15" s="115">
        <v>840</v>
      </c>
      <c r="G15" s="114">
        <v>833</v>
      </c>
      <c r="H15" s="114">
        <v>904</v>
      </c>
      <c r="I15" s="114">
        <v>905</v>
      </c>
      <c r="J15" s="140">
        <v>856</v>
      </c>
      <c r="K15" s="114">
        <v>-16</v>
      </c>
      <c r="L15" s="116">
        <v>-1.8691588785046729</v>
      </c>
    </row>
    <row r="16" spans="1:17" s="110" customFormat="1" ht="15" customHeight="1" x14ac:dyDescent="0.2">
      <c r="A16" s="120"/>
      <c r="B16" s="119"/>
      <c r="C16" s="258" t="s">
        <v>107</v>
      </c>
      <c r="E16" s="113">
        <v>48.339483394833948</v>
      </c>
      <c r="F16" s="115">
        <v>786</v>
      </c>
      <c r="G16" s="114">
        <v>840</v>
      </c>
      <c r="H16" s="114">
        <v>870</v>
      </c>
      <c r="I16" s="114">
        <v>892</v>
      </c>
      <c r="J16" s="140">
        <v>858</v>
      </c>
      <c r="K16" s="114">
        <v>-72</v>
      </c>
      <c r="L16" s="116">
        <v>-8.3916083916083917</v>
      </c>
    </row>
    <row r="17" spans="1:12" s="110" customFormat="1" ht="15" customHeight="1" x14ac:dyDescent="0.2">
      <c r="A17" s="120"/>
      <c r="B17" s="121" t="s">
        <v>109</v>
      </c>
      <c r="C17" s="258"/>
      <c r="E17" s="113">
        <v>54.20283234353586</v>
      </c>
      <c r="F17" s="115">
        <v>7119</v>
      </c>
      <c r="G17" s="114">
        <v>7191</v>
      </c>
      <c r="H17" s="114">
        <v>7428</v>
      </c>
      <c r="I17" s="114">
        <v>7404</v>
      </c>
      <c r="J17" s="140">
        <v>7282</v>
      </c>
      <c r="K17" s="114">
        <v>-163</v>
      </c>
      <c r="L17" s="116">
        <v>-2.2383960450425708</v>
      </c>
    </row>
    <row r="18" spans="1:12" s="110" customFormat="1" ht="15" customHeight="1" x14ac:dyDescent="0.2">
      <c r="A18" s="120"/>
      <c r="B18" s="119"/>
      <c r="C18" s="258" t="s">
        <v>106</v>
      </c>
      <c r="E18" s="113">
        <v>38.713302430116592</v>
      </c>
      <c r="F18" s="115">
        <v>2756</v>
      </c>
      <c r="G18" s="114">
        <v>2710</v>
      </c>
      <c r="H18" s="114">
        <v>2807</v>
      </c>
      <c r="I18" s="114">
        <v>2717</v>
      </c>
      <c r="J18" s="140">
        <v>2641</v>
      </c>
      <c r="K18" s="114">
        <v>115</v>
      </c>
      <c r="L18" s="116">
        <v>4.3544112078758044</v>
      </c>
    </row>
    <row r="19" spans="1:12" s="110" customFormat="1" ht="15" customHeight="1" x14ac:dyDescent="0.2">
      <c r="A19" s="120"/>
      <c r="B19" s="119"/>
      <c r="C19" s="258" t="s">
        <v>107</v>
      </c>
      <c r="E19" s="113">
        <v>61.286697569883408</v>
      </c>
      <c r="F19" s="115">
        <v>4363</v>
      </c>
      <c r="G19" s="114">
        <v>4481</v>
      </c>
      <c r="H19" s="114">
        <v>4621</v>
      </c>
      <c r="I19" s="114">
        <v>4687</v>
      </c>
      <c r="J19" s="140">
        <v>4641</v>
      </c>
      <c r="K19" s="114">
        <v>-278</v>
      </c>
      <c r="L19" s="116">
        <v>-5.9900883430295195</v>
      </c>
    </row>
    <row r="20" spans="1:12" s="110" customFormat="1" ht="15" customHeight="1" x14ac:dyDescent="0.2">
      <c r="A20" s="120"/>
      <c r="B20" s="121" t="s">
        <v>110</v>
      </c>
      <c r="C20" s="258"/>
      <c r="E20" s="113">
        <v>18.32648088929496</v>
      </c>
      <c r="F20" s="115">
        <v>2407</v>
      </c>
      <c r="G20" s="114">
        <v>2404</v>
      </c>
      <c r="H20" s="114">
        <v>2422</v>
      </c>
      <c r="I20" s="114">
        <v>2440</v>
      </c>
      <c r="J20" s="140">
        <v>2377</v>
      </c>
      <c r="K20" s="114">
        <v>30</v>
      </c>
      <c r="L20" s="116">
        <v>1.2620950778291964</v>
      </c>
    </row>
    <row r="21" spans="1:12" s="110" customFormat="1" ht="15" customHeight="1" x14ac:dyDescent="0.2">
      <c r="A21" s="120"/>
      <c r="B21" s="119"/>
      <c r="C21" s="258" t="s">
        <v>106</v>
      </c>
      <c r="E21" s="113">
        <v>35.604486913169922</v>
      </c>
      <c r="F21" s="115">
        <v>857</v>
      </c>
      <c r="G21" s="114">
        <v>849</v>
      </c>
      <c r="H21" s="114">
        <v>889</v>
      </c>
      <c r="I21" s="114">
        <v>903</v>
      </c>
      <c r="J21" s="140">
        <v>868</v>
      </c>
      <c r="K21" s="114">
        <v>-11</v>
      </c>
      <c r="L21" s="116">
        <v>-1.2672811059907834</v>
      </c>
    </row>
    <row r="22" spans="1:12" s="110" customFormat="1" ht="15" customHeight="1" x14ac:dyDescent="0.2">
      <c r="A22" s="120"/>
      <c r="B22" s="119"/>
      <c r="C22" s="258" t="s">
        <v>107</v>
      </c>
      <c r="E22" s="113">
        <v>64.395513086830078</v>
      </c>
      <c r="F22" s="115">
        <v>1550</v>
      </c>
      <c r="G22" s="114">
        <v>1555</v>
      </c>
      <c r="H22" s="114">
        <v>1533</v>
      </c>
      <c r="I22" s="114">
        <v>1537</v>
      </c>
      <c r="J22" s="140">
        <v>1509</v>
      </c>
      <c r="K22" s="114">
        <v>41</v>
      </c>
      <c r="L22" s="116">
        <v>2.7170311464546058</v>
      </c>
    </row>
    <row r="23" spans="1:12" s="110" customFormat="1" ht="15" customHeight="1" x14ac:dyDescent="0.2">
      <c r="A23" s="120"/>
      <c r="B23" s="121" t="s">
        <v>111</v>
      </c>
      <c r="C23" s="258"/>
      <c r="E23" s="113">
        <v>15.090604537840719</v>
      </c>
      <c r="F23" s="115">
        <v>1982</v>
      </c>
      <c r="G23" s="114">
        <v>1990</v>
      </c>
      <c r="H23" s="114">
        <v>1973</v>
      </c>
      <c r="I23" s="114">
        <v>1954</v>
      </c>
      <c r="J23" s="140">
        <v>1929</v>
      </c>
      <c r="K23" s="114">
        <v>53</v>
      </c>
      <c r="L23" s="116">
        <v>2.747537584240539</v>
      </c>
    </row>
    <row r="24" spans="1:12" s="110" customFormat="1" ht="15" customHeight="1" x14ac:dyDescent="0.2">
      <c r="A24" s="120"/>
      <c r="B24" s="119"/>
      <c r="C24" s="258" t="s">
        <v>106</v>
      </c>
      <c r="E24" s="113">
        <v>56.256306760847629</v>
      </c>
      <c r="F24" s="115">
        <v>1115</v>
      </c>
      <c r="G24" s="114">
        <v>1100</v>
      </c>
      <c r="H24" s="114">
        <v>1093</v>
      </c>
      <c r="I24" s="114">
        <v>1077</v>
      </c>
      <c r="J24" s="140">
        <v>1077</v>
      </c>
      <c r="K24" s="114">
        <v>38</v>
      </c>
      <c r="L24" s="116">
        <v>3.5283194057567315</v>
      </c>
    </row>
    <row r="25" spans="1:12" s="110" customFormat="1" ht="15" customHeight="1" x14ac:dyDescent="0.2">
      <c r="A25" s="120"/>
      <c r="B25" s="119"/>
      <c r="C25" s="258" t="s">
        <v>107</v>
      </c>
      <c r="E25" s="113">
        <v>43.743693239152371</v>
      </c>
      <c r="F25" s="115">
        <v>867</v>
      </c>
      <c r="G25" s="114">
        <v>890</v>
      </c>
      <c r="H25" s="114">
        <v>880</v>
      </c>
      <c r="I25" s="114">
        <v>877</v>
      </c>
      <c r="J25" s="140">
        <v>852</v>
      </c>
      <c r="K25" s="114">
        <v>15</v>
      </c>
      <c r="L25" s="116">
        <v>1.7605633802816902</v>
      </c>
    </row>
    <row r="26" spans="1:12" s="110" customFormat="1" ht="15" customHeight="1" x14ac:dyDescent="0.2">
      <c r="A26" s="120"/>
      <c r="C26" s="121" t="s">
        <v>187</v>
      </c>
      <c r="D26" s="110" t="s">
        <v>188</v>
      </c>
      <c r="E26" s="113">
        <v>1.4923100350236029</v>
      </c>
      <c r="F26" s="115">
        <v>196</v>
      </c>
      <c r="G26" s="114">
        <v>189</v>
      </c>
      <c r="H26" s="114">
        <v>193</v>
      </c>
      <c r="I26" s="114">
        <v>175</v>
      </c>
      <c r="J26" s="140">
        <v>175</v>
      </c>
      <c r="K26" s="114">
        <v>21</v>
      </c>
      <c r="L26" s="116">
        <v>12</v>
      </c>
    </row>
    <row r="27" spans="1:12" s="110" customFormat="1" ht="15" customHeight="1" x14ac:dyDescent="0.2">
      <c r="A27" s="120"/>
      <c r="B27" s="119"/>
      <c r="D27" s="259" t="s">
        <v>106</v>
      </c>
      <c r="E27" s="113">
        <v>54.591836734693878</v>
      </c>
      <c r="F27" s="115">
        <v>107</v>
      </c>
      <c r="G27" s="114">
        <v>101</v>
      </c>
      <c r="H27" s="114">
        <v>101</v>
      </c>
      <c r="I27" s="114">
        <v>88</v>
      </c>
      <c r="J27" s="140">
        <v>93</v>
      </c>
      <c r="K27" s="114">
        <v>14</v>
      </c>
      <c r="L27" s="116">
        <v>15.053763440860216</v>
      </c>
    </row>
    <row r="28" spans="1:12" s="110" customFormat="1" ht="15" customHeight="1" x14ac:dyDescent="0.2">
      <c r="A28" s="120"/>
      <c r="B28" s="119"/>
      <c r="D28" s="259" t="s">
        <v>107</v>
      </c>
      <c r="E28" s="113">
        <v>45.408163265306122</v>
      </c>
      <c r="F28" s="115">
        <v>89</v>
      </c>
      <c r="G28" s="114">
        <v>88</v>
      </c>
      <c r="H28" s="114">
        <v>92</v>
      </c>
      <c r="I28" s="114">
        <v>87</v>
      </c>
      <c r="J28" s="140">
        <v>82</v>
      </c>
      <c r="K28" s="114">
        <v>7</v>
      </c>
      <c r="L28" s="116">
        <v>8.536585365853659</v>
      </c>
    </row>
    <row r="29" spans="1:12" s="110" customFormat="1" ht="24" customHeight="1" x14ac:dyDescent="0.2">
      <c r="A29" s="604" t="s">
        <v>189</v>
      </c>
      <c r="B29" s="605"/>
      <c r="C29" s="605"/>
      <c r="D29" s="606"/>
      <c r="E29" s="113">
        <v>86.691030912136441</v>
      </c>
      <c r="F29" s="115">
        <v>11386</v>
      </c>
      <c r="G29" s="114">
        <v>11506</v>
      </c>
      <c r="H29" s="114">
        <v>11805</v>
      </c>
      <c r="I29" s="114">
        <v>11775</v>
      </c>
      <c r="J29" s="140">
        <v>11571</v>
      </c>
      <c r="K29" s="114">
        <v>-185</v>
      </c>
      <c r="L29" s="116">
        <v>-1.5988246478264627</v>
      </c>
    </row>
    <row r="30" spans="1:12" s="110" customFormat="1" ht="15" customHeight="1" x14ac:dyDescent="0.2">
      <c r="A30" s="120"/>
      <c r="B30" s="119"/>
      <c r="C30" s="258" t="s">
        <v>106</v>
      </c>
      <c r="E30" s="113">
        <v>42.455647286140874</v>
      </c>
      <c r="F30" s="115">
        <v>4834</v>
      </c>
      <c r="G30" s="114">
        <v>4769</v>
      </c>
      <c r="H30" s="114">
        <v>4939</v>
      </c>
      <c r="I30" s="114">
        <v>4854</v>
      </c>
      <c r="J30" s="140">
        <v>4733</v>
      </c>
      <c r="K30" s="114">
        <v>101</v>
      </c>
      <c r="L30" s="116">
        <v>2.1339530952884007</v>
      </c>
    </row>
    <row r="31" spans="1:12" s="110" customFormat="1" ht="15" customHeight="1" x14ac:dyDescent="0.2">
      <c r="A31" s="120"/>
      <c r="B31" s="119"/>
      <c r="C31" s="258" t="s">
        <v>107</v>
      </c>
      <c r="E31" s="113">
        <v>57.544352713859126</v>
      </c>
      <c r="F31" s="115">
        <v>6552</v>
      </c>
      <c r="G31" s="114">
        <v>6737</v>
      </c>
      <c r="H31" s="114">
        <v>6866</v>
      </c>
      <c r="I31" s="114">
        <v>6921</v>
      </c>
      <c r="J31" s="140">
        <v>6838</v>
      </c>
      <c r="K31" s="114">
        <v>-286</v>
      </c>
      <c r="L31" s="116">
        <v>-4.1825095057034218</v>
      </c>
    </row>
    <row r="32" spans="1:12" s="110" customFormat="1" ht="15" customHeight="1" x14ac:dyDescent="0.2">
      <c r="A32" s="120"/>
      <c r="B32" s="119" t="s">
        <v>117</v>
      </c>
      <c r="C32" s="258"/>
      <c r="E32" s="113">
        <v>13.217603167351911</v>
      </c>
      <c r="F32" s="114">
        <v>1736</v>
      </c>
      <c r="G32" s="114">
        <v>1740</v>
      </c>
      <c r="H32" s="114">
        <v>1782</v>
      </c>
      <c r="I32" s="114">
        <v>1810</v>
      </c>
      <c r="J32" s="140">
        <v>1724</v>
      </c>
      <c r="K32" s="114">
        <v>12</v>
      </c>
      <c r="L32" s="116">
        <v>0.69605568445475641</v>
      </c>
    </row>
    <row r="33" spans="1:12" s="110" customFormat="1" ht="15" customHeight="1" x14ac:dyDescent="0.2">
      <c r="A33" s="120"/>
      <c r="B33" s="119"/>
      <c r="C33" s="258" t="s">
        <v>106</v>
      </c>
      <c r="E33" s="113">
        <v>42.05069124423963</v>
      </c>
      <c r="F33" s="114">
        <v>730</v>
      </c>
      <c r="G33" s="114">
        <v>720</v>
      </c>
      <c r="H33" s="114">
        <v>753</v>
      </c>
      <c r="I33" s="114">
        <v>747</v>
      </c>
      <c r="J33" s="140">
        <v>708</v>
      </c>
      <c r="K33" s="114">
        <v>22</v>
      </c>
      <c r="L33" s="116">
        <v>3.1073446327683616</v>
      </c>
    </row>
    <row r="34" spans="1:12" s="110" customFormat="1" ht="15" customHeight="1" x14ac:dyDescent="0.2">
      <c r="A34" s="120"/>
      <c r="B34" s="119"/>
      <c r="C34" s="258" t="s">
        <v>107</v>
      </c>
      <c r="E34" s="113">
        <v>57.94930875576037</v>
      </c>
      <c r="F34" s="114">
        <v>1006</v>
      </c>
      <c r="G34" s="114">
        <v>1020</v>
      </c>
      <c r="H34" s="114">
        <v>1029</v>
      </c>
      <c r="I34" s="114">
        <v>1063</v>
      </c>
      <c r="J34" s="140">
        <v>1016</v>
      </c>
      <c r="K34" s="114">
        <v>-10</v>
      </c>
      <c r="L34" s="116">
        <v>-0.98425196850393704</v>
      </c>
    </row>
    <row r="35" spans="1:12" s="110" customFormat="1" ht="24" customHeight="1" x14ac:dyDescent="0.2">
      <c r="A35" s="604" t="s">
        <v>192</v>
      </c>
      <c r="B35" s="605"/>
      <c r="C35" s="605"/>
      <c r="D35" s="606"/>
      <c r="E35" s="113">
        <v>15.714938328003655</v>
      </c>
      <c r="F35" s="114">
        <v>2064</v>
      </c>
      <c r="G35" s="114">
        <v>2104</v>
      </c>
      <c r="H35" s="114">
        <v>2197</v>
      </c>
      <c r="I35" s="114">
        <v>2233</v>
      </c>
      <c r="J35" s="114">
        <v>2108</v>
      </c>
      <c r="K35" s="318">
        <v>-44</v>
      </c>
      <c r="L35" s="319">
        <v>-2.0872865275142316</v>
      </c>
    </row>
    <row r="36" spans="1:12" s="110" customFormat="1" ht="15" customHeight="1" x14ac:dyDescent="0.2">
      <c r="A36" s="120"/>
      <c r="B36" s="119"/>
      <c r="C36" s="258" t="s">
        <v>106</v>
      </c>
      <c r="E36" s="113">
        <v>38.565891472868216</v>
      </c>
      <c r="F36" s="114">
        <v>796</v>
      </c>
      <c r="G36" s="114">
        <v>769</v>
      </c>
      <c r="H36" s="114">
        <v>848</v>
      </c>
      <c r="I36" s="114">
        <v>854</v>
      </c>
      <c r="J36" s="114">
        <v>769</v>
      </c>
      <c r="K36" s="318">
        <v>27</v>
      </c>
      <c r="L36" s="116">
        <v>3.5110533159947983</v>
      </c>
    </row>
    <row r="37" spans="1:12" s="110" customFormat="1" ht="15" customHeight="1" x14ac:dyDescent="0.2">
      <c r="A37" s="120"/>
      <c r="B37" s="119"/>
      <c r="C37" s="258" t="s">
        <v>107</v>
      </c>
      <c r="E37" s="113">
        <v>61.434108527131784</v>
      </c>
      <c r="F37" s="114">
        <v>1268</v>
      </c>
      <c r="G37" s="114">
        <v>1335</v>
      </c>
      <c r="H37" s="114">
        <v>1349</v>
      </c>
      <c r="I37" s="114">
        <v>1379</v>
      </c>
      <c r="J37" s="140">
        <v>1339</v>
      </c>
      <c r="K37" s="114">
        <v>-71</v>
      </c>
      <c r="L37" s="116">
        <v>-5.3024645257654965</v>
      </c>
    </row>
    <row r="38" spans="1:12" s="110" customFormat="1" ht="15" customHeight="1" x14ac:dyDescent="0.2">
      <c r="A38" s="120"/>
      <c r="B38" s="119" t="s">
        <v>328</v>
      </c>
      <c r="C38" s="258"/>
      <c r="E38" s="113">
        <v>67.062585655550478</v>
      </c>
      <c r="F38" s="114">
        <v>8808</v>
      </c>
      <c r="G38" s="114">
        <v>8866</v>
      </c>
      <c r="H38" s="114">
        <v>9071</v>
      </c>
      <c r="I38" s="114">
        <v>9065</v>
      </c>
      <c r="J38" s="140">
        <v>8932</v>
      </c>
      <c r="K38" s="114">
        <v>-124</v>
      </c>
      <c r="L38" s="116">
        <v>-1.3882669055082848</v>
      </c>
    </row>
    <row r="39" spans="1:12" s="110" customFormat="1" ht="15" customHeight="1" x14ac:dyDescent="0.2">
      <c r="A39" s="120"/>
      <c r="B39" s="119"/>
      <c r="C39" s="258" t="s">
        <v>106</v>
      </c>
      <c r="E39" s="113">
        <v>44.141689373297005</v>
      </c>
      <c r="F39" s="115">
        <v>3888</v>
      </c>
      <c r="G39" s="114">
        <v>3839</v>
      </c>
      <c r="H39" s="114">
        <v>3934</v>
      </c>
      <c r="I39" s="114">
        <v>3857</v>
      </c>
      <c r="J39" s="140">
        <v>3799</v>
      </c>
      <c r="K39" s="114">
        <v>89</v>
      </c>
      <c r="L39" s="116">
        <v>2.3427217688865491</v>
      </c>
    </row>
    <row r="40" spans="1:12" s="110" customFormat="1" ht="15" customHeight="1" x14ac:dyDescent="0.2">
      <c r="A40" s="120"/>
      <c r="B40" s="119"/>
      <c r="C40" s="258" t="s">
        <v>107</v>
      </c>
      <c r="E40" s="113">
        <v>55.858310626702995</v>
      </c>
      <c r="F40" s="115">
        <v>4920</v>
      </c>
      <c r="G40" s="114">
        <v>5027</v>
      </c>
      <c r="H40" s="114">
        <v>5137</v>
      </c>
      <c r="I40" s="114">
        <v>5208</v>
      </c>
      <c r="J40" s="140">
        <v>5133</v>
      </c>
      <c r="K40" s="114">
        <v>-213</v>
      </c>
      <c r="L40" s="116">
        <v>-4.1496201052016364</v>
      </c>
    </row>
    <row r="41" spans="1:12" s="110" customFormat="1" ht="15" customHeight="1" x14ac:dyDescent="0.2">
      <c r="A41" s="120"/>
      <c r="B41" s="320" t="s">
        <v>515</v>
      </c>
      <c r="C41" s="258"/>
      <c r="E41" s="113">
        <v>5.8321912593269376</v>
      </c>
      <c r="F41" s="115">
        <v>766</v>
      </c>
      <c r="G41" s="114">
        <v>756</v>
      </c>
      <c r="H41" s="114">
        <v>779</v>
      </c>
      <c r="I41" s="114">
        <v>761</v>
      </c>
      <c r="J41" s="140">
        <v>739</v>
      </c>
      <c r="K41" s="114">
        <v>27</v>
      </c>
      <c r="L41" s="116">
        <v>3.6535859269282813</v>
      </c>
    </row>
    <row r="42" spans="1:12" s="110" customFormat="1" ht="15" customHeight="1" x14ac:dyDescent="0.2">
      <c r="A42" s="120"/>
      <c r="B42" s="119"/>
      <c r="C42" s="268" t="s">
        <v>106</v>
      </c>
      <c r="D42" s="182"/>
      <c r="E42" s="113">
        <v>46.605744125326368</v>
      </c>
      <c r="F42" s="115">
        <v>357</v>
      </c>
      <c r="G42" s="114">
        <v>345</v>
      </c>
      <c r="H42" s="114">
        <v>351</v>
      </c>
      <c r="I42" s="114">
        <v>348</v>
      </c>
      <c r="J42" s="140">
        <v>338</v>
      </c>
      <c r="K42" s="114">
        <v>19</v>
      </c>
      <c r="L42" s="116">
        <v>5.6213017751479288</v>
      </c>
    </row>
    <row r="43" spans="1:12" s="110" customFormat="1" ht="15" customHeight="1" x14ac:dyDescent="0.2">
      <c r="A43" s="120"/>
      <c r="B43" s="119"/>
      <c r="C43" s="268" t="s">
        <v>107</v>
      </c>
      <c r="D43" s="182"/>
      <c r="E43" s="113">
        <v>53.394255874673632</v>
      </c>
      <c r="F43" s="115">
        <v>409</v>
      </c>
      <c r="G43" s="114">
        <v>411</v>
      </c>
      <c r="H43" s="114">
        <v>428</v>
      </c>
      <c r="I43" s="114">
        <v>413</v>
      </c>
      <c r="J43" s="140">
        <v>401</v>
      </c>
      <c r="K43" s="114">
        <v>8</v>
      </c>
      <c r="L43" s="116">
        <v>1.9950124688279303</v>
      </c>
    </row>
    <row r="44" spans="1:12" s="110" customFormat="1" ht="15" customHeight="1" x14ac:dyDescent="0.2">
      <c r="A44" s="120"/>
      <c r="B44" s="119" t="s">
        <v>205</v>
      </c>
      <c r="C44" s="268"/>
      <c r="D44" s="182"/>
      <c r="E44" s="113">
        <v>11.390284757118929</v>
      </c>
      <c r="F44" s="115">
        <v>1496</v>
      </c>
      <c r="G44" s="114">
        <v>1532</v>
      </c>
      <c r="H44" s="114">
        <v>1550</v>
      </c>
      <c r="I44" s="114">
        <v>1536</v>
      </c>
      <c r="J44" s="140">
        <v>1523</v>
      </c>
      <c r="K44" s="114">
        <v>-27</v>
      </c>
      <c r="L44" s="116">
        <v>-1.772816808929744</v>
      </c>
    </row>
    <row r="45" spans="1:12" s="110" customFormat="1" ht="15" customHeight="1" x14ac:dyDescent="0.2">
      <c r="A45" s="120"/>
      <c r="B45" s="119"/>
      <c r="C45" s="268" t="s">
        <v>106</v>
      </c>
      <c r="D45" s="182"/>
      <c r="E45" s="113">
        <v>35.227272727272727</v>
      </c>
      <c r="F45" s="115">
        <v>527</v>
      </c>
      <c r="G45" s="114">
        <v>539</v>
      </c>
      <c r="H45" s="114">
        <v>560</v>
      </c>
      <c r="I45" s="114">
        <v>543</v>
      </c>
      <c r="J45" s="140">
        <v>536</v>
      </c>
      <c r="K45" s="114">
        <v>-9</v>
      </c>
      <c r="L45" s="116">
        <v>-1.6791044776119404</v>
      </c>
    </row>
    <row r="46" spans="1:12" s="110" customFormat="1" ht="15" customHeight="1" x14ac:dyDescent="0.2">
      <c r="A46" s="123"/>
      <c r="B46" s="124"/>
      <c r="C46" s="260" t="s">
        <v>107</v>
      </c>
      <c r="D46" s="261"/>
      <c r="E46" s="125">
        <v>64.772727272727266</v>
      </c>
      <c r="F46" s="143">
        <v>969</v>
      </c>
      <c r="G46" s="144">
        <v>993</v>
      </c>
      <c r="H46" s="144">
        <v>990</v>
      </c>
      <c r="I46" s="144">
        <v>993</v>
      </c>
      <c r="J46" s="145">
        <v>987</v>
      </c>
      <c r="K46" s="144">
        <v>-18</v>
      </c>
      <c r="L46" s="146">
        <v>-1.8237082066869301</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13134</v>
      </c>
      <c r="E11" s="114">
        <v>13258</v>
      </c>
      <c r="F11" s="114">
        <v>13597</v>
      </c>
      <c r="G11" s="114">
        <v>13595</v>
      </c>
      <c r="H11" s="140">
        <v>13302</v>
      </c>
      <c r="I11" s="115">
        <v>-168</v>
      </c>
      <c r="J11" s="116">
        <v>-1.2629679747406406</v>
      </c>
    </row>
    <row r="12" spans="1:15" s="110" customFormat="1" ht="24.95" customHeight="1" x14ac:dyDescent="0.2">
      <c r="A12" s="193" t="s">
        <v>132</v>
      </c>
      <c r="B12" s="194" t="s">
        <v>133</v>
      </c>
      <c r="C12" s="113">
        <v>2.2765341860819248</v>
      </c>
      <c r="D12" s="115">
        <v>299</v>
      </c>
      <c r="E12" s="114">
        <v>295</v>
      </c>
      <c r="F12" s="114">
        <v>305</v>
      </c>
      <c r="G12" s="114">
        <v>283</v>
      </c>
      <c r="H12" s="140">
        <v>283</v>
      </c>
      <c r="I12" s="115">
        <v>16</v>
      </c>
      <c r="J12" s="116">
        <v>5.6537102473498235</v>
      </c>
    </row>
    <row r="13" spans="1:15" s="110" customFormat="1" ht="24.95" customHeight="1" x14ac:dyDescent="0.2">
      <c r="A13" s="193" t="s">
        <v>134</v>
      </c>
      <c r="B13" s="199" t="s">
        <v>214</v>
      </c>
      <c r="C13" s="113">
        <v>0.76899649763971367</v>
      </c>
      <c r="D13" s="115">
        <v>101</v>
      </c>
      <c r="E13" s="114">
        <v>107</v>
      </c>
      <c r="F13" s="114">
        <v>111</v>
      </c>
      <c r="G13" s="114">
        <v>109</v>
      </c>
      <c r="H13" s="140">
        <v>104</v>
      </c>
      <c r="I13" s="115">
        <v>-3</v>
      </c>
      <c r="J13" s="116">
        <v>-2.8846153846153846</v>
      </c>
    </row>
    <row r="14" spans="1:15" s="287" customFormat="1" ht="24.95" customHeight="1" x14ac:dyDescent="0.2">
      <c r="A14" s="193" t="s">
        <v>215</v>
      </c>
      <c r="B14" s="199" t="s">
        <v>137</v>
      </c>
      <c r="C14" s="113">
        <v>12.418151362874982</v>
      </c>
      <c r="D14" s="115">
        <v>1631</v>
      </c>
      <c r="E14" s="114">
        <v>1673</v>
      </c>
      <c r="F14" s="114">
        <v>1684</v>
      </c>
      <c r="G14" s="114">
        <v>1709</v>
      </c>
      <c r="H14" s="140">
        <v>1729</v>
      </c>
      <c r="I14" s="115">
        <v>-98</v>
      </c>
      <c r="J14" s="116">
        <v>-5.668016194331984</v>
      </c>
      <c r="K14" s="110"/>
      <c r="L14" s="110"/>
      <c r="M14" s="110"/>
      <c r="N14" s="110"/>
      <c r="O14" s="110"/>
    </row>
    <row r="15" spans="1:15" s="110" customFormat="1" ht="24.95" customHeight="1" x14ac:dyDescent="0.2">
      <c r="A15" s="193" t="s">
        <v>216</v>
      </c>
      <c r="B15" s="199" t="s">
        <v>217</v>
      </c>
      <c r="C15" s="113">
        <v>4.286584437338206</v>
      </c>
      <c r="D15" s="115">
        <v>563</v>
      </c>
      <c r="E15" s="114">
        <v>554</v>
      </c>
      <c r="F15" s="114">
        <v>546</v>
      </c>
      <c r="G15" s="114">
        <v>549</v>
      </c>
      <c r="H15" s="140">
        <v>565</v>
      </c>
      <c r="I15" s="115">
        <v>-2</v>
      </c>
      <c r="J15" s="116">
        <v>-0.35398230088495575</v>
      </c>
    </row>
    <row r="16" spans="1:15" s="287" customFormat="1" ht="24.95" customHeight="1" x14ac:dyDescent="0.2">
      <c r="A16" s="193" t="s">
        <v>218</v>
      </c>
      <c r="B16" s="199" t="s">
        <v>141</v>
      </c>
      <c r="C16" s="113">
        <v>5.8931018730013704</v>
      </c>
      <c r="D16" s="115">
        <v>774</v>
      </c>
      <c r="E16" s="114">
        <v>809</v>
      </c>
      <c r="F16" s="114">
        <v>825</v>
      </c>
      <c r="G16" s="114">
        <v>852</v>
      </c>
      <c r="H16" s="140">
        <v>859</v>
      </c>
      <c r="I16" s="115">
        <v>-85</v>
      </c>
      <c r="J16" s="116">
        <v>-9.8952270081490106</v>
      </c>
      <c r="K16" s="110"/>
      <c r="L16" s="110"/>
      <c r="M16" s="110"/>
      <c r="N16" s="110"/>
      <c r="O16" s="110"/>
    </row>
    <row r="17" spans="1:15" s="110" customFormat="1" ht="24.95" customHeight="1" x14ac:dyDescent="0.2">
      <c r="A17" s="193" t="s">
        <v>142</v>
      </c>
      <c r="B17" s="199" t="s">
        <v>220</v>
      </c>
      <c r="C17" s="113">
        <v>2.2384650525354042</v>
      </c>
      <c r="D17" s="115">
        <v>294</v>
      </c>
      <c r="E17" s="114">
        <v>310</v>
      </c>
      <c r="F17" s="114">
        <v>313</v>
      </c>
      <c r="G17" s="114">
        <v>308</v>
      </c>
      <c r="H17" s="140">
        <v>305</v>
      </c>
      <c r="I17" s="115">
        <v>-11</v>
      </c>
      <c r="J17" s="116">
        <v>-3.6065573770491803</v>
      </c>
    </row>
    <row r="18" spans="1:15" s="287" customFormat="1" ht="24.95" customHeight="1" x14ac:dyDescent="0.2">
      <c r="A18" s="201" t="s">
        <v>144</v>
      </c>
      <c r="B18" s="202" t="s">
        <v>145</v>
      </c>
      <c r="C18" s="113">
        <v>7.1569971067458509</v>
      </c>
      <c r="D18" s="115">
        <v>940</v>
      </c>
      <c r="E18" s="114">
        <v>910</v>
      </c>
      <c r="F18" s="114">
        <v>934</v>
      </c>
      <c r="G18" s="114">
        <v>931</v>
      </c>
      <c r="H18" s="140">
        <v>888</v>
      </c>
      <c r="I18" s="115">
        <v>52</v>
      </c>
      <c r="J18" s="116">
        <v>5.8558558558558556</v>
      </c>
      <c r="K18" s="110"/>
      <c r="L18" s="110"/>
      <c r="M18" s="110"/>
      <c r="N18" s="110"/>
      <c r="O18" s="110"/>
    </row>
    <row r="19" spans="1:15" s="110" customFormat="1" ht="24.95" customHeight="1" x14ac:dyDescent="0.2">
      <c r="A19" s="193" t="s">
        <v>146</v>
      </c>
      <c r="B19" s="199" t="s">
        <v>147</v>
      </c>
      <c r="C19" s="113">
        <v>16.902695294655093</v>
      </c>
      <c r="D19" s="115">
        <v>2220</v>
      </c>
      <c r="E19" s="114">
        <v>2215</v>
      </c>
      <c r="F19" s="114">
        <v>2177</v>
      </c>
      <c r="G19" s="114">
        <v>2164</v>
      </c>
      <c r="H19" s="140">
        <v>2124</v>
      </c>
      <c r="I19" s="115">
        <v>96</v>
      </c>
      <c r="J19" s="116">
        <v>4.5197740112994351</v>
      </c>
    </row>
    <row r="20" spans="1:15" s="287" customFormat="1" ht="24.95" customHeight="1" x14ac:dyDescent="0.2">
      <c r="A20" s="193" t="s">
        <v>148</v>
      </c>
      <c r="B20" s="199" t="s">
        <v>149</v>
      </c>
      <c r="C20" s="113">
        <v>4.4540886249428961</v>
      </c>
      <c r="D20" s="115">
        <v>585</v>
      </c>
      <c r="E20" s="114">
        <v>602</v>
      </c>
      <c r="F20" s="114">
        <v>624</v>
      </c>
      <c r="G20" s="114">
        <v>642</v>
      </c>
      <c r="H20" s="140">
        <v>656</v>
      </c>
      <c r="I20" s="115">
        <v>-71</v>
      </c>
      <c r="J20" s="116">
        <v>-10.823170731707316</v>
      </c>
      <c r="K20" s="110"/>
      <c r="L20" s="110"/>
      <c r="M20" s="110"/>
      <c r="N20" s="110"/>
      <c r="O20" s="110"/>
    </row>
    <row r="21" spans="1:15" s="110" customFormat="1" ht="24.95" customHeight="1" x14ac:dyDescent="0.2">
      <c r="A21" s="201" t="s">
        <v>150</v>
      </c>
      <c r="B21" s="202" t="s">
        <v>151</v>
      </c>
      <c r="C21" s="113">
        <v>10.81924775392112</v>
      </c>
      <c r="D21" s="115">
        <v>1421</v>
      </c>
      <c r="E21" s="114">
        <v>1610</v>
      </c>
      <c r="F21" s="114">
        <v>1636</v>
      </c>
      <c r="G21" s="114">
        <v>1630</v>
      </c>
      <c r="H21" s="140">
        <v>1584</v>
      </c>
      <c r="I21" s="115">
        <v>-163</v>
      </c>
      <c r="J21" s="116">
        <v>-10.29040404040404</v>
      </c>
    </row>
    <row r="22" spans="1:15" s="110" customFormat="1" ht="24.95" customHeight="1" x14ac:dyDescent="0.2">
      <c r="A22" s="201" t="s">
        <v>152</v>
      </c>
      <c r="B22" s="199" t="s">
        <v>153</v>
      </c>
      <c r="C22" s="113">
        <v>1.3019643672910004</v>
      </c>
      <c r="D22" s="115">
        <v>171</v>
      </c>
      <c r="E22" s="114">
        <v>165</v>
      </c>
      <c r="F22" s="114">
        <v>174</v>
      </c>
      <c r="G22" s="114">
        <v>165</v>
      </c>
      <c r="H22" s="140">
        <v>168</v>
      </c>
      <c r="I22" s="115">
        <v>3</v>
      </c>
      <c r="J22" s="116">
        <v>1.7857142857142858</v>
      </c>
    </row>
    <row r="23" spans="1:15" s="110" customFormat="1" ht="24.95" customHeight="1" x14ac:dyDescent="0.2">
      <c r="A23" s="193" t="s">
        <v>154</v>
      </c>
      <c r="B23" s="199" t="s">
        <v>155</v>
      </c>
      <c r="C23" s="113">
        <v>1.1573016598142227</v>
      </c>
      <c r="D23" s="115">
        <v>152</v>
      </c>
      <c r="E23" s="114">
        <v>158</v>
      </c>
      <c r="F23" s="114">
        <v>157</v>
      </c>
      <c r="G23" s="114">
        <v>160</v>
      </c>
      <c r="H23" s="140">
        <v>160</v>
      </c>
      <c r="I23" s="115">
        <v>-8</v>
      </c>
      <c r="J23" s="116">
        <v>-5</v>
      </c>
    </row>
    <row r="24" spans="1:15" s="110" customFormat="1" ht="24.95" customHeight="1" x14ac:dyDescent="0.2">
      <c r="A24" s="193" t="s">
        <v>156</v>
      </c>
      <c r="B24" s="199" t="s">
        <v>221</v>
      </c>
      <c r="C24" s="113">
        <v>6.5555047967108271</v>
      </c>
      <c r="D24" s="115">
        <v>861</v>
      </c>
      <c r="E24" s="114">
        <v>852</v>
      </c>
      <c r="F24" s="114">
        <v>827</v>
      </c>
      <c r="G24" s="114">
        <v>819</v>
      </c>
      <c r="H24" s="140">
        <v>795</v>
      </c>
      <c r="I24" s="115">
        <v>66</v>
      </c>
      <c r="J24" s="116">
        <v>8.3018867924528301</v>
      </c>
    </row>
    <row r="25" spans="1:15" s="110" customFormat="1" ht="24.95" customHeight="1" x14ac:dyDescent="0.2">
      <c r="A25" s="193" t="s">
        <v>222</v>
      </c>
      <c r="B25" s="204" t="s">
        <v>159</v>
      </c>
      <c r="C25" s="113">
        <v>7.552916095629663</v>
      </c>
      <c r="D25" s="115">
        <v>992</v>
      </c>
      <c r="E25" s="114">
        <v>1051</v>
      </c>
      <c r="F25" s="114">
        <v>1046</v>
      </c>
      <c r="G25" s="114">
        <v>1041</v>
      </c>
      <c r="H25" s="140">
        <v>1039</v>
      </c>
      <c r="I25" s="115">
        <v>-47</v>
      </c>
      <c r="J25" s="116">
        <v>-4.5235803657362847</v>
      </c>
    </row>
    <row r="26" spans="1:15" s="110" customFormat="1" ht="24.95" customHeight="1" x14ac:dyDescent="0.2">
      <c r="A26" s="201">
        <v>782.78300000000002</v>
      </c>
      <c r="B26" s="203" t="s">
        <v>160</v>
      </c>
      <c r="C26" s="113">
        <v>0.47205725597685394</v>
      </c>
      <c r="D26" s="115">
        <v>62</v>
      </c>
      <c r="E26" s="114">
        <v>59</v>
      </c>
      <c r="F26" s="114">
        <v>64</v>
      </c>
      <c r="G26" s="114">
        <v>68</v>
      </c>
      <c r="H26" s="140">
        <v>66</v>
      </c>
      <c r="I26" s="115">
        <v>-4</v>
      </c>
      <c r="J26" s="116">
        <v>-6.0606060606060606</v>
      </c>
    </row>
    <row r="27" spans="1:15" s="110" customFormat="1" ht="24.95" customHeight="1" x14ac:dyDescent="0.2">
      <c r="A27" s="193" t="s">
        <v>161</v>
      </c>
      <c r="B27" s="199" t="s">
        <v>162</v>
      </c>
      <c r="C27" s="113">
        <v>3.0150753768844223</v>
      </c>
      <c r="D27" s="115">
        <v>396</v>
      </c>
      <c r="E27" s="114">
        <v>402</v>
      </c>
      <c r="F27" s="114">
        <v>395</v>
      </c>
      <c r="G27" s="114">
        <v>390</v>
      </c>
      <c r="H27" s="140">
        <v>388</v>
      </c>
      <c r="I27" s="115">
        <v>8</v>
      </c>
      <c r="J27" s="116">
        <v>2.0618556701030926</v>
      </c>
    </row>
    <row r="28" spans="1:15" s="110" customFormat="1" ht="24.95" customHeight="1" x14ac:dyDescent="0.2">
      <c r="A28" s="193" t="s">
        <v>163</v>
      </c>
      <c r="B28" s="199" t="s">
        <v>164</v>
      </c>
      <c r="C28" s="113">
        <v>1.9491396375818486</v>
      </c>
      <c r="D28" s="115">
        <v>256</v>
      </c>
      <c r="E28" s="114">
        <v>260</v>
      </c>
      <c r="F28" s="114">
        <v>250</v>
      </c>
      <c r="G28" s="114">
        <v>268</v>
      </c>
      <c r="H28" s="140">
        <v>269</v>
      </c>
      <c r="I28" s="115">
        <v>-13</v>
      </c>
      <c r="J28" s="116">
        <v>-4.8327137546468402</v>
      </c>
    </row>
    <row r="29" spans="1:15" s="110" customFormat="1" ht="24.95" customHeight="1" x14ac:dyDescent="0.2">
      <c r="A29" s="193">
        <v>86</v>
      </c>
      <c r="B29" s="199" t="s">
        <v>165</v>
      </c>
      <c r="C29" s="113">
        <v>5.8854880462920667</v>
      </c>
      <c r="D29" s="115">
        <v>773</v>
      </c>
      <c r="E29" s="114">
        <v>756</v>
      </c>
      <c r="F29" s="114">
        <v>747</v>
      </c>
      <c r="G29" s="114">
        <v>737</v>
      </c>
      <c r="H29" s="140">
        <v>733</v>
      </c>
      <c r="I29" s="115">
        <v>40</v>
      </c>
      <c r="J29" s="116">
        <v>5.4570259208731242</v>
      </c>
    </row>
    <row r="30" spans="1:15" s="110" customFormat="1" ht="24.95" customHeight="1" x14ac:dyDescent="0.2">
      <c r="A30" s="193">
        <v>87.88</v>
      </c>
      <c r="B30" s="204" t="s">
        <v>166</v>
      </c>
      <c r="C30" s="113">
        <v>4.172377036698645</v>
      </c>
      <c r="D30" s="115">
        <v>548</v>
      </c>
      <c r="E30" s="114">
        <v>557</v>
      </c>
      <c r="F30" s="114">
        <v>564</v>
      </c>
      <c r="G30" s="114">
        <v>568</v>
      </c>
      <c r="H30" s="140">
        <v>570</v>
      </c>
      <c r="I30" s="115">
        <v>-22</v>
      </c>
      <c r="J30" s="116">
        <v>-3.8596491228070176</v>
      </c>
    </row>
    <row r="31" spans="1:15" s="110" customFormat="1" ht="24.95" customHeight="1" x14ac:dyDescent="0.2">
      <c r="A31" s="193" t="s">
        <v>167</v>
      </c>
      <c r="B31" s="199" t="s">
        <v>168</v>
      </c>
      <c r="C31" s="113">
        <v>13.141464900258869</v>
      </c>
      <c r="D31" s="115">
        <v>1726</v>
      </c>
      <c r="E31" s="114">
        <v>1586</v>
      </c>
      <c r="F31" s="114">
        <v>1902</v>
      </c>
      <c r="G31" s="114">
        <v>1911</v>
      </c>
      <c r="H31" s="140">
        <v>1746</v>
      </c>
      <c r="I31" s="115">
        <v>-20</v>
      </c>
      <c r="J31" s="116">
        <v>-1.1454753722794959</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2.2765341860819248</v>
      </c>
      <c r="D34" s="115">
        <v>299</v>
      </c>
      <c r="E34" s="114">
        <v>295</v>
      </c>
      <c r="F34" s="114">
        <v>305</v>
      </c>
      <c r="G34" s="114">
        <v>283</v>
      </c>
      <c r="H34" s="140">
        <v>283</v>
      </c>
      <c r="I34" s="115">
        <v>16</v>
      </c>
      <c r="J34" s="116">
        <v>5.6537102473498235</v>
      </c>
    </row>
    <row r="35" spans="1:10" s="110" customFormat="1" ht="24.95" customHeight="1" x14ac:dyDescent="0.2">
      <c r="A35" s="292" t="s">
        <v>171</v>
      </c>
      <c r="B35" s="293" t="s">
        <v>172</v>
      </c>
      <c r="C35" s="113">
        <v>20.344144967260544</v>
      </c>
      <c r="D35" s="115">
        <v>2672</v>
      </c>
      <c r="E35" s="114">
        <v>2690</v>
      </c>
      <c r="F35" s="114">
        <v>2729</v>
      </c>
      <c r="G35" s="114">
        <v>2749</v>
      </c>
      <c r="H35" s="140">
        <v>2721</v>
      </c>
      <c r="I35" s="115">
        <v>-49</v>
      </c>
      <c r="J35" s="116">
        <v>-1.8008085262771041</v>
      </c>
    </row>
    <row r="36" spans="1:10" s="110" customFormat="1" ht="24.95" customHeight="1" x14ac:dyDescent="0.2">
      <c r="A36" s="294" t="s">
        <v>173</v>
      </c>
      <c r="B36" s="295" t="s">
        <v>174</v>
      </c>
      <c r="C36" s="125">
        <v>77.379320846657535</v>
      </c>
      <c r="D36" s="143">
        <v>10163</v>
      </c>
      <c r="E36" s="144">
        <v>10273</v>
      </c>
      <c r="F36" s="144">
        <v>10563</v>
      </c>
      <c r="G36" s="144">
        <v>10563</v>
      </c>
      <c r="H36" s="145">
        <v>10298</v>
      </c>
      <c r="I36" s="143">
        <v>-135</v>
      </c>
      <c r="J36" s="146">
        <v>-1.3109341619731987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13134</v>
      </c>
      <c r="F11" s="264">
        <v>13258</v>
      </c>
      <c r="G11" s="264">
        <v>13597</v>
      </c>
      <c r="H11" s="264">
        <v>13595</v>
      </c>
      <c r="I11" s="265">
        <v>13302</v>
      </c>
      <c r="J11" s="263">
        <v>-168</v>
      </c>
      <c r="K11" s="266">
        <v>-1.2629679747406406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43.452109029998475</v>
      </c>
      <c r="E13" s="115">
        <v>5707</v>
      </c>
      <c r="F13" s="114">
        <v>5805</v>
      </c>
      <c r="G13" s="114">
        <v>5933</v>
      </c>
      <c r="H13" s="114">
        <v>5886</v>
      </c>
      <c r="I13" s="140">
        <v>5703</v>
      </c>
      <c r="J13" s="115">
        <v>4</v>
      </c>
      <c r="K13" s="116">
        <v>7.0138523584078558E-2</v>
      </c>
    </row>
    <row r="14" spans="1:15" ht="15.95" customHeight="1" x14ac:dyDescent="0.2">
      <c r="A14" s="306" t="s">
        <v>230</v>
      </c>
      <c r="B14" s="307"/>
      <c r="C14" s="308"/>
      <c r="D14" s="113">
        <v>45.31749657377798</v>
      </c>
      <c r="E14" s="115">
        <v>5952</v>
      </c>
      <c r="F14" s="114">
        <v>5965</v>
      </c>
      <c r="G14" s="114">
        <v>6194</v>
      </c>
      <c r="H14" s="114">
        <v>6220</v>
      </c>
      <c r="I14" s="140">
        <v>6135</v>
      </c>
      <c r="J14" s="115">
        <v>-183</v>
      </c>
      <c r="K14" s="116">
        <v>-2.9828850855745723</v>
      </c>
    </row>
    <row r="15" spans="1:15" ht="15.95" customHeight="1" x14ac:dyDescent="0.2">
      <c r="A15" s="306" t="s">
        <v>231</v>
      </c>
      <c r="B15" s="307"/>
      <c r="C15" s="308"/>
      <c r="D15" s="113">
        <v>5.1621745089081772</v>
      </c>
      <c r="E15" s="115">
        <v>678</v>
      </c>
      <c r="F15" s="114">
        <v>683</v>
      </c>
      <c r="G15" s="114">
        <v>693</v>
      </c>
      <c r="H15" s="114">
        <v>665</v>
      </c>
      <c r="I15" s="140">
        <v>666</v>
      </c>
      <c r="J15" s="115">
        <v>12</v>
      </c>
      <c r="K15" s="116">
        <v>1.8018018018018018</v>
      </c>
    </row>
    <row r="16" spans="1:15" ht="15.95" customHeight="1" x14ac:dyDescent="0.2">
      <c r="A16" s="306" t="s">
        <v>232</v>
      </c>
      <c r="B16" s="307"/>
      <c r="C16" s="308"/>
      <c r="D16" s="113">
        <v>2.4592660271052229</v>
      </c>
      <c r="E16" s="115">
        <v>323</v>
      </c>
      <c r="F16" s="114">
        <v>313</v>
      </c>
      <c r="G16" s="114">
        <v>300</v>
      </c>
      <c r="H16" s="114">
        <v>309</v>
      </c>
      <c r="I16" s="140">
        <v>310</v>
      </c>
      <c r="J16" s="115">
        <v>13</v>
      </c>
      <c r="K16" s="116">
        <v>4.193548387096774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2.1166438251865389</v>
      </c>
      <c r="E18" s="115">
        <v>278</v>
      </c>
      <c r="F18" s="114">
        <v>278</v>
      </c>
      <c r="G18" s="114">
        <v>275</v>
      </c>
      <c r="H18" s="114">
        <v>256</v>
      </c>
      <c r="I18" s="140">
        <v>259</v>
      </c>
      <c r="J18" s="115">
        <v>19</v>
      </c>
      <c r="K18" s="116">
        <v>7.3359073359073363</v>
      </c>
    </row>
    <row r="19" spans="1:11" ht="14.1" customHeight="1" x14ac:dyDescent="0.2">
      <c r="A19" s="306" t="s">
        <v>235</v>
      </c>
      <c r="B19" s="307" t="s">
        <v>236</v>
      </c>
      <c r="C19" s="308"/>
      <c r="D19" s="113">
        <v>1.4085579412212579</v>
      </c>
      <c r="E19" s="115">
        <v>185</v>
      </c>
      <c r="F19" s="114">
        <v>191</v>
      </c>
      <c r="G19" s="114">
        <v>191</v>
      </c>
      <c r="H19" s="114">
        <v>171</v>
      </c>
      <c r="I19" s="140">
        <v>167</v>
      </c>
      <c r="J19" s="115">
        <v>18</v>
      </c>
      <c r="K19" s="116">
        <v>10.778443113772456</v>
      </c>
    </row>
    <row r="20" spans="1:11" ht="14.1" customHeight="1" x14ac:dyDescent="0.2">
      <c r="A20" s="306">
        <v>12</v>
      </c>
      <c r="B20" s="307" t="s">
        <v>237</v>
      </c>
      <c r="C20" s="308"/>
      <c r="D20" s="113">
        <v>1.0202527790467488</v>
      </c>
      <c r="E20" s="115">
        <v>134</v>
      </c>
      <c r="F20" s="114">
        <v>133</v>
      </c>
      <c r="G20" s="114">
        <v>149</v>
      </c>
      <c r="H20" s="114">
        <v>138</v>
      </c>
      <c r="I20" s="140">
        <v>131</v>
      </c>
      <c r="J20" s="115">
        <v>3</v>
      </c>
      <c r="K20" s="116">
        <v>2.2900763358778624</v>
      </c>
    </row>
    <row r="21" spans="1:11" ht="14.1" customHeight="1" x14ac:dyDescent="0.2">
      <c r="A21" s="306">
        <v>21</v>
      </c>
      <c r="B21" s="307" t="s">
        <v>238</v>
      </c>
      <c r="C21" s="308"/>
      <c r="D21" s="113">
        <v>0.10659357393025735</v>
      </c>
      <c r="E21" s="115">
        <v>14</v>
      </c>
      <c r="F21" s="114">
        <v>15</v>
      </c>
      <c r="G21" s="114">
        <v>15</v>
      </c>
      <c r="H21" s="114">
        <v>17</v>
      </c>
      <c r="I21" s="140">
        <v>15</v>
      </c>
      <c r="J21" s="115">
        <v>-1</v>
      </c>
      <c r="K21" s="116">
        <v>-6.666666666666667</v>
      </c>
    </row>
    <row r="22" spans="1:11" ht="14.1" customHeight="1" x14ac:dyDescent="0.2">
      <c r="A22" s="306">
        <v>22</v>
      </c>
      <c r="B22" s="307" t="s">
        <v>239</v>
      </c>
      <c r="C22" s="308"/>
      <c r="D22" s="113">
        <v>1.4390132480584741</v>
      </c>
      <c r="E22" s="115">
        <v>189</v>
      </c>
      <c r="F22" s="114">
        <v>181</v>
      </c>
      <c r="G22" s="114">
        <v>198</v>
      </c>
      <c r="H22" s="114">
        <v>198</v>
      </c>
      <c r="I22" s="140">
        <v>181</v>
      </c>
      <c r="J22" s="115">
        <v>8</v>
      </c>
      <c r="K22" s="116">
        <v>4.4198895027624312</v>
      </c>
    </row>
    <row r="23" spans="1:11" ht="14.1" customHeight="1" x14ac:dyDescent="0.2">
      <c r="A23" s="306">
        <v>23</v>
      </c>
      <c r="B23" s="307" t="s">
        <v>240</v>
      </c>
      <c r="C23" s="308"/>
      <c r="D23" s="113">
        <v>0.50251256281407031</v>
      </c>
      <c r="E23" s="115">
        <v>66</v>
      </c>
      <c r="F23" s="114">
        <v>67</v>
      </c>
      <c r="G23" s="114">
        <v>67</v>
      </c>
      <c r="H23" s="114">
        <v>63</v>
      </c>
      <c r="I23" s="140">
        <v>61</v>
      </c>
      <c r="J23" s="115">
        <v>5</v>
      </c>
      <c r="K23" s="116">
        <v>8.1967213114754092</v>
      </c>
    </row>
    <row r="24" spans="1:11" ht="14.1" customHeight="1" x14ac:dyDescent="0.2">
      <c r="A24" s="306">
        <v>24</v>
      </c>
      <c r="B24" s="307" t="s">
        <v>241</v>
      </c>
      <c r="C24" s="308"/>
      <c r="D24" s="113">
        <v>2.3450586264656614</v>
      </c>
      <c r="E24" s="115">
        <v>308</v>
      </c>
      <c r="F24" s="114">
        <v>336</v>
      </c>
      <c r="G24" s="114">
        <v>345</v>
      </c>
      <c r="H24" s="114">
        <v>349</v>
      </c>
      <c r="I24" s="140">
        <v>356</v>
      </c>
      <c r="J24" s="115">
        <v>-48</v>
      </c>
      <c r="K24" s="116">
        <v>-13.48314606741573</v>
      </c>
    </row>
    <row r="25" spans="1:11" ht="14.1" customHeight="1" x14ac:dyDescent="0.2">
      <c r="A25" s="306">
        <v>25</v>
      </c>
      <c r="B25" s="307" t="s">
        <v>242</v>
      </c>
      <c r="C25" s="308"/>
      <c r="D25" s="113">
        <v>2.8856403228262524</v>
      </c>
      <c r="E25" s="115">
        <v>379</v>
      </c>
      <c r="F25" s="114">
        <v>382</v>
      </c>
      <c r="G25" s="114">
        <v>376</v>
      </c>
      <c r="H25" s="114">
        <v>377</v>
      </c>
      <c r="I25" s="140">
        <v>370</v>
      </c>
      <c r="J25" s="115">
        <v>9</v>
      </c>
      <c r="K25" s="116">
        <v>2.4324324324324325</v>
      </c>
    </row>
    <row r="26" spans="1:11" ht="14.1" customHeight="1" x14ac:dyDescent="0.2">
      <c r="A26" s="306">
        <v>26</v>
      </c>
      <c r="B26" s="307" t="s">
        <v>243</v>
      </c>
      <c r="C26" s="308"/>
      <c r="D26" s="113">
        <v>1.9491396375818486</v>
      </c>
      <c r="E26" s="115">
        <v>256</v>
      </c>
      <c r="F26" s="114">
        <v>260</v>
      </c>
      <c r="G26" s="114">
        <v>256</v>
      </c>
      <c r="H26" s="114">
        <v>254</v>
      </c>
      <c r="I26" s="140">
        <v>235</v>
      </c>
      <c r="J26" s="115">
        <v>21</v>
      </c>
      <c r="K26" s="116">
        <v>8.9361702127659566</v>
      </c>
    </row>
    <row r="27" spans="1:11" ht="14.1" customHeight="1" x14ac:dyDescent="0.2">
      <c r="A27" s="306">
        <v>27</v>
      </c>
      <c r="B27" s="307" t="s">
        <v>244</v>
      </c>
      <c r="C27" s="308"/>
      <c r="D27" s="113">
        <v>0.44160194913963757</v>
      </c>
      <c r="E27" s="115">
        <v>58</v>
      </c>
      <c r="F27" s="114">
        <v>62</v>
      </c>
      <c r="G27" s="114">
        <v>62</v>
      </c>
      <c r="H27" s="114">
        <v>59</v>
      </c>
      <c r="I27" s="140">
        <v>60</v>
      </c>
      <c r="J27" s="115">
        <v>-2</v>
      </c>
      <c r="K27" s="116">
        <v>-3.3333333333333335</v>
      </c>
    </row>
    <row r="28" spans="1:11" ht="14.1" customHeight="1" x14ac:dyDescent="0.2">
      <c r="A28" s="306">
        <v>28</v>
      </c>
      <c r="B28" s="307" t="s">
        <v>245</v>
      </c>
      <c r="C28" s="308"/>
      <c r="D28" s="113">
        <v>0.25887010811633926</v>
      </c>
      <c r="E28" s="115">
        <v>34</v>
      </c>
      <c r="F28" s="114">
        <v>36</v>
      </c>
      <c r="G28" s="114">
        <v>38</v>
      </c>
      <c r="H28" s="114">
        <v>36</v>
      </c>
      <c r="I28" s="140">
        <v>44</v>
      </c>
      <c r="J28" s="115">
        <v>-10</v>
      </c>
      <c r="K28" s="116">
        <v>-22.727272727272727</v>
      </c>
    </row>
    <row r="29" spans="1:11" ht="14.1" customHeight="1" x14ac:dyDescent="0.2">
      <c r="A29" s="306">
        <v>29</v>
      </c>
      <c r="B29" s="307" t="s">
        <v>246</v>
      </c>
      <c r="C29" s="308"/>
      <c r="D29" s="113">
        <v>3.4338358458961475</v>
      </c>
      <c r="E29" s="115">
        <v>451</v>
      </c>
      <c r="F29" s="114">
        <v>472</v>
      </c>
      <c r="G29" s="114">
        <v>477</v>
      </c>
      <c r="H29" s="114">
        <v>456</v>
      </c>
      <c r="I29" s="140">
        <v>446</v>
      </c>
      <c r="J29" s="115">
        <v>5</v>
      </c>
      <c r="K29" s="116">
        <v>1.1210762331838564</v>
      </c>
    </row>
    <row r="30" spans="1:11" ht="14.1" customHeight="1" x14ac:dyDescent="0.2">
      <c r="A30" s="306" t="s">
        <v>247</v>
      </c>
      <c r="B30" s="307" t="s">
        <v>248</v>
      </c>
      <c r="C30" s="308"/>
      <c r="D30" s="113">
        <v>0.84513476473275473</v>
      </c>
      <c r="E30" s="115">
        <v>111</v>
      </c>
      <c r="F30" s="114">
        <v>112</v>
      </c>
      <c r="G30" s="114">
        <v>112</v>
      </c>
      <c r="H30" s="114">
        <v>101</v>
      </c>
      <c r="I30" s="140">
        <v>102</v>
      </c>
      <c r="J30" s="115">
        <v>9</v>
      </c>
      <c r="K30" s="116">
        <v>8.8235294117647065</v>
      </c>
    </row>
    <row r="31" spans="1:11" ht="14.1" customHeight="1" x14ac:dyDescent="0.2">
      <c r="A31" s="306" t="s">
        <v>249</v>
      </c>
      <c r="B31" s="307" t="s">
        <v>250</v>
      </c>
      <c r="C31" s="308"/>
      <c r="D31" s="113">
        <v>2.5658596010354806</v>
      </c>
      <c r="E31" s="115">
        <v>337</v>
      </c>
      <c r="F31" s="114">
        <v>357</v>
      </c>
      <c r="G31" s="114">
        <v>361</v>
      </c>
      <c r="H31" s="114">
        <v>352</v>
      </c>
      <c r="I31" s="140">
        <v>341</v>
      </c>
      <c r="J31" s="115">
        <v>-4</v>
      </c>
      <c r="K31" s="116">
        <v>-1.1730205278592376</v>
      </c>
    </row>
    <row r="32" spans="1:11" ht="14.1" customHeight="1" x14ac:dyDescent="0.2">
      <c r="A32" s="306">
        <v>31</v>
      </c>
      <c r="B32" s="307" t="s">
        <v>251</v>
      </c>
      <c r="C32" s="308"/>
      <c r="D32" s="113">
        <v>0.18273184102329831</v>
      </c>
      <c r="E32" s="115">
        <v>24</v>
      </c>
      <c r="F32" s="114">
        <v>20</v>
      </c>
      <c r="G32" s="114">
        <v>20</v>
      </c>
      <c r="H32" s="114">
        <v>24</v>
      </c>
      <c r="I32" s="140">
        <v>24</v>
      </c>
      <c r="J32" s="115">
        <v>0</v>
      </c>
      <c r="K32" s="116">
        <v>0</v>
      </c>
    </row>
    <row r="33" spans="1:11" ht="14.1" customHeight="1" x14ac:dyDescent="0.2">
      <c r="A33" s="306">
        <v>32</v>
      </c>
      <c r="B33" s="307" t="s">
        <v>252</v>
      </c>
      <c r="C33" s="308"/>
      <c r="D33" s="113">
        <v>1.7740216232678545</v>
      </c>
      <c r="E33" s="115">
        <v>233</v>
      </c>
      <c r="F33" s="114">
        <v>225</v>
      </c>
      <c r="G33" s="114">
        <v>237</v>
      </c>
      <c r="H33" s="114">
        <v>228</v>
      </c>
      <c r="I33" s="140">
        <v>220</v>
      </c>
      <c r="J33" s="115">
        <v>13</v>
      </c>
      <c r="K33" s="116">
        <v>5.9090909090909092</v>
      </c>
    </row>
    <row r="34" spans="1:11" ht="14.1" customHeight="1" x14ac:dyDescent="0.2">
      <c r="A34" s="306">
        <v>33</v>
      </c>
      <c r="B34" s="307" t="s">
        <v>253</v>
      </c>
      <c r="C34" s="308"/>
      <c r="D34" s="113">
        <v>0.59387848332571946</v>
      </c>
      <c r="E34" s="115">
        <v>78</v>
      </c>
      <c r="F34" s="114">
        <v>73</v>
      </c>
      <c r="G34" s="114">
        <v>76</v>
      </c>
      <c r="H34" s="114">
        <v>74</v>
      </c>
      <c r="I34" s="140">
        <v>68</v>
      </c>
      <c r="J34" s="115">
        <v>10</v>
      </c>
      <c r="K34" s="116">
        <v>14.705882352941176</v>
      </c>
    </row>
    <row r="35" spans="1:11" ht="14.1" customHeight="1" x14ac:dyDescent="0.2">
      <c r="A35" s="306">
        <v>34</v>
      </c>
      <c r="B35" s="307" t="s">
        <v>254</v>
      </c>
      <c r="C35" s="308"/>
      <c r="D35" s="113">
        <v>6.0301507537688446</v>
      </c>
      <c r="E35" s="115">
        <v>792</v>
      </c>
      <c r="F35" s="114">
        <v>774</v>
      </c>
      <c r="G35" s="114">
        <v>778</v>
      </c>
      <c r="H35" s="114">
        <v>774</v>
      </c>
      <c r="I35" s="140">
        <v>768</v>
      </c>
      <c r="J35" s="115">
        <v>24</v>
      </c>
      <c r="K35" s="116">
        <v>3.125</v>
      </c>
    </row>
    <row r="36" spans="1:11" ht="14.1" customHeight="1" x14ac:dyDescent="0.2">
      <c r="A36" s="306">
        <v>41</v>
      </c>
      <c r="B36" s="307" t="s">
        <v>255</v>
      </c>
      <c r="C36" s="308"/>
      <c r="D36" s="113">
        <v>7.6138267093040959E-2</v>
      </c>
      <c r="E36" s="115">
        <v>10</v>
      </c>
      <c r="F36" s="114">
        <v>12</v>
      </c>
      <c r="G36" s="114">
        <v>12</v>
      </c>
      <c r="H36" s="114">
        <v>12</v>
      </c>
      <c r="I36" s="140">
        <v>11</v>
      </c>
      <c r="J36" s="115">
        <v>-1</v>
      </c>
      <c r="K36" s="116">
        <v>-9.0909090909090917</v>
      </c>
    </row>
    <row r="37" spans="1:11" ht="14.1" customHeight="1" x14ac:dyDescent="0.2">
      <c r="A37" s="306">
        <v>42</v>
      </c>
      <c r="B37" s="307" t="s">
        <v>256</v>
      </c>
      <c r="C37" s="308"/>
      <c r="D37" s="113">
        <v>4.5682960255824578E-2</v>
      </c>
      <c r="E37" s="115">
        <v>6</v>
      </c>
      <c r="F37" s="114">
        <v>5</v>
      </c>
      <c r="G37" s="114">
        <v>5</v>
      </c>
      <c r="H37" s="114">
        <v>5</v>
      </c>
      <c r="I37" s="140">
        <v>5</v>
      </c>
      <c r="J37" s="115">
        <v>1</v>
      </c>
      <c r="K37" s="116">
        <v>20</v>
      </c>
    </row>
    <row r="38" spans="1:11" ht="14.1" customHeight="1" x14ac:dyDescent="0.2">
      <c r="A38" s="306">
        <v>43</v>
      </c>
      <c r="B38" s="307" t="s">
        <v>257</v>
      </c>
      <c r="C38" s="308"/>
      <c r="D38" s="113">
        <v>0.38830516217450889</v>
      </c>
      <c r="E38" s="115">
        <v>51</v>
      </c>
      <c r="F38" s="114">
        <v>44</v>
      </c>
      <c r="G38" s="114">
        <v>44</v>
      </c>
      <c r="H38" s="114">
        <v>46</v>
      </c>
      <c r="I38" s="140">
        <v>46</v>
      </c>
      <c r="J38" s="115">
        <v>5</v>
      </c>
      <c r="K38" s="116">
        <v>10.869565217391305</v>
      </c>
    </row>
    <row r="39" spans="1:11" ht="14.1" customHeight="1" x14ac:dyDescent="0.2">
      <c r="A39" s="306">
        <v>51</v>
      </c>
      <c r="B39" s="307" t="s">
        <v>258</v>
      </c>
      <c r="C39" s="308"/>
      <c r="D39" s="113">
        <v>4.6901172529313229</v>
      </c>
      <c r="E39" s="115">
        <v>616</v>
      </c>
      <c r="F39" s="114">
        <v>618</v>
      </c>
      <c r="G39" s="114">
        <v>619</v>
      </c>
      <c r="H39" s="114">
        <v>638</v>
      </c>
      <c r="I39" s="140">
        <v>641</v>
      </c>
      <c r="J39" s="115">
        <v>-25</v>
      </c>
      <c r="K39" s="116">
        <v>-3.9001560062402496</v>
      </c>
    </row>
    <row r="40" spans="1:11" ht="14.1" customHeight="1" x14ac:dyDescent="0.2">
      <c r="A40" s="306" t="s">
        <v>259</v>
      </c>
      <c r="B40" s="307" t="s">
        <v>260</v>
      </c>
      <c r="C40" s="308"/>
      <c r="D40" s="113">
        <v>4.5302268920359374</v>
      </c>
      <c r="E40" s="115">
        <v>595</v>
      </c>
      <c r="F40" s="114">
        <v>598</v>
      </c>
      <c r="G40" s="114">
        <v>602</v>
      </c>
      <c r="H40" s="114">
        <v>618</v>
      </c>
      <c r="I40" s="140">
        <v>619</v>
      </c>
      <c r="J40" s="115">
        <v>-24</v>
      </c>
      <c r="K40" s="116">
        <v>-3.877221324717286</v>
      </c>
    </row>
    <row r="41" spans="1:11" ht="14.1" customHeight="1" x14ac:dyDescent="0.2">
      <c r="A41" s="306"/>
      <c r="B41" s="307" t="s">
        <v>261</v>
      </c>
      <c r="C41" s="308"/>
      <c r="D41" s="113">
        <v>3.479518806151972</v>
      </c>
      <c r="E41" s="115">
        <v>457</v>
      </c>
      <c r="F41" s="114">
        <v>454</v>
      </c>
      <c r="G41" s="114">
        <v>454</v>
      </c>
      <c r="H41" s="114">
        <v>472</v>
      </c>
      <c r="I41" s="140">
        <v>474</v>
      </c>
      <c r="J41" s="115">
        <v>-17</v>
      </c>
      <c r="K41" s="116">
        <v>-3.5864978902953588</v>
      </c>
    </row>
    <row r="42" spans="1:11" ht="14.1" customHeight="1" x14ac:dyDescent="0.2">
      <c r="A42" s="306">
        <v>52</v>
      </c>
      <c r="B42" s="307" t="s">
        <v>262</v>
      </c>
      <c r="C42" s="308"/>
      <c r="D42" s="113">
        <v>6.19004111466423</v>
      </c>
      <c r="E42" s="115">
        <v>813</v>
      </c>
      <c r="F42" s="114">
        <v>809</v>
      </c>
      <c r="G42" s="114">
        <v>839</v>
      </c>
      <c r="H42" s="114">
        <v>845</v>
      </c>
      <c r="I42" s="140">
        <v>848</v>
      </c>
      <c r="J42" s="115">
        <v>-35</v>
      </c>
      <c r="K42" s="116">
        <v>-4.1273584905660377</v>
      </c>
    </row>
    <row r="43" spans="1:11" ht="14.1" customHeight="1" x14ac:dyDescent="0.2">
      <c r="A43" s="306" t="s">
        <v>263</v>
      </c>
      <c r="B43" s="307" t="s">
        <v>264</v>
      </c>
      <c r="C43" s="308"/>
      <c r="D43" s="113">
        <v>5.8017359524897216</v>
      </c>
      <c r="E43" s="115">
        <v>762</v>
      </c>
      <c r="F43" s="114">
        <v>757</v>
      </c>
      <c r="G43" s="114">
        <v>781</v>
      </c>
      <c r="H43" s="114">
        <v>786</v>
      </c>
      <c r="I43" s="140">
        <v>796</v>
      </c>
      <c r="J43" s="115">
        <v>-34</v>
      </c>
      <c r="K43" s="116">
        <v>-4.2713567839195976</v>
      </c>
    </row>
    <row r="44" spans="1:11" ht="14.1" customHeight="1" x14ac:dyDescent="0.2">
      <c r="A44" s="306">
        <v>53</v>
      </c>
      <c r="B44" s="307" t="s">
        <v>265</v>
      </c>
      <c r="C44" s="308"/>
      <c r="D44" s="113">
        <v>1.2943505405816964</v>
      </c>
      <c r="E44" s="115">
        <v>170</v>
      </c>
      <c r="F44" s="114">
        <v>181</v>
      </c>
      <c r="G44" s="114">
        <v>187</v>
      </c>
      <c r="H44" s="114">
        <v>181</v>
      </c>
      <c r="I44" s="140">
        <v>180</v>
      </c>
      <c r="J44" s="115">
        <v>-10</v>
      </c>
      <c r="K44" s="116">
        <v>-5.5555555555555554</v>
      </c>
    </row>
    <row r="45" spans="1:11" ht="14.1" customHeight="1" x14ac:dyDescent="0.2">
      <c r="A45" s="306" t="s">
        <v>266</v>
      </c>
      <c r="B45" s="307" t="s">
        <v>267</v>
      </c>
      <c r="C45" s="308"/>
      <c r="D45" s="113">
        <v>1.2867367138723922</v>
      </c>
      <c r="E45" s="115">
        <v>169</v>
      </c>
      <c r="F45" s="114">
        <v>180</v>
      </c>
      <c r="G45" s="114">
        <v>187</v>
      </c>
      <c r="H45" s="114">
        <v>181</v>
      </c>
      <c r="I45" s="140">
        <v>180</v>
      </c>
      <c r="J45" s="115">
        <v>-11</v>
      </c>
      <c r="K45" s="116">
        <v>-6.1111111111111107</v>
      </c>
    </row>
    <row r="46" spans="1:11" ht="14.1" customHeight="1" x14ac:dyDescent="0.2">
      <c r="A46" s="306">
        <v>54</v>
      </c>
      <c r="B46" s="307" t="s">
        <v>268</v>
      </c>
      <c r="C46" s="308"/>
      <c r="D46" s="113">
        <v>14.687071722247602</v>
      </c>
      <c r="E46" s="115">
        <v>1929</v>
      </c>
      <c r="F46" s="114">
        <v>1963</v>
      </c>
      <c r="G46" s="114">
        <v>2027</v>
      </c>
      <c r="H46" s="114">
        <v>2049</v>
      </c>
      <c r="I46" s="140">
        <v>1977</v>
      </c>
      <c r="J46" s="115">
        <v>-48</v>
      </c>
      <c r="K46" s="116">
        <v>-2.4279210925644916</v>
      </c>
    </row>
    <row r="47" spans="1:11" ht="14.1" customHeight="1" x14ac:dyDescent="0.2">
      <c r="A47" s="306">
        <v>61</v>
      </c>
      <c r="B47" s="307" t="s">
        <v>269</v>
      </c>
      <c r="C47" s="308"/>
      <c r="D47" s="113">
        <v>0.65478909700015231</v>
      </c>
      <c r="E47" s="115">
        <v>86</v>
      </c>
      <c r="F47" s="114">
        <v>85</v>
      </c>
      <c r="G47" s="114">
        <v>83</v>
      </c>
      <c r="H47" s="114">
        <v>87</v>
      </c>
      <c r="I47" s="140">
        <v>89</v>
      </c>
      <c r="J47" s="115">
        <v>-3</v>
      </c>
      <c r="K47" s="116">
        <v>-3.3707865168539324</v>
      </c>
    </row>
    <row r="48" spans="1:11" ht="14.1" customHeight="1" x14ac:dyDescent="0.2">
      <c r="A48" s="306">
        <v>62</v>
      </c>
      <c r="B48" s="307" t="s">
        <v>270</v>
      </c>
      <c r="C48" s="308"/>
      <c r="D48" s="113">
        <v>8.8701081163392725</v>
      </c>
      <c r="E48" s="115">
        <v>1165</v>
      </c>
      <c r="F48" s="114">
        <v>1159</v>
      </c>
      <c r="G48" s="114">
        <v>1141</v>
      </c>
      <c r="H48" s="114">
        <v>1157</v>
      </c>
      <c r="I48" s="140">
        <v>1163</v>
      </c>
      <c r="J48" s="115">
        <v>2</v>
      </c>
      <c r="K48" s="116">
        <v>0.17196904557179707</v>
      </c>
    </row>
    <row r="49" spans="1:11" ht="14.1" customHeight="1" x14ac:dyDescent="0.2">
      <c r="A49" s="306">
        <v>63</v>
      </c>
      <c r="B49" s="307" t="s">
        <v>271</v>
      </c>
      <c r="C49" s="308"/>
      <c r="D49" s="113">
        <v>9.4944419065022085</v>
      </c>
      <c r="E49" s="115">
        <v>1247</v>
      </c>
      <c r="F49" s="114">
        <v>1288</v>
      </c>
      <c r="G49" s="114">
        <v>1466</v>
      </c>
      <c r="H49" s="114">
        <v>1466</v>
      </c>
      <c r="I49" s="140">
        <v>1349</v>
      </c>
      <c r="J49" s="115">
        <v>-102</v>
      </c>
      <c r="K49" s="116">
        <v>-7.5611564121571533</v>
      </c>
    </row>
    <row r="50" spans="1:11" ht="14.1" customHeight="1" x14ac:dyDescent="0.2">
      <c r="A50" s="306" t="s">
        <v>272</v>
      </c>
      <c r="B50" s="307" t="s">
        <v>273</v>
      </c>
      <c r="C50" s="308"/>
      <c r="D50" s="113">
        <v>0.70808588396528094</v>
      </c>
      <c r="E50" s="115">
        <v>93</v>
      </c>
      <c r="F50" s="114">
        <v>95</v>
      </c>
      <c r="G50" s="114">
        <v>126</v>
      </c>
      <c r="H50" s="114">
        <v>126</v>
      </c>
      <c r="I50" s="140">
        <v>98</v>
      </c>
      <c r="J50" s="115">
        <v>-5</v>
      </c>
      <c r="K50" s="116">
        <v>-5.1020408163265305</v>
      </c>
    </row>
    <row r="51" spans="1:11" ht="14.1" customHeight="1" x14ac:dyDescent="0.2">
      <c r="A51" s="306" t="s">
        <v>274</v>
      </c>
      <c r="B51" s="307" t="s">
        <v>275</v>
      </c>
      <c r="C51" s="308"/>
      <c r="D51" s="113">
        <v>7.4996193086645349</v>
      </c>
      <c r="E51" s="115">
        <v>985</v>
      </c>
      <c r="F51" s="114">
        <v>1089</v>
      </c>
      <c r="G51" s="114">
        <v>1143</v>
      </c>
      <c r="H51" s="114">
        <v>1140</v>
      </c>
      <c r="I51" s="140">
        <v>1082</v>
      </c>
      <c r="J51" s="115">
        <v>-97</v>
      </c>
      <c r="K51" s="116">
        <v>-8.9648798521256925</v>
      </c>
    </row>
    <row r="52" spans="1:11" ht="14.1" customHeight="1" x14ac:dyDescent="0.2">
      <c r="A52" s="306">
        <v>71</v>
      </c>
      <c r="B52" s="307" t="s">
        <v>276</v>
      </c>
      <c r="C52" s="308"/>
      <c r="D52" s="113">
        <v>11.367443276991017</v>
      </c>
      <c r="E52" s="115">
        <v>1493</v>
      </c>
      <c r="F52" s="114">
        <v>1523</v>
      </c>
      <c r="G52" s="114">
        <v>1529</v>
      </c>
      <c r="H52" s="114">
        <v>1513</v>
      </c>
      <c r="I52" s="140">
        <v>1497</v>
      </c>
      <c r="J52" s="115">
        <v>-4</v>
      </c>
      <c r="K52" s="116">
        <v>-0.26720106880427524</v>
      </c>
    </row>
    <row r="53" spans="1:11" ht="14.1" customHeight="1" x14ac:dyDescent="0.2">
      <c r="A53" s="306" t="s">
        <v>277</v>
      </c>
      <c r="B53" s="307" t="s">
        <v>278</v>
      </c>
      <c r="C53" s="308"/>
      <c r="D53" s="113">
        <v>0.76138267093040968</v>
      </c>
      <c r="E53" s="115">
        <v>100</v>
      </c>
      <c r="F53" s="114">
        <v>101</v>
      </c>
      <c r="G53" s="114">
        <v>93</v>
      </c>
      <c r="H53" s="114">
        <v>94</v>
      </c>
      <c r="I53" s="140">
        <v>97</v>
      </c>
      <c r="J53" s="115">
        <v>3</v>
      </c>
      <c r="K53" s="116">
        <v>3.0927835051546393</v>
      </c>
    </row>
    <row r="54" spans="1:11" ht="14.1" customHeight="1" x14ac:dyDescent="0.2">
      <c r="A54" s="306" t="s">
        <v>279</v>
      </c>
      <c r="B54" s="307" t="s">
        <v>280</v>
      </c>
      <c r="C54" s="308"/>
      <c r="D54" s="113">
        <v>9.9208162022232376</v>
      </c>
      <c r="E54" s="115">
        <v>1303</v>
      </c>
      <c r="F54" s="114">
        <v>1344</v>
      </c>
      <c r="G54" s="114">
        <v>1359</v>
      </c>
      <c r="H54" s="114">
        <v>1339</v>
      </c>
      <c r="I54" s="140">
        <v>1320</v>
      </c>
      <c r="J54" s="115">
        <v>-17</v>
      </c>
      <c r="K54" s="116">
        <v>-1.2878787878787878</v>
      </c>
    </row>
    <row r="55" spans="1:11" ht="14.1" customHeight="1" x14ac:dyDescent="0.2">
      <c r="A55" s="306">
        <v>72</v>
      </c>
      <c r="B55" s="307" t="s">
        <v>281</v>
      </c>
      <c r="C55" s="308"/>
      <c r="D55" s="113">
        <v>1.4390132480584741</v>
      </c>
      <c r="E55" s="115">
        <v>189</v>
      </c>
      <c r="F55" s="114">
        <v>188</v>
      </c>
      <c r="G55" s="114">
        <v>186</v>
      </c>
      <c r="H55" s="114">
        <v>192</v>
      </c>
      <c r="I55" s="140">
        <v>198</v>
      </c>
      <c r="J55" s="115">
        <v>-9</v>
      </c>
      <c r="K55" s="116">
        <v>-4.5454545454545459</v>
      </c>
    </row>
    <row r="56" spans="1:11" ht="14.1" customHeight="1" x14ac:dyDescent="0.2">
      <c r="A56" s="306" t="s">
        <v>282</v>
      </c>
      <c r="B56" s="307" t="s">
        <v>283</v>
      </c>
      <c r="C56" s="308"/>
      <c r="D56" s="113">
        <v>0.22841480127912289</v>
      </c>
      <c r="E56" s="115">
        <v>30</v>
      </c>
      <c r="F56" s="114">
        <v>29</v>
      </c>
      <c r="G56" s="114">
        <v>25</v>
      </c>
      <c r="H56" s="114">
        <v>26</v>
      </c>
      <c r="I56" s="140">
        <v>26</v>
      </c>
      <c r="J56" s="115">
        <v>4</v>
      </c>
      <c r="K56" s="116">
        <v>15.384615384615385</v>
      </c>
    </row>
    <row r="57" spans="1:11" ht="14.1" customHeight="1" x14ac:dyDescent="0.2">
      <c r="A57" s="306" t="s">
        <v>284</v>
      </c>
      <c r="B57" s="307" t="s">
        <v>285</v>
      </c>
      <c r="C57" s="308"/>
      <c r="D57" s="113">
        <v>0.8070656311862342</v>
      </c>
      <c r="E57" s="115">
        <v>106</v>
      </c>
      <c r="F57" s="114">
        <v>105</v>
      </c>
      <c r="G57" s="114">
        <v>105</v>
      </c>
      <c r="H57" s="114">
        <v>107</v>
      </c>
      <c r="I57" s="140">
        <v>113</v>
      </c>
      <c r="J57" s="115">
        <v>-7</v>
      </c>
      <c r="K57" s="116">
        <v>-6.1946902654867255</v>
      </c>
    </row>
    <row r="58" spans="1:11" ht="14.1" customHeight="1" x14ac:dyDescent="0.2">
      <c r="A58" s="306">
        <v>73</v>
      </c>
      <c r="B58" s="307" t="s">
        <v>286</v>
      </c>
      <c r="C58" s="308"/>
      <c r="D58" s="113">
        <v>0.93650068524440389</v>
      </c>
      <c r="E58" s="115">
        <v>123</v>
      </c>
      <c r="F58" s="114">
        <v>122</v>
      </c>
      <c r="G58" s="114">
        <v>122</v>
      </c>
      <c r="H58" s="114">
        <v>126</v>
      </c>
      <c r="I58" s="140">
        <v>124</v>
      </c>
      <c r="J58" s="115">
        <v>-1</v>
      </c>
      <c r="K58" s="116">
        <v>-0.80645161290322576</v>
      </c>
    </row>
    <row r="59" spans="1:11" ht="14.1" customHeight="1" x14ac:dyDescent="0.2">
      <c r="A59" s="306" t="s">
        <v>287</v>
      </c>
      <c r="B59" s="307" t="s">
        <v>288</v>
      </c>
      <c r="C59" s="308"/>
      <c r="D59" s="113">
        <v>0.76138267093040968</v>
      </c>
      <c r="E59" s="115">
        <v>100</v>
      </c>
      <c r="F59" s="114">
        <v>96</v>
      </c>
      <c r="G59" s="114">
        <v>95</v>
      </c>
      <c r="H59" s="114">
        <v>101</v>
      </c>
      <c r="I59" s="140">
        <v>98</v>
      </c>
      <c r="J59" s="115">
        <v>2</v>
      </c>
      <c r="K59" s="116">
        <v>2.0408163265306123</v>
      </c>
    </row>
    <row r="60" spans="1:11" ht="14.1" customHeight="1" x14ac:dyDescent="0.2">
      <c r="A60" s="306">
        <v>81</v>
      </c>
      <c r="B60" s="307" t="s">
        <v>289</v>
      </c>
      <c r="C60" s="308"/>
      <c r="D60" s="113">
        <v>3.3500837520938025</v>
      </c>
      <c r="E60" s="115">
        <v>440</v>
      </c>
      <c r="F60" s="114">
        <v>416</v>
      </c>
      <c r="G60" s="114">
        <v>442</v>
      </c>
      <c r="H60" s="114">
        <v>435</v>
      </c>
      <c r="I60" s="140">
        <v>423</v>
      </c>
      <c r="J60" s="115">
        <v>17</v>
      </c>
      <c r="K60" s="116">
        <v>4.0189125295508275</v>
      </c>
    </row>
    <row r="61" spans="1:11" ht="14.1" customHeight="1" x14ac:dyDescent="0.2">
      <c r="A61" s="306" t="s">
        <v>290</v>
      </c>
      <c r="B61" s="307" t="s">
        <v>291</v>
      </c>
      <c r="C61" s="308"/>
      <c r="D61" s="113">
        <v>1.347647327546825</v>
      </c>
      <c r="E61" s="115">
        <v>177</v>
      </c>
      <c r="F61" s="114">
        <v>168</v>
      </c>
      <c r="G61" s="114">
        <v>170</v>
      </c>
      <c r="H61" s="114">
        <v>163</v>
      </c>
      <c r="I61" s="140">
        <v>168</v>
      </c>
      <c r="J61" s="115">
        <v>9</v>
      </c>
      <c r="K61" s="116">
        <v>5.3571428571428568</v>
      </c>
    </row>
    <row r="62" spans="1:11" ht="14.1" customHeight="1" x14ac:dyDescent="0.2">
      <c r="A62" s="306" t="s">
        <v>292</v>
      </c>
      <c r="B62" s="307" t="s">
        <v>293</v>
      </c>
      <c r="C62" s="308"/>
      <c r="D62" s="113">
        <v>1.2486675803258718</v>
      </c>
      <c r="E62" s="115">
        <v>164</v>
      </c>
      <c r="F62" s="114">
        <v>142</v>
      </c>
      <c r="G62" s="114">
        <v>156</v>
      </c>
      <c r="H62" s="114">
        <v>152</v>
      </c>
      <c r="I62" s="140">
        <v>139</v>
      </c>
      <c r="J62" s="115">
        <v>25</v>
      </c>
      <c r="K62" s="116">
        <v>17.985611510791365</v>
      </c>
    </row>
    <row r="63" spans="1:11" ht="14.1" customHeight="1" x14ac:dyDescent="0.2">
      <c r="A63" s="306"/>
      <c r="B63" s="307" t="s">
        <v>294</v>
      </c>
      <c r="C63" s="308"/>
      <c r="D63" s="113">
        <v>1.1116186995583981</v>
      </c>
      <c r="E63" s="115">
        <v>146</v>
      </c>
      <c r="F63" s="114">
        <v>134</v>
      </c>
      <c r="G63" s="114">
        <v>131</v>
      </c>
      <c r="H63" s="114">
        <v>127</v>
      </c>
      <c r="I63" s="140">
        <v>124</v>
      </c>
      <c r="J63" s="115">
        <v>22</v>
      </c>
      <c r="K63" s="116">
        <v>17.741935483870968</v>
      </c>
    </row>
    <row r="64" spans="1:11" ht="14.1" customHeight="1" x14ac:dyDescent="0.2">
      <c r="A64" s="306" t="s">
        <v>295</v>
      </c>
      <c r="B64" s="307" t="s">
        <v>296</v>
      </c>
      <c r="C64" s="308"/>
      <c r="D64" s="113">
        <v>5.3296786965128677E-2</v>
      </c>
      <c r="E64" s="115">
        <v>7</v>
      </c>
      <c r="F64" s="114">
        <v>8</v>
      </c>
      <c r="G64" s="114">
        <v>8</v>
      </c>
      <c r="H64" s="114">
        <v>8</v>
      </c>
      <c r="I64" s="140">
        <v>7</v>
      </c>
      <c r="J64" s="115">
        <v>0</v>
      </c>
      <c r="K64" s="116">
        <v>0</v>
      </c>
    </row>
    <row r="65" spans="1:11" ht="14.1" customHeight="1" x14ac:dyDescent="0.2">
      <c r="A65" s="306" t="s">
        <v>297</v>
      </c>
      <c r="B65" s="307" t="s">
        <v>298</v>
      </c>
      <c r="C65" s="308"/>
      <c r="D65" s="113">
        <v>0.51774021623267852</v>
      </c>
      <c r="E65" s="115">
        <v>68</v>
      </c>
      <c r="F65" s="114">
        <v>77</v>
      </c>
      <c r="G65" s="114">
        <v>82</v>
      </c>
      <c r="H65" s="114">
        <v>86</v>
      </c>
      <c r="I65" s="140">
        <v>84</v>
      </c>
      <c r="J65" s="115">
        <v>-16</v>
      </c>
      <c r="K65" s="116">
        <v>-19.047619047619047</v>
      </c>
    </row>
    <row r="66" spans="1:11" ht="14.1" customHeight="1" x14ac:dyDescent="0.2">
      <c r="A66" s="306">
        <v>82</v>
      </c>
      <c r="B66" s="307" t="s">
        <v>299</v>
      </c>
      <c r="C66" s="308"/>
      <c r="D66" s="113">
        <v>1.576062128825948</v>
      </c>
      <c r="E66" s="115">
        <v>207</v>
      </c>
      <c r="F66" s="114">
        <v>210</v>
      </c>
      <c r="G66" s="114">
        <v>211</v>
      </c>
      <c r="H66" s="114">
        <v>205</v>
      </c>
      <c r="I66" s="140">
        <v>205</v>
      </c>
      <c r="J66" s="115">
        <v>2</v>
      </c>
      <c r="K66" s="116">
        <v>0.97560975609756095</v>
      </c>
    </row>
    <row r="67" spans="1:11" ht="14.1" customHeight="1" x14ac:dyDescent="0.2">
      <c r="A67" s="306" t="s">
        <v>300</v>
      </c>
      <c r="B67" s="307" t="s">
        <v>301</v>
      </c>
      <c r="C67" s="308"/>
      <c r="D67" s="113">
        <v>0.58626465661641536</v>
      </c>
      <c r="E67" s="115">
        <v>77</v>
      </c>
      <c r="F67" s="114">
        <v>84</v>
      </c>
      <c r="G67" s="114">
        <v>86</v>
      </c>
      <c r="H67" s="114">
        <v>79</v>
      </c>
      <c r="I67" s="140">
        <v>79</v>
      </c>
      <c r="J67" s="115">
        <v>-2</v>
      </c>
      <c r="K67" s="116">
        <v>-2.5316455696202533</v>
      </c>
    </row>
    <row r="68" spans="1:11" ht="14.1" customHeight="1" x14ac:dyDescent="0.2">
      <c r="A68" s="306" t="s">
        <v>302</v>
      </c>
      <c r="B68" s="307" t="s">
        <v>303</v>
      </c>
      <c r="C68" s="308"/>
      <c r="D68" s="113">
        <v>0.63194761687223999</v>
      </c>
      <c r="E68" s="115">
        <v>83</v>
      </c>
      <c r="F68" s="114">
        <v>83</v>
      </c>
      <c r="G68" s="114">
        <v>86</v>
      </c>
      <c r="H68" s="114">
        <v>86</v>
      </c>
      <c r="I68" s="140">
        <v>84</v>
      </c>
      <c r="J68" s="115">
        <v>-1</v>
      </c>
      <c r="K68" s="116">
        <v>-1.1904761904761905</v>
      </c>
    </row>
    <row r="69" spans="1:11" ht="14.1" customHeight="1" x14ac:dyDescent="0.2">
      <c r="A69" s="306">
        <v>83</v>
      </c>
      <c r="B69" s="307" t="s">
        <v>304</v>
      </c>
      <c r="C69" s="308"/>
      <c r="D69" s="113">
        <v>3.1825795644891124</v>
      </c>
      <c r="E69" s="115">
        <v>418</v>
      </c>
      <c r="F69" s="114">
        <v>422</v>
      </c>
      <c r="G69" s="114">
        <v>416</v>
      </c>
      <c r="H69" s="114">
        <v>430</v>
      </c>
      <c r="I69" s="140">
        <v>433</v>
      </c>
      <c r="J69" s="115">
        <v>-15</v>
      </c>
      <c r="K69" s="116">
        <v>-3.464203233256351</v>
      </c>
    </row>
    <row r="70" spans="1:11" ht="14.1" customHeight="1" x14ac:dyDescent="0.2">
      <c r="A70" s="306" t="s">
        <v>305</v>
      </c>
      <c r="B70" s="307" t="s">
        <v>306</v>
      </c>
      <c r="C70" s="308"/>
      <c r="D70" s="113">
        <v>1.7740216232678545</v>
      </c>
      <c r="E70" s="115">
        <v>233</v>
      </c>
      <c r="F70" s="114">
        <v>238</v>
      </c>
      <c r="G70" s="114">
        <v>232</v>
      </c>
      <c r="H70" s="114">
        <v>246</v>
      </c>
      <c r="I70" s="140">
        <v>250</v>
      </c>
      <c r="J70" s="115">
        <v>-17</v>
      </c>
      <c r="K70" s="116">
        <v>-6.8</v>
      </c>
    </row>
    <row r="71" spans="1:11" ht="14.1" customHeight="1" x14ac:dyDescent="0.2">
      <c r="A71" s="306"/>
      <c r="B71" s="307" t="s">
        <v>307</v>
      </c>
      <c r="C71" s="308"/>
      <c r="D71" s="113">
        <v>0.79183797776762599</v>
      </c>
      <c r="E71" s="115">
        <v>104</v>
      </c>
      <c r="F71" s="114">
        <v>105</v>
      </c>
      <c r="G71" s="114">
        <v>99</v>
      </c>
      <c r="H71" s="114">
        <v>108</v>
      </c>
      <c r="I71" s="140">
        <v>116</v>
      </c>
      <c r="J71" s="115">
        <v>-12</v>
      </c>
      <c r="K71" s="116">
        <v>-10.344827586206897</v>
      </c>
    </row>
    <row r="72" spans="1:11" ht="14.1" customHeight="1" x14ac:dyDescent="0.2">
      <c r="A72" s="306">
        <v>84</v>
      </c>
      <c r="B72" s="307" t="s">
        <v>308</v>
      </c>
      <c r="C72" s="308"/>
      <c r="D72" s="113">
        <v>1.5912897822445562</v>
      </c>
      <c r="E72" s="115">
        <v>209</v>
      </c>
      <c r="F72" s="114">
        <v>211</v>
      </c>
      <c r="G72" s="114">
        <v>210</v>
      </c>
      <c r="H72" s="114">
        <v>195</v>
      </c>
      <c r="I72" s="140">
        <v>200</v>
      </c>
      <c r="J72" s="115">
        <v>9</v>
      </c>
      <c r="K72" s="116">
        <v>4.5</v>
      </c>
    </row>
    <row r="73" spans="1:11" ht="14.1" customHeight="1" x14ac:dyDescent="0.2">
      <c r="A73" s="306" t="s">
        <v>309</v>
      </c>
      <c r="B73" s="307" t="s">
        <v>310</v>
      </c>
      <c r="C73" s="308"/>
      <c r="D73" s="113">
        <v>0.17511801431399421</v>
      </c>
      <c r="E73" s="115">
        <v>23</v>
      </c>
      <c r="F73" s="114">
        <v>23</v>
      </c>
      <c r="G73" s="114">
        <v>21</v>
      </c>
      <c r="H73" s="114">
        <v>22</v>
      </c>
      <c r="I73" s="140">
        <v>22</v>
      </c>
      <c r="J73" s="115">
        <v>1</v>
      </c>
      <c r="K73" s="116">
        <v>4.5454545454545459</v>
      </c>
    </row>
    <row r="74" spans="1:11" ht="14.1" customHeight="1" x14ac:dyDescent="0.2">
      <c r="A74" s="306" t="s">
        <v>311</v>
      </c>
      <c r="B74" s="307" t="s">
        <v>312</v>
      </c>
      <c r="C74" s="308"/>
      <c r="D74" s="113">
        <v>3.806913354652048E-2</v>
      </c>
      <c r="E74" s="115">
        <v>5</v>
      </c>
      <c r="F74" s="114">
        <v>8</v>
      </c>
      <c r="G74" s="114">
        <v>7</v>
      </c>
      <c r="H74" s="114">
        <v>7</v>
      </c>
      <c r="I74" s="140">
        <v>9</v>
      </c>
      <c r="J74" s="115">
        <v>-4</v>
      </c>
      <c r="K74" s="116">
        <v>-44.444444444444443</v>
      </c>
    </row>
    <row r="75" spans="1:11" ht="14.1" customHeight="1" x14ac:dyDescent="0.2">
      <c r="A75" s="306" t="s">
        <v>313</v>
      </c>
      <c r="B75" s="307" t="s">
        <v>314</v>
      </c>
      <c r="C75" s="308"/>
      <c r="D75" s="113">
        <v>5.3296786965128677E-2</v>
      </c>
      <c r="E75" s="115">
        <v>7</v>
      </c>
      <c r="F75" s="114">
        <v>7</v>
      </c>
      <c r="G75" s="114">
        <v>6</v>
      </c>
      <c r="H75" s="114">
        <v>6</v>
      </c>
      <c r="I75" s="140">
        <v>7</v>
      </c>
      <c r="J75" s="115">
        <v>0</v>
      </c>
      <c r="K75" s="116">
        <v>0</v>
      </c>
    </row>
    <row r="76" spans="1:11" ht="14.1" customHeight="1" x14ac:dyDescent="0.2">
      <c r="A76" s="306">
        <v>91</v>
      </c>
      <c r="B76" s="307" t="s">
        <v>315</v>
      </c>
      <c r="C76" s="308"/>
      <c r="D76" s="113" t="s">
        <v>513</v>
      </c>
      <c r="E76" s="115" t="s">
        <v>513</v>
      </c>
      <c r="F76" s="114" t="s">
        <v>513</v>
      </c>
      <c r="G76" s="114" t="s">
        <v>513</v>
      </c>
      <c r="H76" s="114" t="s">
        <v>513</v>
      </c>
      <c r="I76" s="140" t="s">
        <v>513</v>
      </c>
      <c r="J76" s="115" t="s">
        <v>513</v>
      </c>
      <c r="K76" s="116" t="s">
        <v>513</v>
      </c>
    </row>
    <row r="77" spans="1:11" ht="14.1" customHeight="1" x14ac:dyDescent="0.2">
      <c r="A77" s="306">
        <v>92</v>
      </c>
      <c r="B77" s="307" t="s">
        <v>316</v>
      </c>
      <c r="C77" s="308"/>
      <c r="D77" s="113">
        <v>0.21318714786051471</v>
      </c>
      <c r="E77" s="115">
        <v>28</v>
      </c>
      <c r="F77" s="114">
        <v>29</v>
      </c>
      <c r="G77" s="114">
        <v>29</v>
      </c>
      <c r="H77" s="114">
        <v>19</v>
      </c>
      <c r="I77" s="140">
        <v>17</v>
      </c>
      <c r="J77" s="115">
        <v>11</v>
      </c>
      <c r="K77" s="116">
        <v>64.705882352941174</v>
      </c>
    </row>
    <row r="78" spans="1:11" ht="14.1" customHeight="1" x14ac:dyDescent="0.2">
      <c r="A78" s="306">
        <v>93</v>
      </c>
      <c r="B78" s="307" t="s">
        <v>317</v>
      </c>
      <c r="C78" s="308"/>
      <c r="D78" s="113">
        <v>0.18273184102329831</v>
      </c>
      <c r="E78" s="115">
        <v>24</v>
      </c>
      <c r="F78" s="114">
        <v>25</v>
      </c>
      <c r="G78" s="114">
        <v>37</v>
      </c>
      <c r="H78" s="114">
        <v>40</v>
      </c>
      <c r="I78" s="140">
        <v>38</v>
      </c>
      <c r="J78" s="115">
        <v>-14</v>
      </c>
      <c r="K78" s="116">
        <v>-36.842105263157897</v>
      </c>
    </row>
    <row r="79" spans="1:11" ht="14.1" customHeight="1" x14ac:dyDescent="0.2">
      <c r="A79" s="306">
        <v>94</v>
      </c>
      <c r="B79" s="307" t="s">
        <v>318</v>
      </c>
      <c r="C79" s="308"/>
      <c r="D79" s="113">
        <v>1.027866605756053</v>
      </c>
      <c r="E79" s="115">
        <v>135</v>
      </c>
      <c r="F79" s="114">
        <v>136</v>
      </c>
      <c r="G79" s="114">
        <v>140</v>
      </c>
      <c r="H79" s="114">
        <v>131</v>
      </c>
      <c r="I79" s="140">
        <v>127</v>
      </c>
      <c r="J79" s="115">
        <v>8</v>
      </c>
      <c r="K79" s="116">
        <v>6.2992125984251972</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3.6089538602101414</v>
      </c>
      <c r="E81" s="143">
        <v>474</v>
      </c>
      <c r="F81" s="144">
        <v>492</v>
      </c>
      <c r="G81" s="144">
        <v>477</v>
      </c>
      <c r="H81" s="144">
        <v>515</v>
      </c>
      <c r="I81" s="145">
        <v>488</v>
      </c>
      <c r="J81" s="143">
        <v>-14</v>
      </c>
      <c r="K81" s="146">
        <v>-2.8688524590163933</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4012</v>
      </c>
      <c r="G12" s="536">
        <v>2686</v>
      </c>
      <c r="H12" s="536">
        <v>4931</v>
      </c>
      <c r="I12" s="536">
        <v>3512</v>
      </c>
      <c r="J12" s="537">
        <v>4399</v>
      </c>
      <c r="K12" s="538">
        <v>-387</v>
      </c>
      <c r="L12" s="349">
        <v>-8.7974539668106395</v>
      </c>
    </row>
    <row r="13" spans="1:17" s="110" customFormat="1" ht="15" customHeight="1" x14ac:dyDescent="0.2">
      <c r="A13" s="350" t="s">
        <v>344</v>
      </c>
      <c r="B13" s="351" t="s">
        <v>345</v>
      </c>
      <c r="C13" s="347"/>
      <c r="D13" s="347"/>
      <c r="E13" s="348"/>
      <c r="F13" s="536">
        <v>2238</v>
      </c>
      <c r="G13" s="536">
        <v>1447</v>
      </c>
      <c r="H13" s="536">
        <v>2701</v>
      </c>
      <c r="I13" s="536">
        <v>2034</v>
      </c>
      <c r="J13" s="537">
        <v>2505</v>
      </c>
      <c r="K13" s="538">
        <v>-267</v>
      </c>
      <c r="L13" s="349">
        <v>-10.658682634730539</v>
      </c>
    </row>
    <row r="14" spans="1:17" s="110" customFormat="1" ht="22.5" customHeight="1" x14ac:dyDescent="0.2">
      <c r="A14" s="350"/>
      <c r="B14" s="351" t="s">
        <v>346</v>
      </c>
      <c r="C14" s="347"/>
      <c r="D14" s="347"/>
      <c r="E14" s="348"/>
      <c r="F14" s="536">
        <v>1774</v>
      </c>
      <c r="G14" s="536">
        <v>1239</v>
      </c>
      <c r="H14" s="536">
        <v>2230</v>
      </c>
      <c r="I14" s="536">
        <v>1478</v>
      </c>
      <c r="J14" s="537">
        <v>1894</v>
      </c>
      <c r="K14" s="538">
        <v>-120</v>
      </c>
      <c r="L14" s="349">
        <v>-6.335797254487856</v>
      </c>
    </row>
    <row r="15" spans="1:17" s="110" customFormat="1" ht="15" customHeight="1" x14ac:dyDescent="0.2">
      <c r="A15" s="350" t="s">
        <v>347</v>
      </c>
      <c r="B15" s="351" t="s">
        <v>108</v>
      </c>
      <c r="C15" s="347"/>
      <c r="D15" s="347"/>
      <c r="E15" s="348"/>
      <c r="F15" s="536">
        <v>1029</v>
      </c>
      <c r="G15" s="536">
        <v>741</v>
      </c>
      <c r="H15" s="536">
        <v>2395</v>
      </c>
      <c r="I15" s="536">
        <v>880</v>
      </c>
      <c r="J15" s="537">
        <v>1149</v>
      </c>
      <c r="K15" s="538">
        <v>-120</v>
      </c>
      <c r="L15" s="349">
        <v>-10.443864229765014</v>
      </c>
    </row>
    <row r="16" spans="1:17" s="110" customFormat="1" ht="15" customHeight="1" x14ac:dyDescent="0.2">
      <c r="A16" s="350"/>
      <c r="B16" s="351" t="s">
        <v>109</v>
      </c>
      <c r="C16" s="347"/>
      <c r="D16" s="347"/>
      <c r="E16" s="348"/>
      <c r="F16" s="536">
        <v>2549</v>
      </c>
      <c r="G16" s="536">
        <v>1731</v>
      </c>
      <c r="H16" s="536">
        <v>2278</v>
      </c>
      <c r="I16" s="536">
        <v>2330</v>
      </c>
      <c r="J16" s="537">
        <v>2823</v>
      </c>
      <c r="K16" s="538">
        <v>-274</v>
      </c>
      <c r="L16" s="349">
        <v>-9.7059865391427564</v>
      </c>
    </row>
    <row r="17" spans="1:12" s="110" customFormat="1" ht="15" customHeight="1" x14ac:dyDescent="0.2">
      <c r="A17" s="350"/>
      <c r="B17" s="351" t="s">
        <v>110</v>
      </c>
      <c r="C17" s="347"/>
      <c r="D17" s="347"/>
      <c r="E17" s="348"/>
      <c r="F17" s="536">
        <v>386</v>
      </c>
      <c r="G17" s="536">
        <v>188</v>
      </c>
      <c r="H17" s="536">
        <v>227</v>
      </c>
      <c r="I17" s="536">
        <v>264</v>
      </c>
      <c r="J17" s="537">
        <v>395</v>
      </c>
      <c r="K17" s="538">
        <v>-9</v>
      </c>
      <c r="L17" s="349">
        <v>-2.278481012658228</v>
      </c>
    </row>
    <row r="18" spans="1:12" s="110" customFormat="1" ht="15" customHeight="1" x14ac:dyDescent="0.2">
      <c r="A18" s="350"/>
      <c r="B18" s="351" t="s">
        <v>111</v>
      </c>
      <c r="C18" s="347"/>
      <c r="D18" s="347"/>
      <c r="E18" s="348"/>
      <c r="F18" s="536">
        <v>48</v>
      </c>
      <c r="G18" s="536">
        <v>26</v>
      </c>
      <c r="H18" s="536">
        <v>31</v>
      </c>
      <c r="I18" s="536">
        <v>38</v>
      </c>
      <c r="J18" s="537">
        <v>32</v>
      </c>
      <c r="K18" s="538">
        <v>16</v>
      </c>
      <c r="L18" s="349">
        <v>50</v>
      </c>
    </row>
    <row r="19" spans="1:12" s="110" customFormat="1" ht="15" customHeight="1" x14ac:dyDescent="0.2">
      <c r="A19" s="118" t="s">
        <v>113</v>
      </c>
      <c r="B19" s="119" t="s">
        <v>181</v>
      </c>
      <c r="C19" s="347"/>
      <c r="D19" s="347"/>
      <c r="E19" s="348"/>
      <c r="F19" s="536">
        <v>2820</v>
      </c>
      <c r="G19" s="536">
        <v>1813</v>
      </c>
      <c r="H19" s="536">
        <v>3757</v>
      </c>
      <c r="I19" s="536">
        <v>2473</v>
      </c>
      <c r="J19" s="537">
        <v>3319</v>
      </c>
      <c r="K19" s="538">
        <v>-499</v>
      </c>
      <c r="L19" s="349">
        <v>-15.034648990659838</v>
      </c>
    </row>
    <row r="20" spans="1:12" s="110" customFormat="1" ht="15" customHeight="1" x14ac:dyDescent="0.2">
      <c r="A20" s="118"/>
      <c r="B20" s="119" t="s">
        <v>182</v>
      </c>
      <c r="C20" s="347"/>
      <c r="D20" s="347"/>
      <c r="E20" s="348"/>
      <c r="F20" s="536">
        <v>1192</v>
      </c>
      <c r="G20" s="536">
        <v>873</v>
      </c>
      <c r="H20" s="536">
        <v>1174</v>
      </c>
      <c r="I20" s="536">
        <v>1039</v>
      </c>
      <c r="J20" s="537">
        <v>1080</v>
      </c>
      <c r="K20" s="538">
        <v>112</v>
      </c>
      <c r="L20" s="349">
        <v>10.37037037037037</v>
      </c>
    </row>
    <row r="21" spans="1:12" s="110" customFormat="1" ht="15" customHeight="1" x14ac:dyDescent="0.2">
      <c r="A21" s="118" t="s">
        <v>113</v>
      </c>
      <c r="B21" s="119" t="s">
        <v>116</v>
      </c>
      <c r="C21" s="347"/>
      <c r="D21" s="347"/>
      <c r="E21" s="348"/>
      <c r="F21" s="536">
        <v>2786</v>
      </c>
      <c r="G21" s="536">
        <v>1910</v>
      </c>
      <c r="H21" s="536">
        <v>3776</v>
      </c>
      <c r="I21" s="536">
        <v>2187</v>
      </c>
      <c r="J21" s="537">
        <v>2990</v>
      </c>
      <c r="K21" s="538">
        <v>-204</v>
      </c>
      <c r="L21" s="349">
        <v>-6.8227424749163879</v>
      </c>
    </row>
    <row r="22" spans="1:12" s="110" customFormat="1" ht="15" customHeight="1" x14ac:dyDescent="0.2">
      <c r="A22" s="118"/>
      <c r="B22" s="119" t="s">
        <v>117</v>
      </c>
      <c r="C22" s="347"/>
      <c r="D22" s="347"/>
      <c r="E22" s="348"/>
      <c r="F22" s="536">
        <v>1224</v>
      </c>
      <c r="G22" s="536">
        <v>775</v>
      </c>
      <c r="H22" s="536">
        <v>1149</v>
      </c>
      <c r="I22" s="536">
        <v>1324</v>
      </c>
      <c r="J22" s="537">
        <v>1408</v>
      </c>
      <c r="K22" s="538">
        <v>-184</v>
      </c>
      <c r="L22" s="349">
        <v>-13.068181818181818</v>
      </c>
    </row>
    <row r="23" spans="1:12" s="110" customFormat="1" ht="15" customHeight="1" x14ac:dyDescent="0.2">
      <c r="A23" s="352" t="s">
        <v>347</v>
      </c>
      <c r="B23" s="353" t="s">
        <v>193</v>
      </c>
      <c r="C23" s="354"/>
      <c r="D23" s="354"/>
      <c r="E23" s="355"/>
      <c r="F23" s="539">
        <v>56</v>
      </c>
      <c r="G23" s="539">
        <v>163</v>
      </c>
      <c r="H23" s="539">
        <v>1000</v>
      </c>
      <c r="I23" s="539">
        <v>48</v>
      </c>
      <c r="J23" s="540">
        <v>169</v>
      </c>
      <c r="K23" s="541">
        <v>-113</v>
      </c>
      <c r="L23" s="356">
        <v>-66.863905325443781</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39.5</v>
      </c>
      <c r="G25" s="542">
        <v>36.299999999999997</v>
      </c>
      <c r="H25" s="542">
        <v>40.5</v>
      </c>
      <c r="I25" s="542">
        <v>42.6</v>
      </c>
      <c r="J25" s="542">
        <v>40.700000000000003</v>
      </c>
      <c r="K25" s="543" t="s">
        <v>349</v>
      </c>
      <c r="L25" s="364">
        <v>-1.2000000000000028</v>
      </c>
    </row>
    <row r="26" spans="1:12" s="110" customFormat="1" ht="15" customHeight="1" x14ac:dyDescent="0.2">
      <c r="A26" s="365" t="s">
        <v>105</v>
      </c>
      <c r="B26" s="366" t="s">
        <v>345</v>
      </c>
      <c r="C26" s="362"/>
      <c r="D26" s="362"/>
      <c r="E26" s="363"/>
      <c r="F26" s="542">
        <v>35.6</v>
      </c>
      <c r="G26" s="542">
        <v>32.9</v>
      </c>
      <c r="H26" s="542">
        <v>35</v>
      </c>
      <c r="I26" s="542">
        <v>36.700000000000003</v>
      </c>
      <c r="J26" s="544">
        <v>34.700000000000003</v>
      </c>
      <c r="K26" s="543" t="s">
        <v>349</v>
      </c>
      <c r="L26" s="364">
        <v>0.89999999999999858</v>
      </c>
    </row>
    <row r="27" spans="1:12" s="110" customFormat="1" ht="15" customHeight="1" x14ac:dyDescent="0.2">
      <c r="A27" s="365"/>
      <c r="B27" s="366" t="s">
        <v>346</v>
      </c>
      <c r="C27" s="362"/>
      <c r="D27" s="362"/>
      <c r="E27" s="363"/>
      <c r="F27" s="542">
        <v>44.5</v>
      </c>
      <c r="G27" s="542">
        <v>40.4</v>
      </c>
      <c r="H27" s="542">
        <v>46.9</v>
      </c>
      <c r="I27" s="542">
        <v>50.8</v>
      </c>
      <c r="J27" s="542">
        <v>49</v>
      </c>
      <c r="K27" s="543" t="s">
        <v>349</v>
      </c>
      <c r="L27" s="364">
        <v>-4.5</v>
      </c>
    </row>
    <row r="28" spans="1:12" s="110" customFormat="1" ht="15" customHeight="1" x14ac:dyDescent="0.2">
      <c r="A28" s="365" t="s">
        <v>113</v>
      </c>
      <c r="B28" s="366" t="s">
        <v>108</v>
      </c>
      <c r="C28" s="362"/>
      <c r="D28" s="362"/>
      <c r="E28" s="363"/>
      <c r="F28" s="542">
        <v>47.3</v>
      </c>
      <c r="G28" s="542">
        <v>48.6</v>
      </c>
      <c r="H28" s="542">
        <v>51.2</v>
      </c>
      <c r="I28" s="542">
        <v>53.7</v>
      </c>
      <c r="J28" s="542">
        <v>51</v>
      </c>
      <c r="K28" s="543" t="s">
        <v>349</v>
      </c>
      <c r="L28" s="364">
        <v>-3.7000000000000028</v>
      </c>
    </row>
    <row r="29" spans="1:12" s="110" customFormat="1" ht="11.25" x14ac:dyDescent="0.2">
      <c r="A29" s="365"/>
      <c r="B29" s="366" t="s">
        <v>109</v>
      </c>
      <c r="C29" s="362"/>
      <c r="D29" s="362"/>
      <c r="E29" s="363"/>
      <c r="F29" s="542">
        <v>35.9</v>
      </c>
      <c r="G29" s="542">
        <v>32.6</v>
      </c>
      <c r="H29" s="542">
        <v>35.1</v>
      </c>
      <c r="I29" s="542">
        <v>38.299999999999997</v>
      </c>
      <c r="J29" s="544">
        <v>37.200000000000003</v>
      </c>
      <c r="K29" s="543" t="s">
        <v>349</v>
      </c>
      <c r="L29" s="364">
        <v>-1.3000000000000043</v>
      </c>
    </row>
    <row r="30" spans="1:12" s="110" customFormat="1" ht="15" customHeight="1" x14ac:dyDescent="0.2">
      <c r="A30" s="365"/>
      <c r="B30" s="366" t="s">
        <v>110</v>
      </c>
      <c r="C30" s="362"/>
      <c r="D30" s="362"/>
      <c r="E30" s="363"/>
      <c r="F30" s="542">
        <v>43.5</v>
      </c>
      <c r="G30" s="542">
        <v>29.3</v>
      </c>
      <c r="H30" s="542">
        <v>35.200000000000003</v>
      </c>
      <c r="I30" s="542">
        <v>44.7</v>
      </c>
      <c r="J30" s="542">
        <v>37.6</v>
      </c>
      <c r="K30" s="543" t="s">
        <v>349</v>
      </c>
      <c r="L30" s="364">
        <v>5.8999999999999986</v>
      </c>
    </row>
    <row r="31" spans="1:12" s="110" customFormat="1" ht="15" customHeight="1" x14ac:dyDescent="0.2">
      <c r="A31" s="365"/>
      <c r="B31" s="366" t="s">
        <v>111</v>
      </c>
      <c r="C31" s="362"/>
      <c r="D31" s="362"/>
      <c r="E31" s="363"/>
      <c r="F31" s="542">
        <v>43.8</v>
      </c>
      <c r="G31" s="542">
        <v>61.5</v>
      </c>
      <c r="H31" s="542">
        <v>29</v>
      </c>
      <c r="I31" s="542">
        <v>44.7</v>
      </c>
      <c r="J31" s="542">
        <v>62.5</v>
      </c>
      <c r="K31" s="543" t="s">
        <v>349</v>
      </c>
      <c r="L31" s="364">
        <v>-18.700000000000003</v>
      </c>
    </row>
    <row r="32" spans="1:12" s="110" customFormat="1" ht="15" customHeight="1" x14ac:dyDescent="0.2">
      <c r="A32" s="367" t="s">
        <v>113</v>
      </c>
      <c r="B32" s="368" t="s">
        <v>181</v>
      </c>
      <c r="C32" s="362"/>
      <c r="D32" s="362"/>
      <c r="E32" s="363"/>
      <c r="F32" s="542">
        <v>36.200000000000003</v>
      </c>
      <c r="G32" s="542">
        <v>31.1</v>
      </c>
      <c r="H32" s="542">
        <v>35.6</v>
      </c>
      <c r="I32" s="542">
        <v>37.700000000000003</v>
      </c>
      <c r="J32" s="544">
        <v>38.6</v>
      </c>
      <c r="K32" s="543" t="s">
        <v>349</v>
      </c>
      <c r="L32" s="364">
        <v>-2.3999999999999986</v>
      </c>
    </row>
    <row r="33" spans="1:12" s="110" customFormat="1" ht="15" customHeight="1" x14ac:dyDescent="0.2">
      <c r="A33" s="367"/>
      <c r="B33" s="368" t="s">
        <v>182</v>
      </c>
      <c r="C33" s="362"/>
      <c r="D33" s="362"/>
      <c r="E33" s="363"/>
      <c r="F33" s="542">
        <v>47.2</v>
      </c>
      <c r="G33" s="542">
        <v>46</v>
      </c>
      <c r="H33" s="542">
        <v>51.4</v>
      </c>
      <c r="I33" s="542">
        <v>54</v>
      </c>
      <c r="J33" s="542">
        <v>46.7</v>
      </c>
      <c r="K33" s="543" t="s">
        <v>349</v>
      </c>
      <c r="L33" s="364">
        <v>0.5</v>
      </c>
    </row>
    <row r="34" spans="1:12" s="369" customFormat="1" ht="15" customHeight="1" x14ac:dyDescent="0.2">
      <c r="A34" s="367" t="s">
        <v>113</v>
      </c>
      <c r="B34" s="368" t="s">
        <v>116</v>
      </c>
      <c r="C34" s="362"/>
      <c r="D34" s="362"/>
      <c r="E34" s="363"/>
      <c r="F34" s="542">
        <v>36.6</v>
      </c>
      <c r="G34" s="542">
        <v>33.4</v>
      </c>
      <c r="H34" s="542">
        <v>39.4</v>
      </c>
      <c r="I34" s="542">
        <v>38.4</v>
      </c>
      <c r="J34" s="542">
        <v>36.5</v>
      </c>
      <c r="K34" s="543" t="s">
        <v>349</v>
      </c>
      <c r="L34" s="364">
        <v>0.10000000000000142</v>
      </c>
    </row>
    <row r="35" spans="1:12" s="369" customFormat="1" ht="11.25" x14ac:dyDescent="0.2">
      <c r="A35" s="370"/>
      <c r="B35" s="371" t="s">
        <v>117</v>
      </c>
      <c r="C35" s="372"/>
      <c r="D35" s="372"/>
      <c r="E35" s="373"/>
      <c r="F35" s="545">
        <v>46</v>
      </c>
      <c r="G35" s="545">
        <v>42.7</v>
      </c>
      <c r="H35" s="545">
        <v>43.3</v>
      </c>
      <c r="I35" s="545">
        <v>49.3</v>
      </c>
      <c r="J35" s="546">
        <v>49.2</v>
      </c>
      <c r="K35" s="547" t="s">
        <v>349</v>
      </c>
      <c r="L35" s="374">
        <v>-3.2000000000000028</v>
      </c>
    </row>
    <row r="36" spans="1:12" s="369" customFormat="1" ht="15.95" customHeight="1" x14ac:dyDescent="0.2">
      <c r="A36" s="375" t="s">
        <v>350</v>
      </c>
      <c r="B36" s="376"/>
      <c r="C36" s="377"/>
      <c r="D36" s="376"/>
      <c r="E36" s="378"/>
      <c r="F36" s="548">
        <v>3921</v>
      </c>
      <c r="G36" s="548">
        <v>2491</v>
      </c>
      <c r="H36" s="548">
        <v>3706</v>
      </c>
      <c r="I36" s="548">
        <v>3438</v>
      </c>
      <c r="J36" s="548">
        <v>4204</v>
      </c>
      <c r="K36" s="549">
        <v>-283</v>
      </c>
      <c r="L36" s="380">
        <v>-6.7316841103710754</v>
      </c>
    </row>
    <row r="37" spans="1:12" s="369" customFormat="1" ht="15.95" customHeight="1" x14ac:dyDescent="0.2">
      <c r="A37" s="381"/>
      <c r="B37" s="382" t="s">
        <v>113</v>
      </c>
      <c r="C37" s="382" t="s">
        <v>351</v>
      </c>
      <c r="D37" s="382"/>
      <c r="E37" s="383"/>
      <c r="F37" s="548">
        <v>1550</v>
      </c>
      <c r="G37" s="548">
        <v>904</v>
      </c>
      <c r="H37" s="548">
        <v>1500</v>
      </c>
      <c r="I37" s="548">
        <v>1464</v>
      </c>
      <c r="J37" s="548">
        <v>1710</v>
      </c>
      <c r="K37" s="549">
        <v>-160</v>
      </c>
      <c r="L37" s="380">
        <v>-9.3567251461988299</v>
      </c>
    </row>
    <row r="38" spans="1:12" s="369" customFormat="1" ht="15.95" customHeight="1" x14ac:dyDescent="0.2">
      <c r="A38" s="381"/>
      <c r="B38" s="384" t="s">
        <v>105</v>
      </c>
      <c r="C38" s="384" t="s">
        <v>106</v>
      </c>
      <c r="D38" s="385"/>
      <c r="E38" s="383"/>
      <c r="F38" s="548">
        <v>2188</v>
      </c>
      <c r="G38" s="548">
        <v>1365</v>
      </c>
      <c r="H38" s="548">
        <v>2007</v>
      </c>
      <c r="I38" s="548">
        <v>2009</v>
      </c>
      <c r="J38" s="550">
        <v>2444</v>
      </c>
      <c r="K38" s="549">
        <v>-256</v>
      </c>
      <c r="L38" s="380">
        <v>-10.474631751227497</v>
      </c>
    </row>
    <row r="39" spans="1:12" s="369" customFormat="1" ht="15.95" customHeight="1" x14ac:dyDescent="0.2">
      <c r="A39" s="381"/>
      <c r="B39" s="385"/>
      <c r="C39" s="382" t="s">
        <v>352</v>
      </c>
      <c r="D39" s="385"/>
      <c r="E39" s="383"/>
      <c r="F39" s="548">
        <v>779</v>
      </c>
      <c r="G39" s="548">
        <v>449</v>
      </c>
      <c r="H39" s="548">
        <v>703</v>
      </c>
      <c r="I39" s="548">
        <v>738</v>
      </c>
      <c r="J39" s="548">
        <v>848</v>
      </c>
      <c r="K39" s="549">
        <v>-69</v>
      </c>
      <c r="L39" s="380">
        <v>-8.1367924528301891</v>
      </c>
    </row>
    <row r="40" spans="1:12" s="369" customFormat="1" ht="15.95" customHeight="1" x14ac:dyDescent="0.2">
      <c r="A40" s="381"/>
      <c r="B40" s="384"/>
      <c r="C40" s="384" t="s">
        <v>107</v>
      </c>
      <c r="D40" s="385"/>
      <c r="E40" s="383"/>
      <c r="F40" s="548">
        <v>1733</v>
      </c>
      <c r="G40" s="548">
        <v>1126</v>
      </c>
      <c r="H40" s="548">
        <v>1699</v>
      </c>
      <c r="I40" s="548">
        <v>1429</v>
      </c>
      <c r="J40" s="548">
        <v>1760</v>
      </c>
      <c r="K40" s="549">
        <v>-27</v>
      </c>
      <c r="L40" s="380">
        <v>-1.5340909090909092</v>
      </c>
    </row>
    <row r="41" spans="1:12" s="369" customFormat="1" ht="24" customHeight="1" x14ac:dyDescent="0.2">
      <c r="A41" s="381"/>
      <c r="B41" s="385"/>
      <c r="C41" s="382" t="s">
        <v>352</v>
      </c>
      <c r="D41" s="385"/>
      <c r="E41" s="383"/>
      <c r="F41" s="548">
        <v>771</v>
      </c>
      <c r="G41" s="548">
        <v>455</v>
      </c>
      <c r="H41" s="548">
        <v>797</v>
      </c>
      <c r="I41" s="548">
        <v>726</v>
      </c>
      <c r="J41" s="550">
        <v>862</v>
      </c>
      <c r="K41" s="549">
        <v>-91</v>
      </c>
      <c r="L41" s="380">
        <v>-10.556844547563806</v>
      </c>
    </row>
    <row r="42" spans="1:12" s="110" customFormat="1" ht="15" customHeight="1" x14ac:dyDescent="0.2">
      <c r="A42" s="381"/>
      <c r="B42" s="384" t="s">
        <v>113</v>
      </c>
      <c r="C42" s="384" t="s">
        <v>353</v>
      </c>
      <c r="D42" s="385"/>
      <c r="E42" s="383"/>
      <c r="F42" s="548">
        <v>955</v>
      </c>
      <c r="G42" s="548">
        <v>572</v>
      </c>
      <c r="H42" s="548">
        <v>1243</v>
      </c>
      <c r="I42" s="548">
        <v>827</v>
      </c>
      <c r="J42" s="548">
        <v>986</v>
      </c>
      <c r="K42" s="549">
        <v>-31</v>
      </c>
      <c r="L42" s="380">
        <v>-3.1440162271805274</v>
      </c>
    </row>
    <row r="43" spans="1:12" s="110" customFormat="1" ht="15" customHeight="1" x14ac:dyDescent="0.2">
      <c r="A43" s="381"/>
      <c r="B43" s="385"/>
      <c r="C43" s="382" t="s">
        <v>352</v>
      </c>
      <c r="D43" s="385"/>
      <c r="E43" s="383"/>
      <c r="F43" s="548">
        <v>452</v>
      </c>
      <c r="G43" s="548">
        <v>278</v>
      </c>
      <c r="H43" s="548">
        <v>637</v>
      </c>
      <c r="I43" s="548">
        <v>444</v>
      </c>
      <c r="J43" s="548">
        <v>503</v>
      </c>
      <c r="K43" s="549">
        <v>-51</v>
      </c>
      <c r="L43" s="380">
        <v>-10.139165009940358</v>
      </c>
    </row>
    <row r="44" spans="1:12" s="110" customFormat="1" ht="15" customHeight="1" x14ac:dyDescent="0.2">
      <c r="A44" s="381"/>
      <c r="B44" s="384"/>
      <c r="C44" s="366" t="s">
        <v>109</v>
      </c>
      <c r="D44" s="385"/>
      <c r="E44" s="383"/>
      <c r="F44" s="548">
        <v>2534</v>
      </c>
      <c r="G44" s="548">
        <v>1705</v>
      </c>
      <c r="H44" s="548">
        <v>2205</v>
      </c>
      <c r="I44" s="548">
        <v>2309</v>
      </c>
      <c r="J44" s="550">
        <v>2792</v>
      </c>
      <c r="K44" s="549">
        <v>-258</v>
      </c>
      <c r="L44" s="380">
        <v>-9.240687679083095</v>
      </c>
    </row>
    <row r="45" spans="1:12" s="110" customFormat="1" ht="15" customHeight="1" x14ac:dyDescent="0.2">
      <c r="A45" s="381"/>
      <c r="B45" s="385"/>
      <c r="C45" s="382" t="s">
        <v>352</v>
      </c>
      <c r="D45" s="385"/>
      <c r="E45" s="383"/>
      <c r="F45" s="548">
        <v>910</v>
      </c>
      <c r="G45" s="548">
        <v>555</v>
      </c>
      <c r="H45" s="548">
        <v>774</v>
      </c>
      <c r="I45" s="548">
        <v>885</v>
      </c>
      <c r="J45" s="548">
        <v>1039</v>
      </c>
      <c r="K45" s="549">
        <v>-129</v>
      </c>
      <c r="L45" s="380">
        <v>-12.415784408084697</v>
      </c>
    </row>
    <row r="46" spans="1:12" s="110" customFormat="1" ht="15" customHeight="1" x14ac:dyDescent="0.2">
      <c r="A46" s="381"/>
      <c r="B46" s="384"/>
      <c r="C46" s="366" t="s">
        <v>110</v>
      </c>
      <c r="D46" s="385"/>
      <c r="E46" s="383"/>
      <c r="F46" s="548">
        <v>384</v>
      </c>
      <c r="G46" s="548">
        <v>188</v>
      </c>
      <c r="H46" s="548">
        <v>227</v>
      </c>
      <c r="I46" s="548">
        <v>264</v>
      </c>
      <c r="J46" s="548">
        <v>394</v>
      </c>
      <c r="K46" s="549">
        <v>-10</v>
      </c>
      <c r="L46" s="380">
        <v>-2.5380710659898478</v>
      </c>
    </row>
    <row r="47" spans="1:12" s="110" customFormat="1" ht="15" customHeight="1" x14ac:dyDescent="0.2">
      <c r="A47" s="381"/>
      <c r="B47" s="385"/>
      <c r="C47" s="382" t="s">
        <v>352</v>
      </c>
      <c r="D47" s="385"/>
      <c r="E47" s="383"/>
      <c r="F47" s="548">
        <v>167</v>
      </c>
      <c r="G47" s="548">
        <v>55</v>
      </c>
      <c r="H47" s="548">
        <v>80</v>
      </c>
      <c r="I47" s="548">
        <v>118</v>
      </c>
      <c r="J47" s="550">
        <v>148</v>
      </c>
      <c r="K47" s="549">
        <v>19</v>
      </c>
      <c r="L47" s="380">
        <v>12.837837837837839</v>
      </c>
    </row>
    <row r="48" spans="1:12" s="110" customFormat="1" ht="15" customHeight="1" x14ac:dyDescent="0.2">
      <c r="A48" s="381"/>
      <c r="B48" s="385"/>
      <c r="C48" s="366" t="s">
        <v>111</v>
      </c>
      <c r="D48" s="386"/>
      <c r="E48" s="387"/>
      <c r="F48" s="548">
        <v>48</v>
      </c>
      <c r="G48" s="548">
        <v>26</v>
      </c>
      <c r="H48" s="548">
        <v>31</v>
      </c>
      <c r="I48" s="548">
        <v>38</v>
      </c>
      <c r="J48" s="548">
        <v>32</v>
      </c>
      <c r="K48" s="549">
        <v>16</v>
      </c>
      <c r="L48" s="380">
        <v>50</v>
      </c>
    </row>
    <row r="49" spans="1:12" s="110" customFormat="1" ht="15" customHeight="1" x14ac:dyDescent="0.2">
      <c r="A49" s="381"/>
      <c r="B49" s="385"/>
      <c r="C49" s="382" t="s">
        <v>352</v>
      </c>
      <c r="D49" s="385"/>
      <c r="E49" s="383"/>
      <c r="F49" s="548">
        <v>21</v>
      </c>
      <c r="G49" s="548">
        <v>16</v>
      </c>
      <c r="H49" s="548">
        <v>9</v>
      </c>
      <c r="I49" s="548">
        <v>17</v>
      </c>
      <c r="J49" s="548">
        <v>20</v>
      </c>
      <c r="K49" s="549">
        <v>1</v>
      </c>
      <c r="L49" s="380">
        <v>5</v>
      </c>
    </row>
    <row r="50" spans="1:12" s="110" customFormat="1" ht="15" customHeight="1" x14ac:dyDescent="0.2">
      <c r="A50" s="381"/>
      <c r="B50" s="384" t="s">
        <v>113</v>
      </c>
      <c r="C50" s="382" t="s">
        <v>181</v>
      </c>
      <c r="D50" s="385"/>
      <c r="E50" s="383"/>
      <c r="F50" s="548">
        <v>2733</v>
      </c>
      <c r="G50" s="548">
        <v>1625</v>
      </c>
      <c r="H50" s="548">
        <v>2565</v>
      </c>
      <c r="I50" s="548">
        <v>2401</v>
      </c>
      <c r="J50" s="550">
        <v>3126</v>
      </c>
      <c r="K50" s="549">
        <v>-393</v>
      </c>
      <c r="L50" s="380">
        <v>-12.571976967370441</v>
      </c>
    </row>
    <row r="51" spans="1:12" s="110" customFormat="1" ht="15" customHeight="1" x14ac:dyDescent="0.2">
      <c r="A51" s="381"/>
      <c r="B51" s="385"/>
      <c r="C51" s="382" t="s">
        <v>352</v>
      </c>
      <c r="D51" s="385"/>
      <c r="E51" s="383"/>
      <c r="F51" s="548">
        <v>989</v>
      </c>
      <c r="G51" s="548">
        <v>506</v>
      </c>
      <c r="H51" s="548">
        <v>913</v>
      </c>
      <c r="I51" s="548">
        <v>904</v>
      </c>
      <c r="J51" s="548">
        <v>1207</v>
      </c>
      <c r="K51" s="549">
        <v>-218</v>
      </c>
      <c r="L51" s="380">
        <v>-18.061309030654517</v>
      </c>
    </row>
    <row r="52" spans="1:12" s="110" customFormat="1" ht="15" customHeight="1" x14ac:dyDescent="0.2">
      <c r="A52" s="381"/>
      <c r="B52" s="384"/>
      <c r="C52" s="382" t="s">
        <v>182</v>
      </c>
      <c r="D52" s="385"/>
      <c r="E52" s="383"/>
      <c r="F52" s="548">
        <v>1188</v>
      </c>
      <c r="G52" s="548">
        <v>866</v>
      </c>
      <c r="H52" s="548">
        <v>1141</v>
      </c>
      <c r="I52" s="548">
        <v>1037</v>
      </c>
      <c r="J52" s="548">
        <v>1078</v>
      </c>
      <c r="K52" s="549">
        <v>110</v>
      </c>
      <c r="L52" s="380">
        <v>10.204081632653061</v>
      </c>
    </row>
    <row r="53" spans="1:12" s="269" customFormat="1" ht="11.25" customHeight="1" x14ac:dyDescent="0.2">
      <c r="A53" s="381"/>
      <c r="B53" s="385"/>
      <c r="C53" s="382" t="s">
        <v>352</v>
      </c>
      <c r="D53" s="385"/>
      <c r="E53" s="383"/>
      <c r="F53" s="548">
        <v>561</v>
      </c>
      <c r="G53" s="548">
        <v>398</v>
      </c>
      <c r="H53" s="548">
        <v>587</v>
      </c>
      <c r="I53" s="548">
        <v>560</v>
      </c>
      <c r="J53" s="550">
        <v>503</v>
      </c>
      <c r="K53" s="549">
        <v>58</v>
      </c>
      <c r="L53" s="380">
        <v>11.530815109343937</v>
      </c>
    </row>
    <row r="54" spans="1:12" s="151" customFormat="1" ht="12.75" customHeight="1" x14ac:dyDescent="0.2">
      <c r="A54" s="381"/>
      <c r="B54" s="384" t="s">
        <v>113</v>
      </c>
      <c r="C54" s="384" t="s">
        <v>116</v>
      </c>
      <c r="D54" s="385"/>
      <c r="E54" s="383"/>
      <c r="F54" s="548">
        <v>2709</v>
      </c>
      <c r="G54" s="548">
        <v>1732</v>
      </c>
      <c r="H54" s="548">
        <v>2688</v>
      </c>
      <c r="I54" s="548">
        <v>2130</v>
      </c>
      <c r="J54" s="548">
        <v>2822</v>
      </c>
      <c r="K54" s="549">
        <v>-113</v>
      </c>
      <c r="L54" s="380">
        <v>-4.0042523033309712</v>
      </c>
    </row>
    <row r="55" spans="1:12" ht="11.25" x14ac:dyDescent="0.2">
      <c r="A55" s="381"/>
      <c r="B55" s="385"/>
      <c r="C55" s="382" t="s">
        <v>352</v>
      </c>
      <c r="D55" s="385"/>
      <c r="E55" s="383"/>
      <c r="F55" s="548">
        <v>991</v>
      </c>
      <c r="G55" s="548">
        <v>579</v>
      </c>
      <c r="H55" s="548">
        <v>1058</v>
      </c>
      <c r="I55" s="548">
        <v>818</v>
      </c>
      <c r="J55" s="548">
        <v>1030</v>
      </c>
      <c r="K55" s="549">
        <v>-39</v>
      </c>
      <c r="L55" s="380">
        <v>-3.7864077669902914</v>
      </c>
    </row>
    <row r="56" spans="1:12" ht="14.25" customHeight="1" x14ac:dyDescent="0.2">
      <c r="A56" s="381"/>
      <c r="B56" s="385"/>
      <c r="C56" s="384" t="s">
        <v>117</v>
      </c>
      <c r="D56" s="385"/>
      <c r="E56" s="383"/>
      <c r="F56" s="548">
        <v>1210</v>
      </c>
      <c r="G56" s="548">
        <v>758</v>
      </c>
      <c r="H56" s="548">
        <v>1015</v>
      </c>
      <c r="I56" s="548">
        <v>1307</v>
      </c>
      <c r="J56" s="548">
        <v>1381</v>
      </c>
      <c r="K56" s="549">
        <v>-171</v>
      </c>
      <c r="L56" s="380">
        <v>-12.382331643736423</v>
      </c>
    </row>
    <row r="57" spans="1:12" ht="18.75" customHeight="1" x14ac:dyDescent="0.2">
      <c r="A57" s="388"/>
      <c r="B57" s="389"/>
      <c r="C57" s="390" t="s">
        <v>352</v>
      </c>
      <c r="D57" s="389"/>
      <c r="E57" s="391"/>
      <c r="F57" s="551">
        <v>557</v>
      </c>
      <c r="G57" s="552">
        <v>324</v>
      </c>
      <c r="H57" s="552">
        <v>439</v>
      </c>
      <c r="I57" s="552">
        <v>645</v>
      </c>
      <c r="J57" s="552">
        <v>679</v>
      </c>
      <c r="K57" s="553">
        <f t="shared" ref="K57" si="0">IF(OR(F57=".",J57=".")=TRUE,".",IF(OR(F57="*",J57="*")=TRUE,"*",IF(AND(F57="-",J57="-")=TRUE,"-",IF(AND(ISNUMBER(J57),ISNUMBER(F57))=TRUE,IF(F57-J57=0,0,F57-J57),IF(ISNUMBER(F57)=TRUE,F57,-J57)))))</f>
        <v>-122</v>
      </c>
      <c r="L57" s="392">
        <f t="shared" ref="L57" si="1">IF(K57 =".",".",IF(K57 ="*","*",IF(K57="-","-",IF(K57=0,0,IF(OR(J57="-",J57=".",F57="-",F57=".")=TRUE,"X",IF(J57=0,"0,0",IF(ABS(K57*100/J57)&gt;250,".X",(K57*100/J57))))))))</f>
        <v>-17.96759941089838</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4012</v>
      </c>
      <c r="E11" s="114">
        <v>2686</v>
      </c>
      <c r="F11" s="114">
        <v>4931</v>
      </c>
      <c r="G11" s="114">
        <v>3512</v>
      </c>
      <c r="H11" s="140">
        <v>4399</v>
      </c>
      <c r="I11" s="115">
        <v>-387</v>
      </c>
      <c r="J11" s="116">
        <v>-8.7974539668106395</v>
      </c>
    </row>
    <row r="12" spans="1:15" s="110" customFormat="1" ht="24.95" customHeight="1" x14ac:dyDescent="0.2">
      <c r="A12" s="193" t="s">
        <v>132</v>
      </c>
      <c r="B12" s="194" t="s">
        <v>133</v>
      </c>
      <c r="C12" s="113">
        <v>0.67298105682951148</v>
      </c>
      <c r="D12" s="115">
        <v>27</v>
      </c>
      <c r="E12" s="114">
        <v>34</v>
      </c>
      <c r="F12" s="114">
        <v>59</v>
      </c>
      <c r="G12" s="114">
        <v>35</v>
      </c>
      <c r="H12" s="140">
        <v>37</v>
      </c>
      <c r="I12" s="115">
        <v>-10</v>
      </c>
      <c r="J12" s="116">
        <v>-27.027027027027028</v>
      </c>
    </row>
    <row r="13" spans="1:15" s="110" customFormat="1" ht="24.95" customHeight="1" x14ac:dyDescent="0.2">
      <c r="A13" s="193" t="s">
        <v>134</v>
      </c>
      <c r="B13" s="199" t="s">
        <v>214</v>
      </c>
      <c r="C13" s="113">
        <v>0.87238285144566297</v>
      </c>
      <c r="D13" s="115">
        <v>35</v>
      </c>
      <c r="E13" s="114">
        <v>21</v>
      </c>
      <c r="F13" s="114">
        <v>40</v>
      </c>
      <c r="G13" s="114">
        <v>43</v>
      </c>
      <c r="H13" s="140">
        <v>51</v>
      </c>
      <c r="I13" s="115">
        <v>-16</v>
      </c>
      <c r="J13" s="116">
        <v>-31.372549019607842</v>
      </c>
    </row>
    <row r="14" spans="1:15" s="287" customFormat="1" ht="24.95" customHeight="1" x14ac:dyDescent="0.2">
      <c r="A14" s="193" t="s">
        <v>215</v>
      </c>
      <c r="B14" s="199" t="s">
        <v>137</v>
      </c>
      <c r="C14" s="113">
        <v>17.821535393818543</v>
      </c>
      <c r="D14" s="115">
        <v>715</v>
      </c>
      <c r="E14" s="114">
        <v>524</v>
      </c>
      <c r="F14" s="114">
        <v>1055</v>
      </c>
      <c r="G14" s="114">
        <v>655</v>
      </c>
      <c r="H14" s="140">
        <v>947</v>
      </c>
      <c r="I14" s="115">
        <v>-232</v>
      </c>
      <c r="J14" s="116">
        <v>-24.498416050686377</v>
      </c>
      <c r="K14" s="110"/>
      <c r="L14" s="110"/>
      <c r="M14" s="110"/>
      <c r="N14" s="110"/>
      <c r="O14" s="110"/>
    </row>
    <row r="15" spans="1:15" s="110" customFormat="1" ht="24.95" customHeight="1" x14ac:dyDescent="0.2">
      <c r="A15" s="193" t="s">
        <v>216</v>
      </c>
      <c r="B15" s="199" t="s">
        <v>217</v>
      </c>
      <c r="C15" s="113">
        <v>4.0628115653040879</v>
      </c>
      <c r="D15" s="115">
        <v>163</v>
      </c>
      <c r="E15" s="114">
        <v>96</v>
      </c>
      <c r="F15" s="114">
        <v>242</v>
      </c>
      <c r="G15" s="114">
        <v>124</v>
      </c>
      <c r="H15" s="140">
        <v>152</v>
      </c>
      <c r="I15" s="115">
        <v>11</v>
      </c>
      <c r="J15" s="116">
        <v>7.2368421052631575</v>
      </c>
    </row>
    <row r="16" spans="1:15" s="287" customFormat="1" ht="24.95" customHeight="1" x14ac:dyDescent="0.2">
      <c r="A16" s="193" t="s">
        <v>218</v>
      </c>
      <c r="B16" s="199" t="s">
        <v>141</v>
      </c>
      <c r="C16" s="113">
        <v>9.9202392821535401</v>
      </c>
      <c r="D16" s="115">
        <v>398</v>
      </c>
      <c r="E16" s="114">
        <v>324</v>
      </c>
      <c r="F16" s="114">
        <v>624</v>
      </c>
      <c r="G16" s="114">
        <v>374</v>
      </c>
      <c r="H16" s="140">
        <v>566</v>
      </c>
      <c r="I16" s="115">
        <v>-168</v>
      </c>
      <c r="J16" s="116">
        <v>-29.681978798586574</v>
      </c>
      <c r="K16" s="110"/>
      <c r="L16" s="110"/>
      <c r="M16" s="110"/>
      <c r="N16" s="110"/>
      <c r="O16" s="110"/>
    </row>
    <row r="17" spans="1:15" s="110" customFormat="1" ht="24.95" customHeight="1" x14ac:dyDescent="0.2">
      <c r="A17" s="193" t="s">
        <v>142</v>
      </c>
      <c r="B17" s="199" t="s">
        <v>220</v>
      </c>
      <c r="C17" s="113">
        <v>3.8384845463609172</v>
      </c>
      <c r="D17" s="115">
        <v>154</v>
      </c>
      <c r="E17" s="114">
        <v>104</v>
      </c>
      <c r="F17" s="114">
        <v>189</v>
      </c>
      <c r="G17" s="114">
        <v>157</v>
      </c>
      <c r="H17" s="140">
        <v>229</v>
      </c>
      <c r="I17" s="115">
        <v>-75</v>
      </c>
      <c r="J17" s="116">
        <v>-32.751091703056765</v>
      </c>
    </row>
    <row r="18" spans="1:15" s="287" customFormat="1" ht="24.95" customHeight="1" x14ac:dyDescent="0.2">
      <c r="A18" s="201" t="s">
        <v>144</v>
      </c>
      <c r="B18" s="202" t="s">
        <v>145</v>
      </c>
      <c r="C18" s="113">
        <v>9.8454636091724819</v>
      </c>
      <c r="D18" s="115">
        <v>395</v>
      </c>
      <c r="E18" s="114">
        <v>181</v>
      </c>
      <c r="F18" s="114">
        <v>418</v>
      </c>
      <c r="G18" s="114">
        <v>326</v>
      </c>
      <c r="H18" s="140">
        <v>387</v>
      </c>
      <c r="I18" s="115">
        <v>8</v>
      </c>
      <c r="J18" s="116">
        <v>2.0671834625322996</v>
      </c>
      <c r="K18" s="110"/>
      <c r="L18" s="110"/>
      <c r="M18" s="110"/>
      <c r="N18" s="110"/>
      <c r="O18" s="110"/>
    </row>
    <row r="19" spans="1:15" s="110" customFormat="1" ht="24.95" customHeight="1" x14ac:dyDescent="0.2">
      <c r="A19" s="193" t="s">
        <v>146</v>
      </c>
      <c r="B19" s="199" t="s">
        <v>147</v>
      </c>
      <c r="C19" s="113">
        <v>15.827517447657028</v>
      </c>
      <c r="D19" s="115">
        <v>635</v>
      </c>
      <c r="E19" s="114">
        <v>382</v>
      </c>
      <c r="F19" s="114">
        <v>697</v>
      </c>
      <c r="G19" s="114">
        <v>457</v>
      </c>
      <c r="H19" s="140">
        <v>469</v>
      </c>
      <c r="I19" s="115">
        <v>166</v>
      </c>
      <c r="J19" s="116">
        <v>35.394456289978677</v>
      </c>
    </row>
    <row r="20" spans="1:15" s="287" customFormat="1" ht="24.95" customHeight="1" x14ac:dyDescent="0.2">
      <c r="A20" s="193" t="s">
        <v>148</v>
      </c>
      <c r="B20" s="199" t="s">
        <v>149</v>
      </c>
      <c r="C20" s="113">
        <v>5.1345962113659027</v>
      </c>
      <c r="D20" s="115">
        <v>206</v>
      </c>
      <c r="E20" s="114">
        <v>207</v>
      </c>
      <c r="F20" s="114">
        <v>260</v>
      </c>
      <c r="G20" s="114">
        <v>212</v>
      </c>
      <c r="H20" s="140">
        <v>261</v>
      </c>
      <c r="I20" s="115">
        <v>-55</v>
      </c>
      <c r="J20" s="116">
        <v>-21.072796934865899</v>
      </c>
      <c r="K20" s="110"/>
      <c r="L20" s="110"/>
      <c r="M20" s="110"/>
      <c r="N20" s="110"/>
      <c r="O20" s="110"/>
    </row>
    <row r="21" spans="1:15" s="110" customFormat="1" ht="24.95" customHeight="1" x14ac:dyDescent="0.2">
      <c r="A21" s="201" t="s">
        <v>150</v>
      </c>
      <c r="B21" s="202" t="s">
        <v>151</v>
      </c>
      <c r="C21" s="113">
        <v>4.7357926221335989</v>
      </c>
      <c r="D21" s="115">
        <v>190</v>
      </c>
      <c r="E21" s="114">
        <v>195</v>
      </c>
      <c r="F21" s="114">
        <v>214</v>
      </c>
      <c r="G21" s="114">
        <v>245</v>
      </c>
      <c r="H21" s="140">
        <v>168</v>
      </c>
      <c r="I21" s="115">
        <v>22</v>
      </c>
      <c r="J21" s="116">
        <v>13.095238095238095</v>
      </c>
    </row>
    <row r="22" spans="1:15" s="110" customFormat="1" ht="24.95" customHeight="1" x14ac:dyDescent="0.2">
      <c r="A22" s="201" t="s">
        <v>152</v>
      </c>
      <c r="B22" s="199" t="s">
        <v>153</v>
      </c>
      <c r="C22" s="113">
        <v>0.44865403788634095</v>
      </c>
      <c r="D22" s="115">
        <v>18</v>
      </c>
      <c r="E22" s="114">
        <v>8</v>
      </c>
      <c r="F22" s="114">
        <v>26</v>
      </c>
      <c r="G22" s="114">
        <v>21</v>
      </c>
      <c r="H22" s="140">
        <v>20</v>
      </c>
      <c r="I22" s="115">
        <v>-2</v>
      </c>
      <c r="J22" s="116">
        <v>-10</v>
      </c>
    </row>
    <row r="23" spans="1:15" s="110" customFormat="1" ht="24.95" customHeight="1" x14ac:dyDescent="0.2">
      <c r="A23" s="193" t="s">
        <v>154</v>
      </c>
      <c r="B23" s="199" t="s">
        <v>155</v>
      </c>
      <c r="C23" s="113">
        <v>1.0967098703888336</v>
      </c>
      <c r="D23" s="115">
        <v>44</v>
      </c>
      <c r="E23" s="114">
        <v>23</v>
      </c>
      <c r="F23" s="114">
        <v>56</v>
      </c>
      <c r="G23" s="114">
        <v>23</v>
      </c>
      <c r="H23" s="140">
        <v>25</v>
      </c>
      <c r="I23" s="115">
        <v>19</v>
      </c>
      <c r="J23" s="116">
        <v>76</v>
      </c>
    </row>
    <row r="24" spans="1:15" s="110" customFormat="1" ht="24.95" customHeight="1" x14ac:dyDescent="0.2">
      <c r="A24" s="193" t="s">
        <v>156</v>
      </c>
      <c r="B24" s="199" t="s">
        <v>221</v>
      </c>
      <c r="C24" s="113">
        <v>2.7168494516450648</v>
      </c>
      <c r="D24" s="115">
        <v>109</v>
      </c>
      <c r="E24" s="114">
        <v>94</v>
      </c>
      <c r="F24" s="114">
        <v>177</v>
      </c>
      <c r="G24" s="114">
        <v>85</v>
      </c>
      <c r="H24" s="140">
        <v>115</v>
      </c>
      <c r="I24" s="115">
        <v>-6</v>
      </c>
      <c r="J24" s="116">
        <v>-5.2173913043478262</v>
      </c>
    </row>
    <row r="25" spans="1:15" s="110" customFormat="1" ht="24.95" customHeight="1" x14ac:dyDescent="0.2">
      <c r="A25" s="193" t="s">
        <v>222</v>
      </c>
      <c r="B25" s="204" t="s">
        <v>159</v>
      </c>
      <c r="C25" s="113">
        <v>4.5613160518444662</v>
      </c>
      <c r="D25" s="115">
        <v>183</v>
      </c>
      <c r="E25" s="114">
        <v>104</v>
      </c>
      <c r="F25" s="114">
        <v>167</v>
      </c>
      <c r="G25" s="114">
        <v>136</v>
      </c>
      <c r="H25" s="140">
        <v>196</v>
      </c>
      <c r="I25" s="115">
        <v>-13</v>
      </c>
      <c r="J25" s="116">
        <v>-6.6326530612244898</v>
      </c>
    </row>
    <row r="26" spans="1:15" s="110" customFormat="1" ht="24.95" customHeight="1" x14ac:dyDescent="0.2">
      <c r="A26" s="201">
        <v>782.78300000000002</v>
      </c>
      <c r="B26" s="203" t="s">
        <v>160</v>
      </c>
      <c r="C26" s="113">
        <v>5.8574277168494513</v>
      </c>
      <c r="D26" s="115">
        <v>235</v>
      </c>
      <c r="E26" s="114">
        <v>208</v>
      </c>
      <c r="F26" s="114">
        <v>313</v>
      </c>
      <c r="G26" s="114">
        <v>323</v>
      </c>
      <c r="H26" s="140">
        <v>280</v>
      </c>
      <c r="I26" s="115">
        <v>-45</v>
      </c>
      <c r="J26" s="116">
        <v>-16.071428571428573</v>
      </c>
    </row>
    <row r="27" spans="1:15" s="110" customFormat="1" ht="24.95" customHeight="1" x14ac:dyDescent="0.2">
      <c r="A27" s="193" t="s">
        <v>161</v>
      </c>
      <c r="B27" s="199" t="s">
        <v>162</v>
      </c>
      <c r="C27" s="113">
        <v>1.3210368893320039</v>
      </c>
      <c r="D27" s="115">
        <v>53</v>
      </c>
      <c r="E27" s="114">
        <v>47</v>
      </c>
      <c r="F27" s="114">
        <v>146</v>
      </c>
      <c r="G27" s="114">
        <v>69</v>
      </c>
      <c r="H27" s="140">
        <v>103</v>
      </c>
      <c r="I27" s="115">
        <v>-50</v>
      </c>
      <c r="J27" s="116">
        <v>-48.543689320388353</v>
      </c>
    </row>
    <row r="28" spans="1:15" s="110" customFormat="1" ht="24.95" customHeight="1" x14ac:dyDescent="0.2">
      <c r="A28" s="193" t="s">
        <v>163</v>
      </c>
      <c r="B28" s="199" t="s">
        <v>164</v>
      </c>
      <c r="C28" s="113">
        <v>1.6699900299102692</v>
      </c>
      <c r="D28" s="115">
        <v>67</v>
      </c>
      <c r="E28" s="114">
        <v>53</v>
      </c>
      <c r="F28" s="114">
        <v>214</v>
      </c>
      <c r="G28" s="114">
        <v>32</v>
      </c>
      <c r="H28" s="140">
        <v>95</v>
      </c>
      <c r="I28" s="115">
        <v>-28</v>
      </c>
      <c r="J28" s="116">
        <v>-29.473684210526315</v>
      </c>
    </row>
    <row r="29" spans="1:15" s="110" customFormat="1" ht="24.95" customHeight="1" x14ac:dyDescent="0.2">
      <c r="A29" s="193">
        <v>86</v>
      </c>
      <c r="B29" s="199" t="s">
        <v>165</v>
      </c>
      <c r="C29" s="113">
        <v>6.7547357926221334</v>
      </c>
      <c r="D29" s="115">
        <v>271</v>
      </c>
      <c r="E29" s="114">
        <v>316</v>
      </c>
      <c r="F29" s="114">
        <v>378</v>
      </c>
      <c r="G29" s="114">
        <v>239</v>
      </c>
      <c r="H29" s="140">
        <v>330</v>
      </c>
      <c r="I29" s="115">
        <v>-59</v>
      </c>
      <c r="J29" s="116">
        <v>-17.878787878787879</v>
      </c>
    </row>
    <row r="30" spans="1:15" s="110" customFormat="1" ht="24.95" customHeight="1" x14ac:dyDescent="0.2">
      <c r="A30" s="193">
        <v>87.88</v>
      </c>
      <c r="B30" s="204" t="s">
        <v>166</v>
      </c>
      <c r="C30" s="113">
        <v>5.4336989032901295</v>
      </c>
      <c r="D30" s="115">
        <v>218</v>
      </c>
      <c r="E30" s="114">
        <v>177</v>
      </c>
      <c r="F30" s="114">
        <v>433</v>
      </c>
      <c r="G30" s="114">
        <v>164</v>
      </c>
      <c r="H30" s="140">
        <v>182</v>
      </c>
      <c r="I30" s="115">
        <v>36</v>
      </c>
      <c r="J30" s="116">
        <v>19.780219780219781</v>
      </c>
    </row>
    <row r="31" spans="1:15" s="110" customFormat="1" ht="24.95" customHeight="1" x14ac:dyDescent="0.2">
      <c r="A31" s="193" t="s">
        <v>167</v>
      </c>
      <c r="B31" s="199" t="s">
        <v>168</v>
      </c>
      <c r="C31" s="113">
        <v>15.229312063808575</v>
      </c>
      <c r="D31" s="115">
        <v>611</v>
      </c>
      <c r="E31" s="114">
        <v>112</v>
      </c>
      <c r="F31" s="114">
        <v>278</v>
      </c>
      <c r="G31" s="114">
        <v>446</v>
      </c>
      <c r="H31" s="140">
        <v>733</v>
      </c>
      <c r="I31" s="115">
        <v>-122</v>
      </c>
      <c r="J31" s="116">
        <v>-16.64392905866303</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0.67298105682951148</v>
      </c>
      <c r="D34" s="115">
        <v>27</v>
      </c>
      <c r="E34" s="114">
        <v>34</v>
      </c>
      <c r="F34" s="114">
        <v>59</v>
      </c>
      <c r="G34" s="114">
        <v>35</v>
      </c>
      <c r="H34" s="140">
        <v>37</v>
      </c>
      <c r="I34" s="115">
        <v>-10</v>
      </c>
      <c r="J34" s="116">
        <v>-27.027027027027028</v>
      </c>
    </row>
    <row r="35" spans="1:10" s="110" customFormat="1" ht="24.95" customHeight="1" x14ac:dyDescent="0.2">
      <c r="A35" s="292" t="s">
        <v>171</v>
      </c>
      <c r="B35" s="293" t="s">
        <v>172</v>
      </c>
      <c r="C35" s="113">
        <v>28.539381854436691</v>
      </c>
      <c r="D35" s="115">
        <v>1145</v>
      </c>
      <c r="E35" s="114">
        <v>726</v>
      </c>
      <c r="F35" s="114">
        <v>1513</v>
      </c>
      <c r="G35" s="114">
        <v>1024</v>
      </c>
      <c r="H35" s="140">
        <v>1385</v>
      </c>
      <c r="I35" s="115">
        <v>-240</v>
      </c>
      <c r="J35" s="116">
        <v>-17.328519855595669</v>
      </c>
    </row>
    <row r="36" spans="1:10" s="110" customFormat="1" ht="24.95" customHeight="1" x14ac:dyDescent="0.2">
      <c r="A36" s="294" t="s">
        <v>173</v>
      </c>
      <c r="B36" s="295" t="s">
        <v>174</v>
      </c>
      <c r="C36" s="125">
        <v>70.787637088733803</v>
      </c>
      <c r="D36" s="143">
        <v>2840</v>
      </c>
      <c r="E36" s="144">
        <v>1926</v>
      </c>
      <c r="F36" s="144">
        <v>3359</v>
      </c>
      <c r="G36" s="144">
        <v>2452</v>
      </c>
      <c r="H36" s="145">
        <v>2977</v>
      </c>
      <c r="I36" s="143">
        <v>-137</v>
      </c>
      <c r="J36" s="146">
        <v>-4.6019482700705412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4012</v>
      </c>
      <c r="F11" s="264">
        <v>2686</v>
      </c>
      <c r="G11" s="264">
        <v>4931</v>
      </c>
      <c r="H11" s="264">
        <v>3512</v>
      </c>
      <c r="I11" s="265">
        <v>4399</v>
      </c>
      <c r="J11" s="263">
        <v>-387</v>
      </c>
      <c r="K11" s="266">
        <v>-8.7974539668106395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30.483549351944166</v>
      </c>
      <c r="E13" s="115">
        <v>1223</v>
      </c>
      <c r="F13" s="114">
        <v>840</v>
      </c>
      <c r="G13" s="114">
        <v>1268</v>
      </c>
      <c r="H13" s="114">
        <v>1292</v>
      </c>
      <c r="I13" s="140">
        <v>1261</v>
      </c>
      <c r="J13" s="115">
        <v>-38</v>
      </c>
      <c r="K13" s="116">
        <v>-3.0134813639968279</v>
      </c>
    </row>
    <row r="14" spans="1:15" ht="15.95" customHeight="1" x14ac:dyDescent="0.2">
      <c r="A14" s="306" t="s">
        <v>230</v>
      </c>
      <c r="B14" s="307"/>
      <c r="C14" s="308"/>
      <c r="D14" s="113">
        <v>54.51146560319043</v>
      </c>
      <c r="E14" s="115">
        <v>2187</v>
      </c>
      <c r="F14" s="114">
        <v>1380</v>
      </c>
      <c r="G14" s="114">
        <v>2972</v>
      </c>
      <c r="H14" s="114">
        <v>1851</v>
      </c>
      <c r="I14" s="140">
        <v>2552</v>
      </c>
      <c r="J14" s="115">
        <v>-365</v>
      </c>
      <c r="K14" s="116">
        <v>-14.302507836990596</v>
      </c>
    </row>
    <row r="15" spans="1:15" ht="15.95" customHeight="1" x14ac:dyDescent="0.2">
      <c r="A15" s="306" t="s">
        <v>231</v>
      </c>
      <c r="B15" s="307"/>
      <c r="C15" s="308"/>
      <c r="D15" s="113">
        <v>9.147557328015953</v>
      </c>
      <c r="E15" s="115">
        <v>367</v>
      </c>
      <c r="F15" s="114">
        <v>259</v>
      </c>
      <c r="G15" s="114">
        <v>313</v>
      </c>
      <c r="H15" s="114">
        <v>205</v>
      </c>
      <c r="I15" s="140">
        <v>344</v>
      </c>
      <c r="J15" s="115">
        <v>23</v>
      </c>
      <c r="K15" s="116">
        <v>6.6860465116279073</v>
      </c>
    </row>
    <row r="16" spans="1:15" ht="15.95" customHeight="1" x14ac:dyDescent="0.2">
      <c r="A16" s="306" t="s">
        <v>232</v>
      </c>
      <c r="B16" s="307"/>
      <c r="C16" s="308"/>
      <c r="D16" s="113">
        <v>5.6081754735792622</v>
      </c>
      <c r="E16" s="115">
        <v>225</v>
      </c>
      <c r="F16" s="114">
        <v>197</v>
      </c>
      <c r="G16" s="114">
        <v>329</v>
      </c>
      <c r="H16" s="114">
        <v>162</v>
      </c>
      <c r="I16" s="140">
        <v>231</v>
      </c>
      <c r="J16" s="115">
        <v>-6</v>
      </c>
      <c r="K16" s="116">
        <v>-2.5974025974025974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0.34895314057826521</v>
      </c>
      <c r="E18" s="115">
        <v>14</v>
      </c>
      <c r="F18" s="114">
        <v>24</v>
      </c>
      <c r="G18" s="114">
        <v>57</v>
      </c>
      <c r="H18" s="114">
        <v>49</v>
      </c>
      <c r="I18" s="140">
        <v>28</v>
      </c>
      <c r="J18" s="115">
        <v>-14</v>
      </c>
      <c r="K18" s="116">
        <v>-50</v>
      </c>
    </row>
    <row r="19" spans="1:11" ht="14.1" customHeight="1" x14ac:dyDescent="0.2">
      <c r="A19" s="306" t="s">
        <v>235</v>
      </c>
      <c r="B19" s="307" t="s">
        <v>236</v>
      </c>
      <c r="C19" s="308"/>
      <c r="D19" s="113">
        <v>0.14955134596211367</v>
      </c>
      <c r="E19" s="115">
        <v>6</v>
      </c>
      <c r="F19" s="114">
        <v>15</v>
      </c>
      <c r="G19" s="114">
        <v>45</v>
      </c>
      <c r="H19" s="114">
        <v>38</v>
      </c>
      <c r="I19" s="140">
        <v>14</v>
      </c>
      <c r="J19" s="115">
        <v>-8</v>
      </c>
      <c r="K19" s="116">
        <v>-57.142857142857146</v>
      </c>
    </row>
    <row r="20" spans="1:11" ht="14.1" customHeight="1" x14ac:dyDescent="0.2">
      <c r="A20" s="306">
        <v>12</v>
      </c>
      <c r="B20" s="307" t="s">
        <v>237</v>
      </c>
      <c r="C20" s="308"/>
      <c r="D20" s="113">
        <v>1.6450648055832502</v>
      </c>
      <c r="E20" s="115">
        <v>66</v>
      </c>
      <c r="F20" s="114">
        <v>17</v>
      </c>
      <c r="G20" s="114">
        <v>51</v>
      </c>
      <c r="H20" s="114">
        <v>44</v>
      </c>
      <c r="I20" s="140">
        <v>71</v>
      </c>
      <c r="J20" s="115">
        <v>-5</v>
      </c>
      <c r="K20" s="116">
        <v>-7.042253521126761</v>
      </c>
    </row>
    <row r="21" spans="1:11" ht="14.1" customHeight="1" x14ac:dyDescent="0.2">
      <c r="A21" s="306">
        <v>21</v>
      </c>
      <c r="B21" s="307" t="s">
        <v>238</v>
      </c>
      <c r="C21" s="308"/>
      <c r="D21" s="113">
        <v>0.44865403788634095</v>
      </c>
      <c r="E21" s="115">
        <v>18</v>
      </c>
      <c r="F21" s="114" t="s">
        <v>513</v>
      </c>
      <c r="G21" s="114">
        <v>8</v>
      </c>
      <c r="H21" s="114">
        <v>10</v>
      </c>
      <c r="I21" s="140">
        <v>28</v>
      </c>
      <c r="J21" s="115">
        <v>-10</v>
      </c>
      <c r="K21" s="116">
        <v>-35.714285714285715</v>
      </c>
    </row>
    <row r="22" spans="1:11" ht="14.1" customHeight="1" x14ac:dyDescent="0.2">
      <c r="A22" s="306">
        <v>22</v>
      </c>
      <c r="B22" s="307" t="s">
        <v>239</v>
      </c>
      <c r="C22" s="308"/>
      <c r="D22" s="113">
        <v>2.3429710867397806</v>
      </c>
      <c r="E22" s="115">
        <v>94</v>
      </c>
      <c r="F22" s="114">
        <v>80</v>
      </c>
      <c r="G22" s="114">
        <v>134</v>
      </c>
      <c r="H22" s="114">
        <v>107</v>
      </c>
      <c r="I22" s="140">
        <v>123</v>
      </c>
      <c r="J22" s="115">
        <v>-29</v>
      </c>
      <c r="K22" s="116">
        <v>-23.577235772357724</v>
      </c>
    </row>
    <row r="23" spans="1:11" ht="14.1" customHeight="1" x14ac:dyDescent="0.2">
      <c r="A23" s="306">
        <v>23</v>
      </c>
      <c r="B23" s="307" t="s">
        <v>240</v>
      </c>
      <c r="C23" s="308"/>
      <c r="D23" s="113">
        <v>0.29910269192422734</v>
      </c>
      <c r="E23" s="115">
        <v>12</v>
      </c>
      <c r="F23" s="114">
        <v>20</v>
      </c>
      <c r="G23" s="114">
        <v>33</v>
      </c>
      <c r="H23" s="114">
        <v>13</v>
      </c>
      <c r="I23" s="140">
        <v>22</v>
      </c>
      <c r="J23" s="115">
        <v>-10</v>
      </c>
      <c r="K23" s="116">
        <v>-45.454545454545453</v>
      </c>
    </row>
    <row r="24" spans="1:11" ht="14.1" customHeight="1" x14ac:dyDescent="0.2">
      <c r="A24" s="306">
        <v>24</v>
      </c>
      <c r="B24" s="307" t="s">
        <v>241</v>
      </c>
      <c r="C24" s="308"/>
      <c r="D24" s="113">
        <v>5.1595214356929215</v>
      </c>
      <c r="E24" s="115">
        <v>207</v>
      </c>
      <c r="F24" s="114">
        <v>181</v>
      </c>
      <c r="G24" s="114">
        <v>289</v>
      </c>
      <c r="H24" s="114">
        <v>209</v>
      </c>
      <c r="I24" s="140">
        <v>270</v>
      </c>
      <c r="J24" s="115">
        <v>-63</v>
      </c>
      <c r="K24" s="116">
        <v>-23.333333333333332</v>
      </c>
    </row>
    <row r="25" spans="1:11" ht="14.1" customHeight="1" x14ac:dyDescent="0.2">
      <c r="A25" s="306">
        <v>25</v>
      </c>
      <c r="B25" s="307" t="s">
        <v>242</v>
      </c>
      <c r="C25" s="308"/>
      <c r="D25" s="113">
        <v>7.8265204386839482</v>
      </c>
      <c r="E25" s="115">
        <v>314</v>
      </c>
      <c r="F25" s="114">
        <v>171</v>
      </c>
      <c r="G25" s="114">
        <v>425</v>
      </c>
      <c r="H25" s="114">
        <v>334</v>
      </c>
      <c r="I25" s="140">
        <v>348</v>
      </c>
      <c r="J25" s="115">
        <v>-34</v>
      </c>
      <c r="K25" s="116">
        <v>-9.7701149425287355</v>
      </c>
    </row>
    <row r="26" spans="1:11" ht="14.1" customHeight="1" x14ac:dyDescent="0.2">
      <c r="A26" s="306">
        <v>26</v>
      </c>
      <c r="B26" s="307" t="s">
        <v>243</v>
      </c>
      <c r="C26" s="308"/>
      <c r="D26" s="113">
        <v>2.4925224327018944</v>
      </c>
      <c r="E26" s="115">
        <v>100</v>
      </c>
      <c r="F26" s="114">
        <v>45</v>
      </c>
      <c r="G26" s="114">
        <v>152</v>
      </c>
      <c r="H26" s="114">
        <v>76</v>
      </c>
      <c r="I26" s="140">
        <v>111</v>
      </c>
      <c r="J26" s="115">
        <v>-11</v>
      </c>
      <c r="K26" s="116">
        <v>-9.9099099099099099</v>
      </c>
    </row>
    <row r="27" spans="1:11" ht="14.1" customHeight="1" x14ac:dyDescent="0.2">
      <c r="A27" s="306">
        <v>27</v>
      </c>
      <c r="B27" s="307" t="s">
        <v>244</v>
      </c>
      <c r="C27" s="308"/>
      <c r="D27" s="113">
        <v>2.7916251246261217</v>
      </c>
      <c r="E27" s="115">
        <v>112</v>
      </c>
      <c r="F27" s="114">
        <v>77</v>
      </c>
      <c r="G27" s="114">
        <v>97</v>
      </c>
      <c r="H27" s="114">
        <v>93</v>
      </c>
      <c r="I27" s="140">
        <v>100</v>
      </c>
      <c r="J27" s="115">
        <v>12</v>
      </c>
      <c r="K27" s="116">
        <v>12</v>
      </c>
    </row>
    <row r="28" spans="1:11" ht="14.1" customHeight="1" x14ac:dyDescent="0.2">
      <c r="A28" s="306">
        <v>28</v>
      </c>
      <c r="B28" s="307" t="s">
        <v>245</v>
      </c>
      <c r="C28" s="308"/>
      <c r="D28" s="113">
        <v>1.1216350947158524</v>
      </c>
      <c r="E28" s="115">
        <v>45</v>
      </c>
      <c r="F28" s="114">
        <v>18</v>
      </c>
      <c r="G28" s="114">
        <v>53</v>
      </c>
      <c r="H28" s="114">
        <v>30</v>
      </c>
      <c r="I28" s="140">
        <v>39</v>
      </c>
      <c r="J28" s="115">
        <v>6</v>
      </c>
      <c r="K28" s="116">
        <v>15.384615384615385</v>
      </c>
    </row>
    <row r="29" spans="1:11" ht="14.1" customHeight="1" x14ac:dyDescent="0.2">
      <c r="A29" s="306">
        <v>29</v>
      </c>
      <c r="B29" s="307" t="s">
        <v>246</v>
      </c>
      <c r="C29" s="308"/>
      <c r="D29" s="113">
        <v>3.8883349950149553</v>
      </c>
      <c r="E29" s="115">
        <v>156</v>
      </c>
      <c r="F29" s="114">
        <v>124</v>
      </c>
      <c r="G29" s="114">
        <v>187</v>
      </c>
      <c r="H29" s="114">
        <v>146</v>
      </c>
      <c r="I29" s="140">
        <v>152</v>
      </c>
      <c r="J29" s="115">
        <v>4</v>
      </c>
      <c r="K29" s="116">
        <v>2.6315789473684212</v>
      </c>
    </row>
    <row r="30" spans="1:11" ht="14.1" customHeight="1" x14ac:dyDescent="0.2">
      <c r="A30" s="306" t="s">
        <v>247</v>
      </c>
      <c r="B30" s="307" t="s">
        <v>248</v>
      </c>
      <c r="C30" s="308"/>
      <c r="D30" s="113">
        <v>1.0468594217347955</v>
      </c>
      <c r="E30" s="115">
        <v>42</v>
      </c>
      <c r="F30" s="114">
        <v>34</v>
      </c>
      <c r="G30" s="114">
        <v>83</v>
      </c>
      <c r="H30" s="114" t="s">
        <v>513</v>
      </c>
      <c r="I30" s="140">
        <v>49</v>
      </c>
      <c r="J30" s="115">
        <v>-7</v>
      </c>
      <c r="K30" s="116">
        <v>-14.285714285714286</v>
      </c>
    </row>
    <row r="31" spans="1:11" ht="14.1" customHeight="1" x14ac:dyDescent="0.2">
      <c r="A31" s="306" t="s">
        <v>249</v>
      </c>
      <c r="B31" s="307" t="s">
        <v>250</v>
      </c>
      <c r="C31" s="308"/>
      <c r="D31" s="113">
        <v>2.8414755732801593</v>
      </c>
      <c r="E31" s="115">
        <v>114</v>
      </c>
      <c r="F31" s="114">
        <v>90</v>
      </c>
      <c r="G31" s="114">
        <v>100</v>
      </c>
      <c r="H31" s="114">
        <v>95</v>
      </c>
      <c r="I31" s="140">
        <v>103</v>
      </c>
      <c r="J31" s="115">
        <v>11</v>
      </c>
      <c r="K31" s="116">
        <v>10.679611650485437</v>
      </c>
    </row>
    <row r="32" spans="1:11" ht="14.1" customHeight="1" x14ac:dyDescent="0.2">
      <c r="A32" s="306">
        <v>31</v>
      </c>
      <c r="B32" s="307" t="s">
        <v>251</v>
      </c>
      <c r="C32" s="308"/>
      <c r="D32" s="113">
        <v>0.39880358923230308</v>
      </c>
      <c r="E32" s="115">
        <v>16</v>
      </c>
      <c r="F32" s="114">
        <v>18</v>
      </c>
      <c r="G32" s="114">
        <v>20</v>
      </c>
      <c r="H32" s="114">
        <v>17</v>
      </c>
      <c r="I32" s="140">
        <v>26</v>
      </c>
      <c r="J32" s="115">
        <v>-10</v>
      </c>
      <c r="K32" s="116">
        <v>-38.46153846153846</v>
      </c>
    </row>
    <row r="33" spans="1:11" ht="14.1" customHeight="1" x14ac:dyDescent="0.2">
      <c r="A33" s="306">
        <v>32</v>
      </c>
      <c r="B33" s="307" t="s">
        <v>252</v>
      </c>
      <c r="C33" s="308"/>
      <c r="D33" s="113">
        <v>2.7417746759720836</v>
      </c>
      <c r="E33" s="115">
        <v>110</v>
      </c>
      <c r="F33" s="114">
        <v>68</v>
      </c>
      <c r="G33" s="114">
        <v>147</v>
      </c>
      <c r="H33" s="114">
        <v>165</v>
      </c>
      <c r="I33" s="140">
        <v>147</v>
      </c>
      <c r="J33" s="115">
        <v>-37</v>
      </c>
      <c r="K33" s="116">
        <v>-25.170068027210885</v>
      </c>
    </row>
    <row r="34" spans="1:11" ht="14.1" customHeight="1" x14ac:dyDescent="0.2">
      <c r="A34" s="306">
        <v>33</v>
      </c>
      <c r="B34" s="307" t="s">
        <v>253</v>
      </c>
      <c r="C34" s="308"/>
      <c r="D34" s="113">
        <v>2.0687936191425722</v>
      </c>
      <c r="E34" s="115">
        <v>83</v>
      </c>
      <c r="F34" s="114">
        <v>31</v>
      </c>
      <c r="G34" s="114">
        <v>85</v>
      </c>
      <c r="H34" s="114">
        <v>37</v>
      </c>
      <c r="I34" s="140">
        <v>80</v>
      </c>
      <c r="J34" s="115">
        <v>3</v>
      </c>
      <c r="K34" s="116">
        <v>3.75</v>
      </c>
    </row>
    <row r="35" spans="1:11" ht="14.1" customHeight="1" x14ac:dyDescent="0.2">
      <c r="A35" s="306">
        <v>34</v>
      </c>
      <c r="B35" s="307" t="s">
        <v>254</v>
      </c>
      <c r="C35" s="308"/>
      <c r="D35" s="113">
        <v>2.2432701894317049</v>
      </c>
      <c r="E35" s="115">
        <v>90</v>
      </c>
      <c r="F35" s="114">
        <v>35</v>
      </c>
      <c r="G35" s="114">
        <v>74</v>
      </c>
      <c r="H35" s="114">
        <v>45</v>
      </c>
      <c r="I35" s="140">
        <v>67</v>
      </c>
      <c r="J35" s="115">
        <v>23</v>
      </c>
      <c r="K35" s="116">
        <v>34.328358208955223</v>
      </c>
    </row>
    <row r="36" spans="1:11" ht="14.1" customHeight="1" x14ac:dyDescent="0.2">
      <c r="A36" s="306">
        <v>41</v>
      </c>
      <c r="B36" s="307" t="s">
        <v>255</v>
      </c>
      <c r="C36" s="308"/>
      <c r="D36" s="113">
        <v>0.29910269192422734</v>
      </c>
      <c r="E36" s="115">
        <v>12</v>
      </c>
      <c r="F36" s="114">
        <v>8</v>
      </c>
      <c r="G36" s="114">
        <v>24</v>
      </c>
      <c r="H36" s="114">
        <v>13</v>
      </c>
      <c r="I36" s="140">
        <v>32</v>
      </c>
      <c r="J36" s="115">
        <v>-20</v>
      </c>
      <c r="K36" s="116">
        <v>-62.5</v>
      </c>
    </row>
    <row r="37" spans="1:11" ht="14.1" customHeight="1" x14ac:dyDescent="0.2">
      <c r="A37" s="306">
        <v>42</v>
      </c>
      <c r="B37" s="307" t="s">
        <v>256</v>
      </c>
      <c r="C37" s="308"/>
      <c r="D37" s="113">
        <v>0.19940179461615154</v>
      </c>
      <c r="E37" s="115">
        <v>8</v>
      </c>
      <c r="F37" s="114">
        <v>4</v>
      </c>
      <c r="G37" s="114">
        <v>11</v>
      </c>
      <c r="H37" s="114">
        <v>12</v>
      </c>
      <c r="I37" s="140">
        <v>14</v>
      </c>
      <c r="J37" s="115">
        <v>-6</v>
      </c>
      <c r="K37" s="116">
        <v>-42.857142857142854</v>
      </c>
    </row>
    <row r="38" spans="1:11" ht="14.1" customHeight="1" x14ac:dyDescent="0.2">
      <c r="A38" s="306">
        <v>43</v>
      </c>
      <c r="B38" s="307" t="s">
        <v>257</v>
      </c>
      <c r="C38" s="308"/>
      <c r="D38" s="113">
        <v>0.74775672981056829</v>
      </c>
      <c r="E38" s="115">
        <v>30</v>
      </c>
      <c r="F38" s="114">
        <v>32</v>
      </c>
      <c r="G38" s="114">
        <v>68</v>
      </c>
      <c r="H38" s="114">
        <v>25</v>
      </c>
      <c r="I38" s="140">
        <v>25</v>
      </c>
      <c r="J38" s="115">
        <v>5</v>
      </c>
      <c r="K38" s="116">
        <v>20</v>
      </c>
    </row>
    <row r="39" spans="1:11" ht="14.1" customHeight="1" x14ac:dyDescent="0.2">
      <c r="A39" s="306">
        <v>51</v>
      </c>
      <c r="B39" s="307" t="s">
        <v>258</v>
      </c>
      <c r="C39" s="308"/>
      <c r="D39" s="113">
        <v>6.5304087736789631</v>
      </c>
      <c r="E39" s="115">
        <v>262</v>
      </c>
      <c r="F39" s="114">
        <v>205</v>
      </c>
      <c r="G39" s="114">
        <v>328</v>
      </c>
      <c r="H39" s="114">
        <v>257</v>
      </c>
      <c r="I39" s="140">
        <v>268</v>
      </c>
      <c r="J39" s="115">
        <v>-6</v>
      </c>
      <c r="K39" s="116">
        <v>-2.2388059701492535</v>
      </c>
    </row>
    <row r="40" spans="1:11" ht="14.1" customHeight="1" x14ac:dyDescent="0.2">
      <c r="A40" s="306" t="s">
        <v>259</v>
      </c>
      <c r="B40" s="307" t="s">
        <v>260</v>
      </c>
      <c r="C40" s="308"/>
      <c r="D40" s="113">
        <v>6.2063808574277166</v>
      </c>
      <c r="E40" s="115">
        <v>249</v>
      </c>
      <c r="F40" s="114">
        <v>192</v>
      </c>
      <c r="G40" s="114">
        <v>282</v>
      </c>
      <c r="H40" s="114">
        <v>243</v>
      </c>
      <c r="I40" s="140">
        <v>238</v>
      </c>
      <c r="J40" s="115">
        <v>11</v>
      </c>
      <c r="K40" s="116">
        <v>4.6218487394957979</v>
      </c>
    </row>
    <row r="41" spans="1:11" ht="14.1" customHeight="1" x14ac:dyDescent="0.2">
      <c r="A41" s="306"/>
      <c r="B41" s="307" t="s">
        <v>261</v>
      </c>
      <c r="C41" s="308"/>
      <c r="D41" s="113">
        <v>5.7078763708873383</v>
      </c>
      <c r="E41" s="115">
        <v>229</v>
      </c>
      <c r="F41" s="114">
        <v>170</v>
      </c>
      <c r="G41" s="114">
        <v>244</v>
      </c>
      <c r="H41" s="114">
        <v>210</v>
      </c>
      <c r="I41" s="140">
        <v>200</v>
      </c>
      <c r="J41" s="115">
        <v>29</v>
      </c>
      <c r="K41" s="116">
        <v>14.5</v>
      </c>
    </row>
    <row r="42" spans="1:11" ht="14.1" customHeight="1" x14ac:dyDescent="0.2">
      <c r="A42" s="306">
        <v>52</v>
      </c>
      <c r="B42" s="307" t="s">
        <v>262</v>
      </c>
      <c r="C42" s="308"/>
      <c r="D42" s="113">
        <v>4.6111665004985047</v>
      </c>
      <c r="E42" s="115">
        <v>185</v>
      </c>
      <c r="F42" s="114">
        <v>131</v>
      </c>
      <c r="G42" s="114">
        <v>187</v>
      </c>
      <c r="H42" s="114">
        <v>179</v>
      </c>
      <c r="I42" s="140">
        <v>261</v>
      </c>
      <c r="J42" s="115">
        <v>-76</v>
      </c>
      <c r="K42" s="116">
        <v>-29.118773946360154</v>
      </c>
    </row>
    <row r="43" spans="1:11" ht="14.1" customHeight="1" x14ac:dyDescent="0.2">
      <c r="A43" s="306" t="s">
        <v>263</v>
      </c>
      <c r="B43" s="307" t="s">
        <v>264</v>
      </c>
      <c r="C43" s="308"/>
      <c r="D43" s="113">
        <v>3.9631106679960117</v>
      </c>
      <c r="E43" s="115">
        <v>159</v>
      </c>
      <c r="F43" s="114">
        <v>112</v>
      </c>
      <c r="G43" s="114">
        <v>171</v>
      </c>
      <c r="H43" s="114">
        <v>146</v>
      </c>
      <c r="I43" s="140">
        <v>222</v>
      </c>
      <c r="J43" s="115">
        <v>-63</v>
      </c>
      <c r="K43" s="116">
        <v>-28.378378378378379</v>
      </c>
    </row>
    <row r="44" spans="1:11" ht="14.1" customHeight="1" x14ac:dyDescent="0.2">
      <c r="A44" s="306">
        <v>53</v>
      </c>
      <c r="B44" s="307" t="s">
        <v>265</v>
      </c>
      <c r="C44" s="308"/>
      <c r="D44" s="113">
        <v>1.1216350947158524</v>
      </c>
      <c r="E44" s="115">
        <v>45</v>
      </c>
      <c r="F44" s="114">
        <v>23</v>
      </c>
      <c r="G44" s="114">
        <v>30</v>
      </c>
      <c r="H44" s="114">
        <v>29</v>
      </c>
      <c r="I44" s="140">
        <v>13</v>
      </c>
      <c r="J44" s="115">
        <v>32</v>
      </c>
      <c r="K44" s="116">
        <v>246.15384615384616</v>
      </c>
    </row>
    <row r="45" spans="1:11" ht="14.1" customHeight="1" x14ac:dyDescent="0.2">
      <c r="A45" s="306" t="s">
        <v>266</v>
      </c>
      <c r="B45" s="307" t="s">
        <v>267</v>
      </c>
      <c r="C45" s="308"/>
      <c r="D45" s="113">
        <v>1.1216350947158524</v>
      </c>
      <c r="E45" s="115">
        <v>45</v>
      </c>
      <c r="F45" s="114">
        <v>23</v>
      </c>
      <c r="G45" s="114">
        <v>29</v>
      </c>
      <c r="H45" s="114">
        <v>29</v>
      </c>
      <c r="I45" s="140">
        <v>13</v>
      </c>
      <c r="J45" s="115">
        <v>32</v>
      </c>
      <c r="K45" s="116">
        <v>246.15384615384616</v>
      </c>
    </row>
    <row r="46" spans="1:11" ht="14.1" customHeight="1" x14ac:dyDescent="0.2">
      <c r="A46" s="306">
        <v>54</v>
      </c>
      <c r="B46" s="307" t="s">
        <v>268</v>
      </c>
      <c r="C46" s="308"/>
      <c r="D46" s="113">
        <v>5.9072781655034898</v>
      </c>
      <c r="E46" s="115">
        <v>237</v>
      </c>
      <c r="F46" s="114">
        <v>106</v>
      </c>
      <c r="G46" s="114">
        <v>161</v>
      </c>
      <c r="H46" s="114">
        <v>275</v>
      </c>
      <c r="I46" s="140">
        <v>275</v>
      </c>
      <c r="J46" s="115">
        <v>-38</v>
      </c>
      <c r="K46" s="116">
        <v>-13.818181818181818</v>
      </c>
    </row>
    <row r="47" spans="1:11" ht="14.1" customHeight="1" x14ac:dyDescent="0.2">
      <c r="A47" s="306">
        <v>61</v>
      </c>
      <c r="B47" s="307" t="s">
        <v>269</v>
      </c>
      <c r="C47" s="308"/>
      <c r="D47" s="113">
        <v>3.015952143569292</v>
      </c>
      <c r="E47" s="115">
        <v>121</v>
      </c>
      <c r="F47" s="114">
        <v>70</v>
      </c>
      <c r="G47" s="114">
        <v>97</v>
      </c>
      <c r="H47" s="114">
        <v>65</v>
      </c>
      <c r="I47" s="140">
        <v>97</v>
      </c>
      <c r="J47" s="115">
        <v>24</v>
      </c>
      <c r="K47" s="116">
        <v>24.742268041237114</v>
      </c>
    </row>
    <row r="48" spans="1:11" ht="14.1" customHeight="1" x14ac:dyDescent="0.2">
      <c r="A48" s="306">
        <v>62</v>
      </c>
      <c r="B48" s="307" t="s">
        <v>270</v>
      </c>
      <c r="C48" s="308"/>
      <c r="D48" s="113">
        <v>6.4805583250249255</v>
      </c>
      <c r="E48" s="115">
        <v>260</v>
      </c>
      <c r="F48" s="114">
        <v>202</v>
      </c>
      <c r="G48" s="114">
        <v>343</v>
      </c>
      <c r="H48" s="114">
        <v>240</v>
      </c>
      <c r="I48" s="140">
        <v>269</v>
      </c>
      <c r="J48" s="115">
        <v>-9</v>
      </c>
      <c r="K48" s="116">
        <v>-3.3457249070631971</v>
      </c>
    </row>
    <row r="49" spans="1:11" ht="14.1" customHeight="1" x14ac:dyDescent="0.2">
      <c r="A49" s="306">
        <v>63</v>
      </c>
      <c r="B49" s="307" t="s">
        <v>271</v>
      </c>
      <c r="C49" s="308"/>
      <c r="D49" s="113">
        <v>8.8235294117647065</v>
      </c>
      <c r="E49" s="115">
        <v>354</v>
      </c>
      <c r="F49" s="114">
        <v>104</v>
      </c>
      <c r="G49" s="114">
        <v>223</v>
      </c>
      <c r="H49" s="114">
        <v>281</v>
      </c>
      <c r="I49" s="140">
        <v>434</v>
      </c>
      <c r="J49" s="115">
        <v>-80</v>
      </c>
      <c r="K49" s="116">
        <v>-18.433179723502302</v>
      </c>
    </row>
    <row r="50" spans="1:11" ht="14.1" customHeight="1" x14ac:dyDescent="0.2">
      <c r="A50" s="306" t="s">
        <v>272</v>
      </c>
      <c r="B50" s="307" t="s">
        <v>273</v>
      </c>
      <c r="C50" s="308"/>
      <c r="D50" s="113">
        <v>1.6699900299102692</v>
      </c>
      <c r="E50" s="115">
        <v>67</v>
      </c>
      <c r="F50" s="114">
        <v>18</v>
      </c>
      <c r="G50" s="114">
        <v>37</v>
      </c>
      <c r="H50" s="114">
        <v>45</v>
      </c>
      <c r="I50" s="140">
        <v>57</v>
      </c>
      <c r="J50" s="115">
        <v>10</v>
      </c>
      <c r="K50" s="116">
        <v>17.543859649122808</v>
      </c>
    </row>
    <row r="51" spans="1:11" ht="14.1" customHeight="1" x14ac:dyDescent="0.2">
      <c r="A51" s="306" t="s">
        <v>274</v>
      </c>
      <c r="B51" s="307" t="s">
        <v>275</v>
      </c>
      <c r="C51" s="308"/>
      <c r="D51" s="113">
        <v>3.9132602193419741</v>
      </c>
      <c r="E51" s="115">
        <v>157</v>
      </c>
      <c r="F51" s="114">
        <v>84</v>
      </c>
      <c r="G51" s="114">
        <v>123</v>
      </c>
      <c r="H51" s="114">
        <v>179</v>
      </c>
      <c r="I51" s="140">
        <v>231</v>
      </c>
      <c r="J51" s="115">
        <v>-74</v>
      </c>
      <c r="K51" s="116">
        <v>-32.034632034632033</v>
      </c>
    </row>
    <row r="52" spans="1:11" ht="14.1" customHeight="1" x14ac:dyDescent="0.2">
      <c r="A52" s="306">
        <v>71</v>
      </c>
      <c r="B52" s="307" t="s">
        <v>276</v>
      </c>
      <c r="C52" s="308"/>
      <c r="D52" s="113">
        <v>8.8235294117647065</v>
      </c>
      <c r="E52" s="115">
        <v>354</v>
      </c>
      <c r="F52" s="114">
        <v>239</v>
      </c>
      <c r="G52" s="114">
        <v>377</v>
      </c>
      <c r="H52" s="114">
        <v>225</v>
      </c>
      <c r="I52" s="140">
        <v>316</v>
      </c>
      <c r="J52" s="115">
        <v>38</v>
      </c>
      <c r="K52" s="116">
        <v>12.025316455696203</v>
      </c>
    </row>
    <row r="53" spans="1:11" ht="14.1" customHeight="1" x14ac:dyDescent="0.2">
      <c r="A53" s="306" t="s">
        <v>277</v>
      </c>
      <c r="B53" s="307" t="s">
        <v>278</v>
      </c>
      <c r="C53" s="308"/>
      <c r="D53" s="113">
        <v>3.140578265204387</v>
      </c>
      <c r="E53" s="115">
        <v>126</v>
      </c>
      <c r="F53" s="114">
        <v>93</v>
      </c>
      <c r="G53" s="114">
        <v>156</v>
      </c>
      <c r="H53" s="114">
        <v>87</v>
      </c>
      <c r="I53" s="140">
        <v>134</v>
      </c>
      <c r="J53" s="115">
        <v>-8</v>
      </c>
      <c r="K53" s="116">
        <v>-5.9701492537313436</v>
      </c>
    </row>
    <row r="54" spans="1:11" ht="14.1" customHeight="1" x14ac:dyDescent="0.2">
      <c r="A54" s="306" t="s">
        <v>279</v>
      </c>
      <c r="B54" s="307" t="s">
        <v>280</v>
      </c>
      <c r="C54" s="308"/>
      <c r="D54" s="113">
        <v>4.71086739780658</v>
      </c>
      <c r="E54" s="115">
        <v>189</v>
      </c>
      <c r="F54" s="114">
        <v>122</v>
      </c>
      <c r="G54" s="114">
        <v>189</v>
      </c>
      <c r="H54" s="114">
        <v>114</v>
      </c>
      <c r="I54" s="140">
        <v>151</v>
      </c>
      <c r="J54" s="115">
        <v>38</v>
      </c>
      <c r="K54" s="116">
        <v>25.165562913907284</v>
      </c>
    </row>
    <row r="55" spans="1:11" ht="14.1" customHeight="1" x14ac:dyDescent="0.2">
      <c r="A55" s="306">
        <v>72</v>
      </c>
      <c r="B55" s="307" t="s">
        <v>281</v>
      </c>
      <c r="C55" s="308"/>
      <c r="D55" s="113">
        <v>1.5702891326021935</v>
      </c>
      <c r="E55" s="115">
        <v>63</v>
      </c>
      <c r="F55" s="114">
        <v>36</v>
      </c>
      <c r="G55" s="114">
        <v>86</v>
      </c>
      <c r="H55" s="114">
        <v>43</v>
      </c>
      <c r="I55" s="140">
        <v>58</v>
      </c>
      <c r="J55" s="115">
        <v>5</v>
      </c>
      <c r="K55" s="116">
        <v>8.6206896551724146</v>
      </c>
    </row>
    <row r="56" spans="1:11" ht="14.1" customHeight="1" x14ac:dyDescent="0.2">
      <c r="A56" s="306" t="s">
        <v>282</v>
      </c>
      <c r="B56" s="307" t="s">
        <v>283</v>
      </c>
      <c r="C56" s="308"/>
      <c r="D56" s="113">
        <v>0.67298105682951148</v>
      </c>
      <c r="E56" s="115">
        <v>27</v>
      </c>
      <c r="F56" s="114">
        <v>12</v>
      </c>
      <c r="G56" s="114">
        <v>27</v>
      </c>
      <c r="H56" s="114">
        <v>10</v>
      </c>
      <c r="I56" s="140">
        <v>15</v>
      </c>
      <c r="J56" s="115">
        <v>12</v>
      </c>
      <c r="K56" s="116">
        <v>80</v>
      </c>
    </row>
    <row r="57" spans="1:11" ht="14.1" customHeight="1" x14ac:dyDescent="0.2">
      <c r="A57" s="306" t="s">
        <v>284</v>
      </c>
      <c r="B57" s="307" t="s">
        <v>285</v>
      </c>
      <c r="C57" s="308"/>
      <c r="D57" s="113">
        <v>0.69790628115653042</v>
      </c>
      <c r="E57" s="115">
        <v>28</v>
      </c>
      <c r="F57" s="114">
        <v>21</v>
      </c>
      <c r="G57" s="114">
        <v>36</v>
      </c>
      <c r="H57" s="114">
        <v>24</v>
      </c>
      <c r="I57" s="140">
        <v>28</v>
      </c>
      <c r="J57" s="115">
        <v>0</v>
      </c>
      <c r="K57" s="116">
        <v>0</v>
      </c>
    </row>
    <row r="58" spans="1:11" ht="14.1" customHeight="1" x14ac:dyDescent="0.2">
      <c r="A58" s="306">
        <v>73</v>
      </c>
      <c r="B58" s="307" t="s">
        <v>286</v>
      </c>
      <c r="C58" s="308"/>
      <c r="D58" s="113">
        <v>1.1465603190428715</v>
      </c>
      <c r="E58" s="115">
        <v>46</v>
      </c>
      <c r="F58" s="114">
        <v>41</v>
      </c>
      <c r="G58" s="114">
        <v>85</v>
      </c>
      <c r="H58" s="114">
        <v>25</v>
      </c>
      <c r="I58" s="140">
        <v>62</v>
      </c>
      <c r="J58" s="115">
        <v>-16</v>
      </c>
      <c r="K58" s="116">
        <v>-25.806451612903224</v>
      </c>
    </row>
    <row r="59" spans="1:11" ht="14.1" customHeight="1" x14ac:dyDescent="0.2">
      <c r="A59" s="306" t="s">
        <v>287</v>
      </c>
      <c r="B59" s="307" t="s">
        <v>288</v>
      </c>
      <c r="C59" s="308"/>
      <c r="D59" s="113">
        <v>0.99700897308075775</v>
      </c>
      <c r="E59" s="115">
        <v>40</v>
      </c>
      <c r="F59" s="114">
        <v>33</v>
      </c>
      <c r="G59" s="114">
        <v>71</v>
      </c>
      <c r="H59" s="114">
        <v>20</v>
      </c>
      <c r="I59" s="140">
        <v>56</v>
      </c>
      <c r="J59" s="115">
        <v>-16</v>
      </c>
      <c r="K59" s="116">
        <v>-28.571428571428573</v>
      </c>
    </row>
    <row r="60" spans="1:11" ht="14.1" customHeight="1" x14ac:dyDescent="0.2">
      <c r="A60" s="306">
        <v>81</v>
      </c>
      <c r="B60" s="307" t="s">
        <v>289</v>
      </c>
      <c r="C60" s="308"/>
      <c r="D60" s="113">
        <v>6.1814556331006978</v>
      </c>
      <c r="E60" s="115">
        <v>248</v>
      </c>
      <c r="F60" s="114">
        <v>293</v>
      </c>
      <c r="G60" s="114">
        <v>321</v>
      </c>
      <c r="H60" s="114">
        <v>214</v>
      </c>
      <c r="I60" s="140">
        <v>310</v>
      </c>
      <c r="J60" s="115">
        <v>-62</v>
      </c>
      <c r="K60" s="116">
        <v>-20</v>
      </c>
    </row>
    <row r="61" spans="1:11" ht="14.1" customHeight="1" x14ac:dyDescent="0.2">
      <c r="A61" s="306" t="s">
        <v>290</v>
      </c>
      <c r="B61" s="307" t="s">
        <v>291</v>
      </c>
      <c r="C61" s="308"/>
      <c r="D61" s="113">
        <v>1.3708873379860418</v>
      </c>
      <c r="E61" s="115">
        <v>55</v>
      </c>
      <c r="F61" s="114">
        <v>44</v>
      </c>
      <c r="G61" s="114">
        <v>107</v>
      </c>
      <c r="H61" s="114">
        <v>59</v>
      </c>
      <c r="I61" s="140">
        <v>64</v>
      </c>
      <c r="J61" s="115">
        <v>-9</v>
      </c>
      <c r="K61" s="116">
        <v>-14.0625</v>
      </c>
    </row>
    <row r="62" spans="1:11" ht="14.1" customHeight="1" x14ac:dyDescent="0.2">
      <c r="A62" s="306" t="s">
        <v>292</v>
      </c>
      <c r="B62" s="307" t="s">
        <v>293</v>
      </c>
      <c r="C62" s="308"/>
      <c r="D62" s="113">
        <v>2.2432701894317049</v>
      </c>
      <c r="E62" s="115">
        <v>90</v>
      </c>
      <c r="F62" s="114">
        <v>153</v>
      </c>
      <c r="G62" s="114">
        <v>129</v>
      </c>
      <c r="H62" s="114">
        <v>87</v>
      </c>
      <c r="I62" s="140">
        <v>175</v>
      </c>
      <c r="J62" s="115">
        <v>-85</v>
      </c>
      <c r="K62" s="116">
        <v>-48.571428571428569</v>
      </c>
    </row>
    <row r="63" spans="1:11" ht="14.1" customHeight="1" x14ac:dyDescent="0.2">
      <c r="A63" s="306"/>
      <c r="B63" s="307" t="s">
        <v>294</v>
      </c>
      <c r="C63" s="308"/>
      <c r="D63" s="113">
        <v>1.8693918245264207</v>
      </c>
      <c r="E63" s="115">
        <v>75</v>
      </c>
      <c r="F63" s="114">
        <v>136</v>
      </c>
      <c r="G63" s="114">
        <v>118</v>
      </c>
      <c r="H63" s="114">
        <v>75</v>
      </c>
      <c r="I63" s="140">
        <v>162</v>
      </c>
      <c r="J63" s="115">
        <v>-87</v>
      </c>
      <c r="K63" s="116">
        <v>-53.703703703703702</v>
      </c>
    </row>
    <row r="64" spans="1:11" ht="14.1" customHeight="1" x14ac:dyDescent="0.2">
      <c r="A64" s="306" t="s">
        <v>295</v>
      </c>
      <c r="B64" s="307" t="s">
        <v>296</v>
      </c>
      <c r="C64" s="308"/>
      <c r="D64" s="113">
        <v>1.0468594217347955</v>
      </c>
      <c r="E64" s="115">
        <v>42</v>
      </c>
      <c r="F64" s="114">
        <v>25</v>
      </c>
      <c r="G64" s="114">
        <v>37</v>
      </c>
      <c r="H64" s="114">
        <v>39</v>
      </c>
      <c r="I64" s="140">
        <v>31</v>
      </c>
      <c r="J64" s="115">
        <v>11</v>
      </c>
      <c r="K64" s="116">
        <v>35.483870967741936</v>
      </c>
    </row>
    <row r="65" spans="1:11" ht="14.1" customHeight="1" x14ac:dyDescent="0.2">
      <c r="A65" s="306" t="s">
        <v>297</v>
      </c>
      <c r="B65" s="307" t="s">
        <v>298</v>
      </c>
      <c r="C65" s="308"/>
      <c r="D65" s="113">
        <v>0.94715852442671988</v>
      </c>
      <c r="E65" s="115">
        <v>38</v>
      </c>
      <c r="F65" s="114">
        <v>49</v>
      </c>
      <c r="G65" s="114">
        <v>27</v>
      </c>
      <c r="H65" s="114">
        <v>12</v>
      </c>
      <c r="I65" s="140">
        <v>21</v>
      </c>
      <c r="J65" s="115">
        <v>17</v>
      </c>
      <c r="K65" s="116">
        <v>80.952380952380949</v>
      </c>
    </row>
    <row r="66" spans="1:11" ht="14.1" customHeight="1" x14ac:dyDescent="0.2">
      <c r="A66" s="306">
        <v>82</v>
      </c>
      <c r="B66" s="307" t="s">
        <v>299</v>
      </c>
      <c r="C66" s="308"/>
      <c r="D66" s="113">
        <v>1.6201395812562314</v>
      </c>
      <c r="E66" s="115">
        <v>65</v>
      </c>
      <c r="F66" s="114">
        <v>71</v>
      </c>
      <c r="G66" s="114">
        <v>148</v>
      </c>
      <c r="H66" s="114">
        <v>66</v>
      </c>
      <c r="I66" s="140">
        <v>60</v>
      </c>
      <c r="J66" s="115">
        <v>5</v>
      </c>
      <c r="K66" s="116">
        <v>8.3333333333333339</v>
      </c>
    </row>
    <row r="67" spans="1:11" ht="14.1" customHeight="1" x14ac:dyDescent="0.2">
      <c r="A67" s="306" t="s">
        <v>300</v>
      </c>
      <c r="B67" s="307" t="s">
        <v>301</v>
      </c>
      <c r="C67" s="308"/>
      <c r="D67" s="113">
        <v>1.0219341974077767</v>
      </c>
      <c r="E67" s="115">
        <v>41</v>
      </c>
      <c r="F67" s="114">
        <v>44</v>
      </c>
      <c r="G67" s="114">
        <v>88</v>
      </c>
      <c r="H67" s="114">
        <v>46</v>
      </c>
      <c r="I67" s="140">
        <v>40</v>
      </c>
      <c r="J67" s="115">
        <v>1</v>
      </c>
      <c r="K67" s="116">
        <v>2.5</v>
      </c>
    </row>
    <row r="68" spans="1:11" ht="14.1" customHeight="1" x14ac:dyDescent="0.2">
      <c r="A68" s="306" t="s">
        <v>302</v>
      </c>
      <c r="B68" s="307" t="s">
        <v>303</v>
      </c>
      <c r="C68" s="308"/>
      <c r="D68" s="113">
        <v>0.44865403788634095</v>
      </c>
      <c r="E68" s="115">
        <v>18</v>
      </c>
      <c r="F68" s="114">
        <v>24</v>
      </c>
      <c r="G68" s="114">
        <v>44</v>
      </c>
      <c r="H68" s="114">
        <v>15</v>
      </c>
      <c r="I68" s="140">
        <v>13</v>
      </c>
      <c r="J68" s="115">
        <v>5</v>
      </c>
      <c r="K68" s="116">
        <v>38.46153846153846</v>
      </c>
    </row>
    <row r="69" spans="1:11" ht="14.1" customHeight="1" x14ac:dyDescent="0.2">
      <c r="A69" s="306">
        <v>83</v>
      </c>
      <c r="B69" s="307" t="s">
        <v>304</v>
      </c>
      <c r="C69" s="308"/>
      <c r="D69" s="113">
        <v>5.1345962113659027</v>
      </c>
      <c r="E69" s="115">
        <v>206</v>
      </c>
      <c r="F69" s="114">
        <v>147</v>
      </c>
      <c r="G69" s="114">
        <v>439</v>
      </c>
      <c r="H69" s="114">
        <v>148</v>
      </c>
      <c r="I69" s="140">
        <v>184</v>
      </c>
      <c r="J69" s="115">
        <v>22</v>
      </c>
      <c r="K69" s="116">
        <v>11.956521739130435</v>
      </c>
    </row>
    <row r="70" spans="1:11" ht="14.1" customHeight="1" x14ac:dyDescent="0.2">
      <c r="A70" s="306" t="s">
        <v>305</v>
      </c>
      <c r="B70" s="307" t="s">
        <v>306</v>
      </c>
      <c r="C70" s="308"/>
      <c r="D70" s="113">
        <v>4.1126620139581256</v>
      </c>
      <c r="E70" s="115">
        <v>165</v>
      </c>
      <c r="F70" s="114">
        <v>128</v>
      </c>
      <c r="G70" s="114">
        <v>392</v>
      </c>
      <c r="H70" s="114">
        <v>116</v>
      </c>
      <c r="I70" s="140">
        <v>150</v>
      </c>
      <c r="J70" s="115">
        <v>15</v>
      </c>
      <c r="K70" s="116">
        <v>10</v>
      </c>
    </row>
    <row r="71" spans="1:11" ht="14.1" customHeight="1" x14ac:dyDescent="0.2">
      <c r="A71" s="306"/>
      <c r="B71" s="307" t="s">
        <v>307</v>
      </c>
      <c r="C71" s="308"/>
      <c r="D71" s="113">
        <v>1.4456630109670987</v>
      </c>
      <c r="E71" s="115">
        <v>58</v>
      </c>
      <c r="F71" s="114">
        <v>36</v>
      </c>
      <c r="G71" s="114">
        <v>192</v>
      </c>
      <c r="H71" s="114">
        <v>42</v>
      </c>
      <c r="I71" s="140">
        <v>71</v>
      </c>
      <c r="J71" s="115">
        <v>-13</v>
      </c>
      <c r="K71" s="116">
        <v>-18.309859154929576</v>
      </c>
    </row>
    <row r="72" spans="1:11" ht="14.1" customHeight="1" x14ac:dyDescent="0.2">
      <c r="A72" s="306">
        <v>84</v>
      </c>
      <c r="B72" s="307" t="s">
        <v>308</v>
      </c>
      <c r="C72" s="308"/>
      <c r="D72" s="113">
        <v>0.5483549351944168</v>
      </c>
      <c r="E72" s="115">
        <v>22</v>
      </c>
      <c r="F72" s="114">
        <v>23</v>
      </c>
      <c r="G72" s="114">
        <v>82</v>
      </c>
      <c r="H72" s="114">
        <v>9</v>
      </c>
      <c r="I72" s="140">
        <v>49</v>
      </c>
      <c r="J72" s="115">
        <v>-27</v>
      </c>
      <c r="K72" s="116">
        <v>-55.102040816326529</v>
      </c>
    </row>
    <row r="73" spans="1:11" ht="14.1" customHeight="1" x14ac:dyDescent="0.2">
      <c r="A73" s="306" t="s">
        <v>309</v>
      </c>
      <c r="B73" s="307" t="s">
        <v>310</v>
      </c>
      <c r="C73" s="308"/>
      <c r="D73" s="113">
        <v>0.32402791625124627</v>
      </c>
      <c r="E73" s="115">
        <v>13</v>
      </c>
      <c r="F73" s="114">
        <v>12</v>
      </c>
      <c r="G73" s="114">
        <v>45</v>
      </c>
      <c r="H73" s="114">
        <v>3</v>
      </c>
      <c r="I73" s="140">
        <v>14</v>
      </c>
      <c r="J73" s="115">
        <v>-1</v>
      </c>
      <c r="K73" s="116">
        <v>-7.1428571428571432</v>
      </c>
    </row>
    <row r="74" spans="1:11" ht="14.1" customHeight="1" x14ac:dyDescent="0.2">
      <c r="A74" s="306" t="s">
        <v>311</v>
      </c>
      <c r="B74" s="307" t="s">
        <v>312</v>
      </c>
      <c r="C74" s="308"/>
      <c r="D74" s="113">
        <v>9.970089730807577E-2</v>
      </c>
      <c r="E74" s="115">
        <v>4</v>
      </c>
      <c r="F74" s="114">
        <v>6</v>
      </c>
      <c r="G74" s="114">
        <v>23</v>
      </c>
      <c r="H74" s="114" t="s">
        <v>513</v>
      </c>
      <c r="I74" s="140">
        <v>23</v>
      </c>
      <c r="J74" s="115">
        <v>-19</v>
      </c>
      <c r="K74" s="116">
        <v>-82.608695652173907</v>
      </c>
    </row>
    <row r="75" spans="1:11" ht="14.1" customHeight="1" x14ac:dyDescent="0.2">
      <c r="A75" s="306" t="s">
        <v>313</v>
      </c>
      <c r="B75" s="307" t="s">
        <v>314</v>
      </c>
      <c r="C75" s="308"/>
      <c r="D75" s="113">
        <v>0</v>
      </c>
      <c r="E75" s="115">
        <v>0</v>
      </c>
      <c r="F75" s="114">
        <v>0</v>
      </c>
      <c r="G75" s="114">
        <v>0</v>
      </c>
      <c r="H75" s="114">
        <v>0</v>
      </c>
      <c r="I75" s="140" t="s">
        <v>513</v>
      </c>
      <c r="J75" s="115" t="s">
        <v>513</v>
      </c>
      <c r="K75" s="116" t="s">
        <v>513</v>
      </c>
    </row>
    <row r="76" spans="1:11" ht="14.1" customHeight="1" x14ac:dyDescent="0.2">
      <c r="A76" s="306">
        <v>91</v>
      </c>
      <c r="B76" s="307" t="s">
        <v>315</v>
      </c>
      <c r="C76" s="308"/>
      <c r="D76" s="113" t="s">
        <v>513</v>
      </c>
      <c r="E76" s="115" t="s">
        <v>513</v>
      </c>
      <c r="F76" s="114" t="s">
        <v>513</v>
      </c>
      <c r="G76" s="114">
        <v>5</v>
      </c>
      <c r="H76" s="114">
        <v>4</v>
      </c>
      <c r="I76" s="140">
        <v>4</v>
      </c>
      <c r="J76" s="115" t="s">
        <v>513</v>
      </c>
      <c r="K76" s="116" t="s">
        <v>513</v>
      </c>
    </row>
    <row r="77" spans="1:11" ht="14.1" customHeight="1" x14ac:dyDescent="0.2">
      <c r="A77" s="306">
        <v>92</v>
      </c>
      <c r="B77" s="307" t="s">
        <v>316</v>
      </c>
      <c r="C77" s="308"/>
      <c r="D77" s="113">
        <v>1.0219341974077767</v>
      </c>
      <c r="E77" s="115">
        <v>41</v>
      </c>
      <c r="F77" s="114">
        <v>25</v>
      </c>
      <c r="G77" s="114">
        <v>20</v>
      </c>
      <c r="H77" s="114">
        <v>18</v>
      </c>
      <c r="I77" s="140">
        <v>24</v>
      </c>
      <c r="J77" s="115">
        <v>17</v>
      </c>
      <c r="K77" s="116">
        <v>70.833333333333329</v>
      </c>
    </row>
    <row r="78" spans="1:11" ht="14.1" customHeight="1" x14ac:dyDescent="0.2">
      <c r="A78" s="306">
        <v>93</v>
      </c>
      <c r="B78" s="307" t="s">
        <v>317</v>
      </c>
      <c r="C78" s="308"/>
      <c r="D78" s="113">
        <v>7.4775672981056834E-2</v>
      </c>
      <c r="E78" s="115">
        <v>3</v>
      </c>
      <c r="F78" s="114" t="s">
        <v>513</v>
      </c>
      <c r="G78" s="114">
        <v>7</v>
      </c>
      <c r="H78" s="114" t="s">
        <v>513</v>
      </c>
      <c r="I78" s="140">
        <v>3</v>
      </c>
      <c r="J78" s="115">
        <v>0</v>
      </c>
      <c r="K78" s="116">
        <v>0</v>
      </c>
    </row>
    <row r="79" spans="1:11" ht="14.1" customHeight="1" x14ac:dyDescent="0.2">
      <c r="A79" s="306">
        <v>94</v>
      </c>
      <c r="B79" s="307" t="s">
        <v>318</v>
      </c>
      <c r="C79" s="308"/>
      <c r="D79" s="113" t="s">
        <v>513</v>
      </c>
      <c r="E79" s="115" t="s">
        <v>513</v>
      </c>
      <c r="F79" s="114" t="s">
        <v>513</v>
      </c>
      <c r="G79" s="114">
        <v>4</v>
      </c>
      <c r="H79" s="114">
        <v>4</v>
      </c>
      <c r="I79" s="140">
        <v>15</v>
      </c>
      <c r="J79" s="115" t="s">
        <v>513</v>
      </c>
      <c r="K79" s="116" t="s">
        <v>513</v>
      </c>
    </row>
    <row r="80" spans="1:11" ht="14.1" customHeight="1" x14ac:dyDescent="0.2">
      <c r="A80" s="306" t="s">
        <v>319</v>
      </c>
      <c r="B80" s="307" t="s">
        <v>320</v>
      </c>
      <c r="C80" s="308"/>
      <c r="D80" s="113">
        <v>0</v>
      </c>
      <c r="E80" s="115">
        <v>0</v>
      </c>
      <c r="F80" s="114" t="s">
        <v>513</v>
      </c>
      <c r="G80" s="114">
        <v>24</v>
      </c>
      <c r="H80" s="114" t="s">
        <v>513</v>
      </c>
      <c r="I80" s="140">
        <v>3</v>
      </c>
      <c r="J80" s="115">
        <v>-3</v>
      </c>
      <c r="K80" s="116">
        <v>-100</v>
      </c>
    </row>
    <row r="81" spans="1:11" ht="14.1" customHeight="1" x14ac:dyDescent="0.2">
      <c r="A81" s="310" t="s">
        <v>321</v>
      </c>
      <c r="B81" s="311" t="s">
        <v>333</v>
      </c>
      <c r="C81" s="312"/>
      <c r="D81" s="125">
        <v>0.24925224327018944</v>
      </c>
      <c r="E81" s="143">
        <v>10</v>
      </c>
      <c r="F81" s="144">
        <v>10</v>
      </c>
      <c r="G81" s="144">
        <v>49</v>
      </c>
      <c r="H81" s="144" t="s">
        <v>513</v>
      </c>
      <c r="I81" s="145">
        <v>11</v>
      </c>
      <c r="J81" s="143">
        <v>-1</v>
      </c>
      <c r="K81" s="146">
        <v>-9.0909090909090917</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3481</v>
      </c>
      <c r="E11" s="114">
        <v>3819</v>
      </c>
      <c r="F11" s="114">
        <v>4237</v>
      </c>
      <c r="G11" s="114">
        <v>2972</v>
      </c>
      <c r="H11" s="140">
        <v>3674</v>
      </c>
      <c r="I11" s="115">
        <v>-193</v>
      </c>
      <c r="J11" s="116">
        <v>-5.2531301034295046</v>
      </c>
    </row>
    <row r="12" spans="1:15" s="110" customFormat="1" ht="24.95" customHeight="1" x14ac:dyDescent="0.2">
      <c r="A12" s="193" t="s">
        <v>132</v>
      </c>
      <c r="B12" s="194" t="s">
        <v>133</v>
      </c>
      <c r="C12" s="113">
        <v>0.80436656133295026</v>
      </c>
      <c r="D12" s="115">
        <v>28</v>
      </c>
      <c r="E12" s="114">
        <v>47</v>
      </c>
      <c r="F12" s="114">
        <v>50</v>
      </c>
      <c r="G12" s="114">
        <v>35</v>
      </c>
      <c r="H12" s="140">
        <v>38</v>
      </c>
      <c r="I12" s="115">
        <v>-10</v>
      </c>
      <c r="J12" s="116">
        <v>-26.315789473684209</v>
      </c>
    </row>
    <row r="13" spans="1:15" s="110" customFormat="1" ht="24.95" customHeight="1" x14ac:dyDescent="0.2">
      <c r="A13" s="193" t="s">
        <v>134</v>
      </c>
      <c r="B13" s="199" t="s">
        <v>214</v>
      </c>
      <c r="C13" s="113">
        <v>0.83309393852341285</v>
      </c>
      <c r="D13" s="115">
        <v>29</v>
      </c>
      <c r="E13" s="114">
        <v>27</v>
      </c>
      <c r="F13" s="114">
        <v>37</v>
      </c>
      <c r="G13" s="114">
        <v>27</v>
      </c>
      <c r="H13" s="140">
        <v>44</v>
      </c>
      <c r="I13" s="115">
        <v>-15</v>
      </c>
      <c r="J13" s="116">
        <v>-34.090909090909093</v>
      </c>
    </row>
    <row r="14" spans="1:15" s="287" customFormat="1" ht="24.95" customHeight="1" x14ac:dyDescent="0.2">
      <c r="A14" s="193" t="s">
        <v>215</v>
      </c>
      <c r="B14" s="199" t="s">
        <v>137</v>
      </c>
      <c r="C14" s="113">
        <v>20.769893708704394</v>
      </c>
      <c r="D14" s="115">
        <v>723</v>
      </c>
      <c r="E14" s="114">
        <v>665</v>
      </c>
      <c r="F14" s="114">
        <v>874</v>
      </c>
      <c r="G14" s="114">
        <v>629</v>
      </c>
      <c r="H14" s="140">
        <v>930</v>
      </c>
      <c r="I14" s="115">
        <v>-207</v>
      </c>
      <c r="J14" s="116">
        <v>-22.258064516129032</v>
      </c>
      <c r="K14" s="110"/>
      <c r="L14" s="110"/>
      <c r="M14" s="110"/>
      <c r="N14" s="110"/>
      <c r="O14" s="110"/>
    </row>
    <row r="15" spans="1:15" s="110" customFormat="1" ht="24.95" customHeight="1" x14ac:dyDescent="0.2">
      <c r="A15" s="193" t="s">
        <v>216</v>
      </c>
      <c r="B15" s="199" t="s">
        <v>217</v>
      </c>
      <c r="C15" s="113">
        <v>3.9931054294742889</v>
      </c>
      <c r="D15" s="115">
        <v>139</v>
      </c>
      <c r="E15" s="114">
        <v>139</v>
      </c>
      <c r="F15" s="114">
        <v>212</v>
      </c>
      <c r="G15" s="114">
        <v>148</v>
      </c>
      <c r="H15" s="140">
        <v>155</v>
      </c>
      <c r="I15" s="115">
        <v>-16</v>
      </c>
      <c r="J15" s="116">
        <v>-10.32258064516129</v>
      </c>
    </row>
    <row r="16" spans="1:15" s="287" customFormat="1" ht="24.95" customHeight="1" x14ac:dyDescent="0.2">
      <c r="A16" s="193" t="s">
        <v>218</v>
      </c>
      <c r="B16" s="199" t="s">
        <v>141</v>
      </c>
      <c r="C16" s="113">
        <v>12.46768170066073</v>
      </c>
      <c r="D16" s="115">
        <v>434</v>
      </c>
      <c r="E16" s="114">
        <v>403</v>
      </c>
      <c r="F16" s="114">
        <v>485</v>
      </c>
      <c r="G16" s="114">
        <v>356</v>
      </c>
      <c r="H16" s="140">
        <v>581</v>
      </c>
      <c r="I16" s="115">
        <v>-147</v>
      </c>
      <c r="J16" s="116">
        <v>-25.301204819277107</v>
      </c>
      <c r="K16" s="110"/>
      <c r="L16" s="110"/>
      <c r="M16" s="110"/>
      <c r="N16" s="110"/>
      <c r="O16" s="110"/>
    </row>
    <row r="17" spans="1:15" s="110" customFormat="1" ht="24.95" customHeight="1" x14ac:dyDescent="0.2">
      <c r="A17" s="193" t="s">
        <v>142</v>
      </c>
      <c r="B17" s="199" t="s">
        <v>220</v>
      </c>
      <c r="C17" s="113">
        <v>4.3091065785693763</v>
      </c>
      <c r="D17" s="115">
        <v>150</v>
      </c>
      <c r="E17" s="114">
        <v>123</v>
      </c>
      <c r="F17" s="114">
        <v>177</v>
      </c>
      <c r="G17" s="114">
        <v>125</v>
      </c>
      <c r="H17" s="140">
        <v>194</v>
      </c>
      <c r="I17" s="115">
        <v>-44</v>
      </c>
      <c r="J17" s="116">
        <v>-22.680412371134022</v>
      </c>
    </row>
    <row r="18" spans="1:15" s="287" customFormat="1" ht="24.95" customHeight="1" x14ac:dyDescent="0.2">
      <c r="A18" s="201" t="s">
        <v>144</v>
      </c>
      <c r="B18" s="202" t="s">
        <v>145</v>
      </c>
      <c r="C18" s="113">
        <v>9.8822177535191038</v>
      </c>
      <c r="D18" s="115">
        <v>344</v>
      </c>
      <c r="E18" s="114">
        <v>281</v>
      </c>
      <c r="F18" s="114">
        <v>322</v>
      </c>
      <c r="G18" s="114">
        <v>290</v>
      </c>
      <c r="H18" s="140">
        <v>304</v>
      </c>
      <c r="I18" s="115">
        <v>40</v>
      </c>
      <c r="J18" s="116">
        <v>13.157894736842104</v>
      </c>
      <c r="K18" s="110"/>
      <c r="L18" s="110"/>
      <c r="M18" s="110"/>
      <c r="N18" s="110"/>
      <c r="O18" s="110"/>
    </row>
    <row r="19" spans="1:15" s="110" customFormat="1" ht="24.95" customHeight="1" x14ac:dyDescent="0.2">
      <c r="A19" s="193" t="s">
        <v>146</v>
      </c>
      <c r="B19" s="199" t="s">
        <v>147</v>
      </c>
      <c r="C19" s="113">
        <v>15.196782533754668</v>
      </c>
      <c r="D19" s="115">
        <v>529</v>
      </c>
      <c r="E19" s="114">
        <v>443</v>
      </c>
      <c r="F19" s="114">
        <v>517</v>
      </c>
      <c r="G19" s="114">
        <v>406</v>
      </c>
      <c r="H19" s="140">
        <v>466</v>
      </c>
      <c r="I19" s="115">
        <v>63</v>
      </c>
      <c r="J19" s="116">
        <v>13.519313304721029</v>
      </c>
    </row>
    <row r="20" spans="1:15" s="287" customFormat="1" ht="24.95" customHeight="1" x14ac:dyDescent="0.2">
      <c r="A20" s="193" t="s">
        <v>148</v>
      </c>
      <c r="B20" s="199" t="s">
        <v>149</v>
      </c>
      <c r="C20" s="113">
        <v>7.8425739729962656</v>
      </c>
      <c r="D20" s="115">
        <v>273</v>
      </c>
      <c r="E20" s="114">
        <v>209</v>
      </c>
      <c r="F20" s="114">
        <v>234</v>
      </c>
      <c r="G20" s="114">
        <v>171</v>
      </c>
      <c r="H20" s="140">
        <v>302</v>
      </c>
      <c r="I20" s="115">
        <v>-29</v>
      </c>
      <c r="J20" s="116">
        <v>-9.6026490066225172</v>
      </c>
      <c r="K20" s="110"/>
      <c r="L20" s="110"/>
      <c r="M20" s="110"/>
      <c r="N20" s="110"/>
      <c r="O20" s="110"/>
    </row>
    <row r="21" spans="1:15" s="110" customFormat="1" ht="24.95" customHeight="1" x14ac:dyDescent="0.2">
      <c r="A21" s="201" t="s">
        <v>150</v>
      </c>
      <c r="B21" s="202" t="s">
        <v>151</v>
      </c>
      <c r="C21" s="113">
        <v>6.0040218328066643</v>
      </c>
      <c r="D21" s="115">
        <v>209</v>
      </c>
      <c r="E21" s="114">
        <v>220</v>
      </c>
      <c r="F21" s="114">
        <v>235</v>
      </c>
      <c r="G21" s="114">
        <v>181</v>
      </c>
      <c r="H21" s="140">
        <v>156</v>
      </c>
      <c r="I21" s="115">
        <v>53</v>
      </c>
      <c r="J21" s="116">
        <v>33.974358974358971</v>
      </c>
    </row>
    <row r="22" spans="1:15" s="110" customFormat="1" ht="24.95" customHeight="1" x14ac:dyDescent="0.2">
      <c r="A22" s="201" t="s">
        <v>152</v>
      </c>
      <c r="B22" s="199" t="s">
        <v>153</v>
      </c>
      <c r="C22" s="113">
        <v>0.48836541223786267</v>
      </c>
      <c r="D22" s="115">
        <v>17</v>
      </c>
      <c r="E22" s="114">
        <v>16</v>
      </c>
      <c r="F22" s="114">
        <v>11</v>
      </c>
      <c r="G22" s="114">
        <v>16</v>
      </c>
      <c r="H22" s="140">
        <v>30</v>
      </c>
      <c r="I22" s="115">
        <v>-13</v>
      </c>
      <c r="J22" s="116">
        <v>-43.333333333333336</v>
      </c>
    </row>
    <row r="23" spans="1:15" s="110" customFormat="1" ht="24.95" customHeight="1" x14ac:dyDescent="0.2">
      <c r="A23" s="193" t="s">
        <v>154</v>
      </c>
      <c r="B23" s="199" t="s">
        <v>155</v>
      </c>
      <c r="C23" s="113">
        <v>1.2927319735708129</v>
      </c>
      <c r="D23" s="115">
        <v>45</v>
      </c>
      <c r="E23" s="114">
        <v>27</v>
      </c>
      <c r="F23" s="114">
        <v>30</v>
      </c>
      <c r="G23" s="114">
        <v>31</v>
      </c>
      <c r="H23" s="140">
        <v>48</v>
      </c>
      <c r="I23" s="115">
        <v>-3</v>
      </c>
      <c r="J23" s="116">
        <v>-6.25</v>
      </c>
    </row>
    <row r="24" spans="1:15" s="110" customFormat="1" ht="24.95" customHeight="1" x14ac:dyDescent="0.2">
      <c r="A24" s="193" t="s">
        <v>156</v>
      </c>
      <c r="B24" s="199" t="s">
        <v>221</v>
      </c>
      <c r="C24" s="113">
        <v>3.3323757540936514</v>
      </c>
      <c r="D24" s="115">
        <v>116</v>
      </c>
      <c r="E24" s="114">
        <v>94</v>
      </c>
      <c r="F24" s="114">
        <v>119</v>
      </c>
      <c r="G24" s="114">
        <v>68</v>
      </c>
      <c r="H24" s="140">
        <v>107</v>
      </c>
      <c r="I24" s="115">
        <v>9</v>
      </c>
      <c r="J24" s="116">
        <v>8.4112149532710276</v>
      </c>
    </row>
    <row r="25" spans="1:15" s="110" customFormat="1" ht="24.95" customHeight="1" x14ac:dyDescent="0.2">
      <c r="A25" s="193" t="s">
        <v>222</v>
      </c>
      <c r="B25" s="204" t="s">
        <v>159</v>
      </c>
      <c r="C25" s="113">
        <v>4.165469692617064</v>
      </c>
      <c r="D25" s="115">
        <v>145</v>
      </c>
      <c r="E25" s="114">
        <v>130</v>
      </c>
      <c r="F25" s="114">
        <v>145</v>
      </c>
      <c r="G25" s="114">
        <v>103</v>
      </c>
      <c r="H25" s="140">
        <v>168</v>
      </c>
      <c r="I25" s="115">
        <v>-23</v>
      </c>
      <c r="J25" s="116">
        <v>-13.69047619047619</v>
      </c>
    </row>
    <row r="26" spans="1:15" s="110" customFormat="1" ht="24.95" customHeight="1" x14ac:dyDescent="0.2">
      <c r="A26" s="201">
        <v>782.78300000000002</v>
      </c>
      <c r="B26" s="203" t="s">
        <v>160</v>
      </c>
      <c r="C26" s="113">
        <v>6.8658431485205398</v>
      </c>
      <c r="D26" s="115">
        <v>239</v>
      </c>
      <c r="E26" s="114">
        <v>301</v>
      </c>
      <c r="F26" s="114">
        <v>339</v>
      </c>
      <c r="G26" s="114">
        <v>324</v>
      </c>
      <c r="H26" s="140">
        <v>319</v>
      </c>
      <c r="I26" s="115">
        <v>-80</v>
      </c>
      <c r="J26" s="116">
        <v>-25.078369905956112</v>
      </c>
    </row>
    <row r="27" spans="1:15" s="110" customFormat="1" ht="24.95" customHeight="1" x14ac:dyDescent="0.2">
      <c r="A27" s="193" t="s">
        <v>161</v>
      </c>
      <c r="B27" s="199" t="s">
        <v>162</v>
      </c>
      <c r="C27" s="113">
        <v>1.9821890261419133</v>
      </c>
      <c r="D27" s="115">
        <v>69</v>
      </c>
      <c r="E27" s="114">
        <v>42</v>
      </c>
      <c r="F27" s="114">
        <v>99</v>
      </c>
      <c r="G27" s="114">
        <v>43</v>
      </c>
      <c r="H27" s="140">
        <v>128</v>
      </c>
      <c r="I27" s="115">
        <v>-59</v>
      </c>
      <c r="J27" s="116">
        <v>-46.09375</v>
      </c>
    </row>
    <row r="28" spans="1:15" s="110" customFormat="1" ht="24.95" customHeight="1" x14ac:dyDescent="0.2">
      <c r="A28" s="193" t="s">
        <v>163</v>
      </c>
      <c r="B28" s="199" t="s">
        <v>164</v>
      </c>
      <c r="C28" s="113">
        <v>2.1545532892846881</v>
      </c>
      <c r="D28" s="115">
        <v>75</v>
      </c>
      <c r="E28" s="114">
        <v>34</v>
      </c>
      <c r="F28" s="114">
        <v>200</v>
      </c>
      <c r="G28" s="114">
        <v>34</v>
      </c>
      <c r="H28" s="140">
        <v>74</v>
      </c>
      <c r="I28" s="115">
        <v>1</v>
      </c>
      <c r="J28" s="116">
        <v>1.3513513513513513</v>
      </c>
    </row>
    <row r="29" spans="1:15" s="110" customFormat="1" ht="24.95" customHeight="1" x14ac:dyDescent="0.2">
      <c r="A29" s="193">
        <v>86</v>
      </c>
      <c r="B29" s="199" t="s">
        <v>165</v>
      </c>
      <c r="C29" s="113">
        <v>7.6702097098534905</v>
      </c>
      <c r="D29" s="115">
        <v>267</v>
      </c>
      <c r="E29" s="114">
        <v>240</v>
      </c>
      <c r="F29" s="114">
        <v>294</v>
      </c>
      <c r="G29" s="114">
        <v>262</v>
      </c>
      <c r="H29" s="140">
        <v>220</v>
      </c>
      <c r="I29" s="115">
        <v>47</v>
      </c>
      <c r="J29" s="116">
        <v>21.363636363636363</v>
      </c>
    </row>
    <row r="30" spans="1:15" s="110" customFormat="1" ht="24.95" customHeight="1" x14ac:dyDescent="0.2">
      <c r="A30" s="193">
        <v>87.88</v>
      </c>
      <c r="B30" s="204" t="s">
        <v>166</v>
      </c>
      <c r="C30" s="113">
        <v>6.6647515081873028</v>
      </c>
      <c r="D30" s="115">
        <v>232</v>
      </c>
      <c r="E30" s="114">
        <v>174</v>
      </c>
      <c r="F30" s="114">
        <v>399</v>
      </c>
      <c r="G30" s="114">
        <v>150</v>
      </c>
      <c r="H30" s="140">
        <v>194</v>
      </c>
      <c r="I30" s="115">
        <v>38</v>
      </c>
      <c r="J30" s="116">
        <v>19.587628865979383</v>
      </c>
    </row>
    <row r="31" spans="1:15" s="110" customFormat="1" ht="24.95" customHeight="1" x14ac:dyDescent="0.2">
      <c r="A31" s="193" t="s">
        <v>167</v>
      </c>
      <c r="B31" s="199" t="s">
        <v>168</v>
      </c>
      <c r="C31" s="113">
        <v>4.0505601838552137</v>
      </c>
      <c r="D31" s="115">
        <v>141</v>
      </c>
      <c r="E31" s="114">
        <v>869</v>
      </c>
      <c r="F31" s="114">
        <v>332</v>
      </c>
      <c r="G31" s="114">
        <v>202</v>
      </c>
      <c r="H31" s="140">
        <v>146</v>
      </c>
      <c r="I31" s="115">
        <v>-5</v>
      </c>
      <c r="J31" s="116">
        <v>-3.4246575342465753</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0.80436656133295026</v>
      </c>
      <c r="D34" s="115">
        <v>28</v>
      </c>
      <c r="E34" s="114">
        <v>47</v>
      </c>
      <c r="F34" s="114">
        <v>50</v>
      </c>
      <c r="G34" s="114">
        <v>35</v>
      </c>
      <c r="H34" s="140">
        <v>38</v>
      </c>
      <c r="I34" s="115">
        <v>-10</v>
      </c>
      <c r="J34" s="116">
        <v>-26.315789473684209</v>
      </c>
    </row>
    <row r="35" spans="1:10" s="110" customFormat="1" ht="24.95" customHeight="1" x14ac:dyDescent="0.2">
      <c r="A35" s="292" t="s">
        <v>171</v>
      </c>
      <c r="B35" s="293" t="s">
        <v>172</v>
      </c>
      <c r="C35" s="113">
        <v>31.485205400746914</v>
      </c>
      <c r="D35" s="115">
        <v>1096</v>
      </c>
      <c r="E35" s="114">
        <v>973</v>
      </c>
      <c r="F35" s="114">
        <v>1233</v>
      </c>
      <c r="G35" s="114">
        <v>946</v>
      </c>
      <c r="H35" s="140">
        <v>1278</v>
      </c>
      <c r="I35" s="115">
        <v>-182</v>
      </c>
      <c r="J35" s="116">
        <v>-14.241001564945227</v>
      </c>
    </row>
    <row r="36" spans="1:10" s="110" customFormat="1" ht="24.95" customHeight="1" x14ac:dyDescent="0.2">
      <c r="A36" s="294" t="s">
        <v>173</v>
      </c>
      <c r="B36" s="295" t="s">
        <v>174</v>
      </c>
      <c r="C36" s="125">
        <v>67.710428037920138</v>
      </c>
      <c r="D36" s="143">
        <v>2357</v>
      </c>
      <c r="E36" s="144">
        <v>2799</v>
      </c>
      <c r="F36" s="144">
        <v>2954</v>
      </c>
      <c r="G36" s="144">
        <v>1991</v>
      </c>
      <c r="H36" s="145">
        <v>2358</v>
      </c>
      <c r="I36" s="143">
        <v>-1</v>
      </c>
      <c r="J36" s="146">
        <v>-4.2408821034775231E-2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3481</v>
      </c>
      <c r="F11" s="264">
        <v>3819</v>
      </c>
      <c r="G11" s="264">
        <v>4237</v>
      </c>
      <c r="H11" s="264">
        <v>2972</v>
      </c>
      <c r="I11" s="265">
        <v>3674</v>
      </c>
      <c r="J11" s="263">
        <v>-193</v>
      </c>
      <c r="K11" s="266">
        <v>-5.2531301034295046</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26.400459638035048</v>
      </c>
      <c r="E13" s="115">
        <v>919</v>
      </c>
      <c r="F13" s="114">
        <v>1291</v>
      </c>
      <c r="G13" s="114">
        <v>1244</v>
      </c>
      <c r="H13" s="114">
        <v>915</v>
      </c>
      <c r="I13" s="140">
        <v>983</v>
      </c>
      <c r="J13" s="115">
        <v>-64</v>
      </c>
      <c r="K13" s="116">
        <v>-6.5106815869786372</v>
      </c>
    </row>
    <row r="14" spans="1:17" ht="15.95" customHeight="1" x14ac:dyDescent="0.2">
      <c r="A14" s="306" t="s">
        <v>230</v>
      </c>
      <c r="B14" s="307"/>
      <c r="C14" s="308"/>
      <c r="D14" s="113">
        <v>57.770755530020111</v>
      </c>
      <c r="E14" s="115">
        <v>2011</v>
      </c>
      <c r="F14" s="114">
        <v>2056</v>
      </c>
      <c r="G14" s="114">
        <v>2404</v>
      </c>
      <c r="H14" s="114">
        <v>1691</v>
      </c>
      <c r="I14" s="140">
        <v>2166</v>
      </c>
      <c r="J14" s="115">
        <v>-155</v>
      </c>
      <c r="K14" s="116">
        <v>-7.1560480147737762</v>
      </c>
    </row>
    <row r="15" spans="1:17" ht="15.95" customHeight="1" x14ac:dyDescent="0.2">
      <c r="A15" s="306" t="s">
        <v>231</v>
      </c>
      <c r="B15" s="307"/>
      <c r="C15" s="308"/>
      <c r="D15" s="113">
        <v>8.7618500430910657</v>
      </c>
      <c r="E15" s="115">
        <v>305</v>
      </c>
      <c r="F15" s="114">
        <v>285</v>
      </c>
      <c r="G15" s="114">
        <v>254</v>
      </c>
      <c r="H15" s="114">
        <v>196</v>
      </c>
      <c r="I15" s="140">
        <v>271</v>
      </c>
      <c r="J15" s="115">
        <v>34</v>
      </c>
      <c r="K15" s="116">
        <v>12.546125461254613</v>
      </c>
    </row>
    <row r="16" spans="1:17" ht="15.95" customHeight="1" x14ac:dyDescent="0.2">
      <c r="A16" s="306" t="s">
        <v>232</v>
      </c>
      <c r="B16" s="307"/>
      <c r="C16" s="308"/>
      <c r="D16" s="113">
        <v>6.5211146222349896</v>
      </c>
      <c r="E16" s="115">
        <v>227</v>
      </c>
      <c r="F16" s="114">
        <v>165</v>
      </c>
      <c r="G16" s="114">
        <v>289</v>
      </c>
      <c r="H16" s="114">
        <v>159</v>
      </c>
      <c r="I16" s="140">
        <v>239</v>
      </c>
      <c r="J16" s="115">
        <v>-12</v>
      </c>
      <c r="K16" s="116">
        <v>-5.02092050209205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0.83309393852341285</v>
      </c>
      <c r="E18" s="115">
        <v>29</v>
      </c>
      <c r="F18" s="114">
        <v>37</v>
      </c>
      <c r="G18" s="114">
        <v>44</v>
      </c>
      <c r="H18" s="114">
        <v>20</v>
      </c>
      <c r="I18" s="140">
        <v>43</v>
      </c>
      <c r="J18" s="115">
        <v>-14</v>
      </c>
      <c r="K18" s="116">
        <v>-32.558139534883722</v>
      </c>
    </row>
    <row r="19" spans="1:11" ht="14.1" customHeight="1" x14ac:dyDescent="0.2">
      <c r="A19" s="306" t="s">
        <v>235</v>
      </c>
      <c r="B19" s="307" t="s">
        <v>236</v>
      </c>
      <c r="C19" s="308"/>
      <c r="D19" s="113">
        <v>0.51709278942832515</v>
      </c>
      <c r="E19" s="115">
        <v>18</v>
      </c>
      <c r="F19" s="114">
        <v>32</v>
      </c>
      <c r="G19" s="114">
        <v>34</v>
      </c>
      <c r="H19" s="114">
        <v>12</v>
      </c>
      <c r="I19" s="140">
        <v>28</v>
      </c>
      <c r="J19" s="115">
        <v>-10</v>
      </c>
      <c r="K19" s="116">
        <v>-35.714285714285715</v>
      </c>
    </row>
    <row r="20" spans="1:11" ht="14.1" customHeight="1" x14ac:dyDescent="0.2">
      <c r="A20" s="306">
        <v>12</v>
      </c>
      <c r="B20" s="307" t="s">
        <v>237</v>
      </c>
      <c r="C20" s="308"/>
      <c r="D20" s="113">
        <v>0.83309393852341285</v>
      </c>
      <c r="E20" s="115">
        <v>29</v>
      </c>
      <c r="F20" s="114">
        <v>72</v>
      </c>
      <c r="G20" s="114">
        <v>35</v>
      </c>
      <c r="H20" s="114">
        <v>32</v>
      </c>
      <c r="I20" s="140">
        <v>31</v>
      </c>
      <c r="J20" s="115">
        <v>-2</v>
      </c>
      <c r="K20" s="116">
        <v>-6.4516129032258061</v>
      </c>
    </row>
    <row r="21" spans="1:11" ht="14.1" customHeight="1" x14ac:dyDescent="0.2">
      <c r="A21" s="306">
        <v>21</v>
      </c>
      <c r="B21" s="307" t="s">
        <v>238</v>
      </c>
      <c r="C21" s="308"/>
      <c r="D21" s="113">
        <v>0.51709278942832515</v>
      </c>
      <c r="E21" s="115">
        <v>18</v>
      </c>
      <c r="F21" s="114">
        <v>11</v>
      </c>
      <c r="G21" s="114">
        <v>7</v>
      </c>
      <c r="H21" s="114">
        <v>8</v>
      </c>
      <c r="I21" s="140">
        <v>30</v>
      </c>
      <c r="J21" s="115">
        <v>-12</v>
      </c>
      <c r="K21" s="116">
        <v>-40</v>
      </c>
    </row>
    <row r="22" spans="1:11" ht="14.1" customHeight="1" x14ac:dyDescent="0.2">
      <c r="A22" s="306">
        <v>22</v>
      </c>
      <c r="B22" s="307" t="s">
        <v>239</v>
      </c>
      <c r="C22" s="308"/>
      <c r="D22" s="113">
        <v>2.642918701522551</v>
      </c>
      <c r="E22" s="115">
        <v>92</v>
      </c>
      <c r="F22" s="114">
        <v>105</v>
      </c>
      <c r="G22" s="114">
        <v>151</v>
      </c>
      <c r="H22" s="114">
        <v>101</v>
      </c>
      <c r="I22" s="140">
        <v>119</v>
      </c>
      <c r="J22" s="115">
        <v>-27</v>
      </c>
      <c r="K22" s="116">
        <v>-22.689075630252102</v>
      </c>
    </row>
    <row r="23" spans="1:11" ht="14.1" customHeight="1" x14ac:dyDescent="0.2">
      <c r="A23" s="306">
        <v>23</v>
      </c>
      <c r="B23" s="307" t="s">
        <v>240</v>
      </c>
      <c r="C23" s="308"/>
      <c r="D23" s="113">
        <v>0.86182131571387532</v>
      </c>
      <c r="E23" s="115">
        <v>30</v>
      </c>
      <c r="F23" s="114">
        <v>30</v>
      </c>
      <c r="G23" s="114">
        <v>40</v>
      </c>
      <c r="H23" s="114">
        <v>22</v>
      </c>
      <c r="I23" s="140">
        <v>31</v>
      </c>
      <c r="J23" s="115">
        <v>-1</v>
      </c>
      <c r="K23" s="116">
        <v>-3.225806451612903</v>
      </c>
    </row>
    <row r="24" spans="1:11" ht="14.1" customHeight="1" x14ac:dyDescent="0.2">
      <c r="A24" s="306">
        <v>24</v>
      </c>
      <c r="B24" s="307" t="s">
        <v>241</v>
      </c>
      <c r="C24" s="308"/>
      <c r="D24" s="113">
        <v>6.3487503590922145</v>
      </c>
      <c r="E24" s="115">
        <v>221</v>
      </c>
      <c r="F24" s="114">
        <v>204</v>
      </c>
      <c r="G24" s="114">
        <v>239</v>
      </c>
      <c r="H24" s="114">
        <v>202</v>
      </c>
      <c r="I24" s="140">
        <v>311</v>
      </c>
      <c r="J24" s="115">
        <v>-90</v>
      </c>
      <c r="K24" s="116">
        <v>-28.938906752411576</v>
      </c>
    </row>
    <row r="25" spans="1:11" ht="14.1" customHeight="1" x14ac:dyDescent="0.2">
      <c r="A25" s="306">
        <v>25</v>
      </c>
      <c r="B25" s="307" t="s">
        <v>242</v>
      </c>
      <c r="C25" s="308"/>
      <c r="D25" s="113">
        <v>8.7618500430910657</v>
      </c>
      <c r="E25" s="115">
        <v>305</v>
      </c>
      <c r="F25" s="114">
        <v>236</v>
      </c>
      <c r="G25" s="114">
        <v>330</v>
      </c>
      <c r="H25" s="114">
        <v>281</v>
      </c>
      <c r="I25" s="140">
        <v>361</v>
      </c>
      <c r="J25" s="115">
        <v>-56</v>
      </c>
      <c r="K25" s="116">
        <v>-15.512465373961218</v>
      </c>
    </row>
    <row r="26" spans="1:11" ht="14.1" customHeight="1" x14ac:dyDescent="0.2">
      <c r="A26" s="306">
        <v>26</v>
      </c>
      <c r="B26" s="307" t="s">
        <v>243</v>
      </c>
      <c r="C26" s="308"/>
      <c r="D26" s="113">
        <v>2.470554438379776</v>
      </c>
      <c r="E26" s="115">
        <v>86</v>
      </c>
      <c r="F26" s="114">
        <v>67</v>
      </c>
      <c r="G26" s="114">
        <v>91</v>
      </c>
      <c r="H26" s="114">
        <v>56</v>
      </c>
      <c r="I26" s="140">
        <v>101</v>
      </c>
      <c r="J26" s="115">
        <v>-15</v>
      </c>
      <c r="K26" s="116">
        <v>-14.851485148514852</v>
      </c>
    </row>
    <row r="27" spans="1:11" ht="14.1" customHeight="1" x14ac:dyDescent="0.2">
      <c r="A27" s="306">
        <v>27</v>
      </c>
      <c r="B27" s="307" t="s">
        <v>244</v>
      </c>
      <c r="C27" s="308"/>
      <c r="D27" s="113">
        <v>2.3843723068083884</v>
      </c>
      <c r="E27" s="115">
        <v>83</v>
      </c>
      <c r="F27" s="114">
        <v>61</v>
      </c>
      <c r="G27" s="114">
        <v>81</v>
      </c>
      <c r="H27" s="114">
        <v>71</v>
      </c>
      <c r="I27" s="140">
        <v>83</v>
      </c>
      <c r="J27" s="115">
        <v>0</v>
      </c>
      <c r="K27" s="116">
        <v>0</v>
      </c>
    </row>
    <row r="28" spans="1:11" ht="14.1" customHeight="1" x14ac:dyDescent="0.2">
      <c r="A28" s="306">
        <v>28</v>
      </c>
      <c r="B28" s="307" t="s">
        <v>245</v>
      </c>
      <c r="C28" s="308"/>
      <c r="D28" s="113">
        <v>0.80436656133295026</v>
      </c>
      <c r="E28" s="115">
        <v>28</v>
      </c>
      <c r="F28" s="114">
        <v>29</v>
      </c>
      <c r="G28" s="114">
        <v>48</v>
      </c>
      <c r="H28" s="114">
        <v>36</v>
      </c>
      <c r="I28" s="140">
        <v>32</v>
      </c>
      <c r="J28" s="115">
        <v>-4</v>
      </c>
      <c r="K28" s="116">
        <v>-12.5</v>
      </c>
    </row>
    <row r="29" spans="1:11" ht="14.1" customHeight="1" x14ac:dyDescent="0.2">
      <c r="A29" s="306">
        <v>29</v>
      </c>
      <c r="B29" s="307" t="s">
        <v>246</v>
      </c>
      <c r="C29" s="308"/>
      <c r="D29" s="113">
        <v>4.2803792013789144</v>
      </c>
      <c r="E29" s="115">
        <v>149</v>
      </c>
      <c r="F29" s="114">
        <v>194</v>
      </c>
      <c r="G29" s="114">
        <v>193</v>
      </c>
      <c r="H29" s="114">
        <v>117</v>
      </c>
      <c r="I29" s="140">
        <v>126</v>
      </c>
      <c r="J29" s="115">
        <v>23</v>
      </c>
      <c r="K29" s="116">
        <v>18.253968253968253</v>
      </c>
    </row>
    <row r="30" spans="1:11" ht="14.1" customHeight="1" x14ac:dyDescent="0.2">
      <c r="A30" s="306" t="s">
        <v>247</v>
      </c>
      <c r="B30" s="307" t="s">
        <v>248</v>
      </c>
      <c r="C30" s="308"/>
      <c r="D30" s="113" t="s">
        <v>513</v>
      </c>
      <c r="E30" s="115" t="s">
        <v>513</v>
      </c>
      <c r="F30" s="114" t="s">
        <v>513</v>
      </c>
      <c r="G30" s="114" t="s">
        <v>513</v>
      </c>
      <c r="H30" s="114" t="s">
        <v>513</v>
      </c>
      <c r="I30" s="140">
        <v>58</v>
      </c>
      <c r="J30" s="115" t="s">
        <v>513</v>
      </c>
      <c r="K30" s="116" t="s">
        <v>513</v>
      </c>
    </row>
    <row r="31" spans="1:11" ht="14.1" customHeight="1" x14ac:dyDescent="0.2">
      <c r="A31" s="306" t="s">
        <v>249</v>
      </c>
      <c r="B31" s="307" t="s">
        <v>250</v>
      </c>
      <c r="C31" s="308"/>
      <c r="D31" s="113">
        <v>3.0163746049985636</v>
      </c>
      <c r="E31" s="115">
        <v>105</v>
      </c>
      <c r="F31" s="114">
        <v>126</v>
      </c>
      <c r="G31" s="114">
        <v>109</v>
      </c>
      <c r="H31" s="114">
        <v>75</v>
      </c>
      <c r="I31" s="140">
        <v>68</v>
      </c>
      <c r="J31" s="115">
        <v>37</v>
      </c>
      <c r="K31" s="116">
        <v>54.411764705882355</v>
      </c>
    </row>
    <row r="32" spans="1:11" ht="14.1" customHeight="1" x14ac:dyDescent="0.2">
      <c r="A32" s="306">
        <v>31</v>
      </c>
      <c r="B32" s="307" t="s">
        <v>251</v>
      </c>
      <c r="C32" s="308"/>
      <c r="D32" s="113">
        <v>0.63200229819017528</v>
      </c>
      <c r="E32" s="115">
        <v>22</v>
      </c>
      <c r="F32" s="114">
        <v>14</v>
      </c>
      <c r="G32" s="114">
        <v>18</v>
      </c>
      <c r="H32" s="114">
        <v>17</v>
      </c>
      <c r="I32" s="140">
        <v>18</v>
      </c>
      <c r="J32" s="115">
        <v>4</v>
      </c>
      <c r="K32" s="116">
        <v>22.222222222222221</v>
      </c>
    </row>
    <row r="33" spans="1:11" ht="14.1" customHeight="1" x14ac:dyDescent="0.2">
      <c r="A33" s="306">
        <v>32</v>
      </c>
      <c r="B33" s="307" t="s">
        <v>252</v>
      </c>
      <c r="C33" s="308"/>
      <c r="D33" s="113">
        <v>2.8727377190462509</v>
      </c>
      <c r="E33" s="115">
        <v>100</v>
      </c>
      <c r="F33" s="114">
        <v>118</v>
      </c>
      <c r="G33" s="114">
        <v>134</v>
      </c>
      <c r="H33" s="114">
        <v>114</v>
      </c>
      <c r="I33" s="140">
        <v>106</v>
      </c>
      <c r="J33" s="115">
        <v>-6</v>
      </c>
      <c r="K33" s="116">
        <v>-5.6603773584905657</v>
      </c>
    </row>
    <row r="34" spans="1:11" ht="14.1" customHeight="1" x14ac:dyDescent="0.2">
      <c r="A34" s="306">
        <v>33</v>
      </c>
      <c r="B34" s="307" t="s">
        <v>253</v>
      </c>
      <c r="C34" s="308"/>
      <c r="D34" s="113">
        <v>1.6661878770468257</v>
      </c>
      <c r="E34" s="115">
        <v>58</v>
      </c>
      <c r="F34" s="114">
        <v>79</v>
      </c>
      <c r="G34" s="114">
        <v>49</v>
      </c>
      <c r="H34" s="114">
        <v>50</v>
      </c>
      <c r="I34" s="140">
        <v>55</v>
      </c>
      <c r="J34" s="115">
        <v>3</v>
      </c>
      <c r="K34" s="116">
        <v>5.4545454545454541</v>
      </c>
    </row>
    <row r="35" spans="1:11" ht="14.1" customHeight="1" x14ac:dyDescent="0.2">
      <c r="A35" s="306">
        <v>34</v>
      </c>
      <c r="B35" s="307" t="s">
        <v>254</v>
      </c>
      <c r="C35" s="308"/>
      <c r="D35" s="113">
        <v>2.642918701522551</v>
      </c>
      <c r="E35" s="115">
        <v>92</v>
      </c>
      <c r="F35" s="114">
        <v>39</v>
      </c>
      <c r="G35" s="114">
        <v>48</v>
      </c>
      <c r="H35" s="114">
        <v>37</v>
      </c>
      <c r="I35" s="140">
        <v>80</v>
      </c>
      <c r="J35" s="115">
        <v>12</v>
      </c>
      <c r="K35" s="116">
        <v>15</v>
      </c>
    </row>
    <row r="36" spans="1:11" ht="14.1" customHeight="1" x14ac:dyDescent="0.2">
      <c r="A36" s="306">
        <v>41</v>
      </c>
      <c r="B36" s="307" t="s">
        <v>255</v>
      </c>
      <c r="C36" s="308"/>
      <c r="D36" s="113">
        <v>0.57454754380925022</v>
      </c>
      <c r="E36" s="115">
        <v>20</v>
      </c>
      <c r="F36" s="114">
        <v>20</v>
      </c>
      <c r="G36" s="114">
        <v>15</v>
      </c>
      <c r="H36" s="114">
        <v>13</v>
      </c>
      <c r="I36" s="140">
        <v>20</v>
      </c>
      <c r="J36" s="115">
        <v>0</v>
      </c>
      <c r="K36" s="116">
        <v>0</v>
      </c>
    </row>
    <row r="37" spans="1:11" ht="14.1" customHeight="1" x14ac:dyDescent="0.2">
      <c r="A37" s="306">
        <v>42</v>
      </c>
      <c r="B37" s="307" t="s">
        <v>256</v>
      </c>
      <c r="C37" s="308"/>
      <c r="D37" s="113">
        <v>0.11490950876185005</v>
      </c>
      <c r="E37" s="115">
        <v>4</v>
      </c>
      <c r="F37" s="114" t="s">
        <v>513</v>
      </c>
      <c r="G37" s="114">
        <v>8</v>
      </c>
      <c r="H37" s="114">
        <v>8</v>
      </c>
      <c r="I37" s="140">
        <v>13</v>
      </c>
      <c r="J37" s="115">
        <v>-9</v>
      </c>
      <c r="K37" s="116">
        <v>-69.230769230769226</v>
      </c>
    </row>
    <row r="38" spans="1:11" ht="14.1" customHeight="1" x14ac:dyDescent="0.2">
      <c r="A38" s="306">
        <v>43</v>
      </c>
      <c r="B38" s="307" t="s">
        <v>257</v>
      </c>
      <c r="C38" s="308"/>
      <c r="D38" s="113">
        <v>0.60327492099971269</v>
      </c>
      <c r="E38" s="115">
        <v>21</v>
      </c>
      <c r="F38" s="114">
        <v>17</v>
      </c>
      <c r="G38" s="114">
        <v>21</v>
      </c>
      <c r="H38" s="114">
        <v>26</v>
      </c>
      <c r="I38" s="140">
        <v>29</v>
      </c>
      <c r="J38" s="115">
        <v>-8</v>
      </c>
      <c r="K38" s="116">
        <v>-27.586206896551722</v>
      </c>
    </row>
    <row r="39" spans="1:11" ht="14.1" customHeight="1" x14ac:dyDescent="0.2">
      <c r="A39" s="306">
        <v>51</v>
      </c>
      <c r="B39" s="307" t="s">
        <v>258</v>
      </c>
      <c r="C39" s="308"/>
      <c r="D39" s="113">
        <v>7.21057167480609</v>
      </c>
      <c r="E39" s="115">
        <v>251</v>
      </c>
      <c r="F39" s="114">
        <v>245</v>
      </c>
      <c r="G39" s="114">
        <v>260</v>
      </c>
      <c r="H39" s="114">
        <v>213</v>
      </c>
      <c r="I39" s="140">
        <v>272</v>
      </c>
      <c r="J39" s="115">
        <v>-21</v>
      </c>
      <c r="K39" s="116">
        <v>-7.7205882352941178</v>
      </c>
    </row>
    <row r="40" spans="1:11" ht="14.1" customHeight="1" x14ac:dyDescent="0.2">
      <c r="A40" s="306" t="s">
        <v>259</v>
      </c>
      <c r="B40" s="307" t="s">
        <v>260</v>
      </c>
      <c r="C40" s="308"/>
      <c r="D40" s="113">
        <v>6.8083883941396151</v>
      </c>
      <c r="E40" s="115">
        <v>237</v>
      </c>
      <c r="F40" s="114">
        <v>229</v>
      </c>
      <c r="G40" s="114">
        <v>244</v>
      </c>
      <c r="H40" s="114">
        <v>193</v>
      </c>
      <c r="I40" s="140">
        <v>251</v>
      </c>
      <c r="J40" s="115">
        <v>-14</v>
      </c>
      <c r="K40" s="116">
        <v>-5.5776892430278888</v>
      </c>
    </row>
    <row r="41" spans="1:11" ht="14.1" customHeight="1" x14ac:dyDescent="0.2">
      <c r="A41" s="306"/>
      <c r="B41" s="307" t="s">
        <v>261</v>
      </c>
      <c r="C41" s="308"/>
      <c r="D41" s="113">
        <v>6.1189313415685147</v>
      </c>
      <c r="E41" s="115">
        <v>213</v>
      </c>
      <c r="F41" s="114">
        <v>197</v>
      </c>
      <c r="G41" s="114">
        <v>208</v>
      </c>
      <c r="H41" s="114">
        <v>166</v>
      </c>
      <c r="I41" s="140">
        <v>208</v>
      </c>
      <c r="J41" s="115">
        <v>5</v>
      </c>
      <c r="K41" s="116">
        <v>2.4038461538461537</v>
      </c>
    </row>
    <row r="42" spans="1:11" ht="14.1" customHeight="1" x14ac:dyDescent="0.2">
      <c r="A42" s="306">
        <v>52</v>
      </c>
      <c r="B42" s="307" t="s">
        <v>262</v>
      </c>
      <c r="C42" s="308"/>
      <c r="D42" s="113">
        <v>5.1709278942832517</v>
      </c>
      <c r="E42" s="115">
        <v>180</v>
      </c>
      <c r="F42" s="114">
        <v>164</v>
      </c>
      <c r="G42" s="114">
        <v>169</v>
      </c>
      <c r="H42" s="114">
        <v>150</v>
      </c>
      <c r="I42" s="140">
        <v>260</v>
      </c>
      <c r="J42" s="115">
        <v>-80</v>
      </c>
      <c r="K42" s="116">
        <v>-30.76923076923077</v>
      </c>
    </row>
    <row r="43" spans="1:11" ht="14.1" customHeight="1" x14ac:dyDescent="0.2">
      <c r="A43" s="306" t="s">
        <v>263</v>
      </c>
      <c r="B43" s="307" t="s">
        <v>264</v>
      </c>
      <c r="C43" s="308"/>
      <c r="D43" s="113">
        <v>4.4814708417121514</v>
      </c>
      <c r="E43" s="115">
        <v>156</v>
      </c>
      <c r="F43" s="114">
        <v>132</v>
      </c>
      <c r="G43" s="114">
        <v>149</v>
      </c>
      <c r="H43" s="114">
        <v>121</v>
      </c>
      <c r="I43" s="140">
        <v>227</v>
      </c>
      <c r="J43" s="115">
        <v>-71</v>
      </c>
      <c r="K43" s="116">
        <v>-31.277533039647576</v>
      </c>
    </row>
    <row r="44" spans="1:11" ht="14.1" customHeight="1" x14ac:dyDescent="0.2">
      <c r="A44" s="306">
        <v>53</v>
      </c>
      <c r="B44" s="307" t="s">
        <v>265</v>
      </c>
      <c r="C44" s="308"/>
      <c r="D44" s="113">
        <v>1.2640045963803506</v>
      </c>
      <c r="E44" s="115">
        <v>44</v>
      </c>
      <c r="F44" s="114">
        <v>22</v>
      </c>
      <c r="G44" s="114">
        <v>22</v>
      </c>
      <c r="H44" s="114">
        <v>29</v>
      </c>
      <c r="I44" s="140">
        <v>30</v>
      </c>
      <c r="J44" s="115">
        <v>14</v>
      </c>
      <c r="K44" s="116">
        <v>46.666666666666664</v>
      </c>
    </row>
    <row r="45" spans="1:11" ht="14.1" customHeight="1" x14ac:dyDescent="0.2">
      <c r="A45" s="306" t="s">
        <v>266</v>
      </c>
      <c r="B45" s="307" t="s">
        <v>267</v>
      </c>
      <c r="C45" s="308"/>
      <c r="D45" s="113">
        <v>1.235277219189888</v>
      </c>
      <c r="E45" s="115">
        <v>43</v>
      </c>
      <c r="F45" s="114">
        <v>22</v>
      </c>
      <c r="G45" s="114">
        <v>22</v>
      </c>
      <c r="H45" s="114">
        <v>29</v>
      </c>
      <c r="I45" s="140">
        <v>30</v>
      </c>
      <c r="J45" s="115">
        <v>13</v>
      </c>
      <c r="K45" s="116">
        <v>43.333333333333336</v>
      </c>
    </row>
    <row r="46" spans="1:11" ht="14.1" customHeight="1" x14ac:dyDescent="0.2">
      <c r="A46" s="306">
        <v>54</v>
      </c>
      <c r="B46" s="307" t="s">
        <v>268</v>
      </c>
      <c r="C46" s="308"/>
      <c r="D46" s="113">
        <v>3.3611031312841138</v>
      </c>
      <c r="E46" s="115">
        <v>117</v>
      </c>
      <c r="F46" s="114">
        <v>354</v>
      </c>
      <c r="G46" s="114">
        <v>162</v>
      </c>
      <c r="H46" s="114">
        <v>137</v>
      </c>
      <c r="I46" s="140">
        <v>136</v>
      </c>
      <c r="J46" s="115">
        <v>-19</v>
      </c>
      <c r="K46" s="116">
        <v>-13.970588235294118</v>
      </c>
    </row>
    <row r="47" spans="1:11" ht="14.1" customHeight="1" x14ac:dyDescent="0.2">
      <c r="A47" s="306">
        <v>61</v>
      </c>
      <c r="B47" s="307" t="s">
        <v>269</v>
      </c>
      <c r="C47" s="308"/>
      <c r="D47" s="113">
        <v>2.7865555874748638</v>
      </c>
      <c r="E47" s="115">
        <v>97</v>
      </c>
      <c r="F47" s="114">
        <v>75</v>
      </c>
      <c r="G47" s="114">
        <v>66</v>
      </c>
      <c r="H47" s="114">
        <v>66</v>
      </c>
      <c r="I47" s="140">
        <v>91</v>
      </c>
      <c r="J47" s="115">
        <v>6</v>
      </c>
      <c r="K47" s="116">
        <v>6.5934065934065931</v>
      </c>
    </row>
    <row r="48" spans="1:11" ht="14.1" customHeight="1" x14ac:dyDescent="0.2">
      <c r="A48" s="306">
        <v>62</v>
      </c>
      <c r="B48" s="307" t="s">
        <v>270</v>
      </c>
      <c r="C48" s="308"/>
      <c r="D48" s="113">
        <v>7.1531169204251652</v>
      </c>
      <c r="E48" s="115">
        <v>249</v>
      </c>
      <c r="F48" s="114">
        <v>293</v>
      </c>
      <c r="G48" s="114">
        <v>336</v>
      </c>
      <c r="H48" s="114">
        <v>244</v>
      </c>
      <c r="I48" s="140">
        <v>201</v>
      </c>
      <c r="J48" s="115">
        <v>48</v>
      </c>
      <c r="K48" s="116">
        <v>23.880597014925375</v>
      </c>
    </row>
    <row r="49" spans="1:11" ht="14.1" customHeight="1" x14ac:dyDescent="0.2">
      <c r="A49" s="306">
        <v>63</v>
      </c>
      <c r="B49" s="307" t="s">
        <v>271</v>
      </c>
      <c r="C49" s="308"/>
      <c r="D49" s="113">
        <v>3.3036483769031886</v>
      </c>
      <c r="E49" s="115">
        <v>115</v>
      </c>
      <c r="F49" s="114">
        <v>491</v>
      </c>
      <c r="G49" s="114">
        <v>272</v>
      </c>
      <c r="H49" s="114">
        <v>163</v>
      </c>
      <c r="I49" s="140">
        <v>128</v>
      </c>
      <c r="J49" s="115">
        <v>-13</v>
      </c>
      <c r="K49" s="116">
        <v>-10.15625</v>
      </c>
    </row>
    <row r="50" spans="1:11" ht="14.1" customHeight="1" x14ac:dyDescent="0.2">
      <c r="A50" s="306" t="s">
        <v>272</v>
      </c>
      <c r="B50" s="307" t="s">
        <v>273</v>
      </c>
      <c r="C50" s="308"/>
      <c r="D50" s="113">
        <v>0.66072967538063776</v>
      </c>
      <c r="E50" s="115">
        <v>23</v>
      </c>
      <c r="F50" s="114">
        <v>87</v>
      </c>
      <c r="G50" s="114">
        <v>36</v>
      </c>
      <c r="H50" s="114">
        <v>18</v>
      </c>
      <c r="I50" s="140">
        <v>24</v>
      </c>
      <c r="J50" s="115">
        <v>-1</v>
      </c>
      <c r="K50" s="116">
        <v>-4.166666666666667</v>
      </c>
    </row>
    <row r="51" spans="1:11" ht="14.1" customHeight="1" x14ac:dyDescent="0.2">
      <c r="A51" s="306" t="s">
        <v>274</v>
      </c>
      <c r="B51" s="307" t="s">
        <v>275</v>
      </c>
      <c r="C51" s="308"/>
      <c r="D51" s="113">
        <v>2.3269175524274632</v>
      </c>
      <c r="E51" s="115">
        <v>81</v>
      </c>
      <c r="F51" s="114">
        <v>251</v>
      </c>
      <c r="G51" s="114">
        <v>161</v>
      </c>
      <c r="H51" s="114">
        <v>124</v>
      </c>
      <c r="I51" s="140">
        <v>84</v>
      </c>
      <c r="J51" s="115">
        <v>-3</v>
      </c>
      <c r="K51" s="116">
        <v>-3.5714285714285716</v>
      </c>
    </row>
    <row r="52" spans="1:11" ht="14.1" customHeight="1" x14ac:dyDescent="0.2">
      <c r="A52" s="306">
        <v>71</v>
      </c>
      <c r="B52" s="307" t="s">
        <v>276</v>
      </c>
      <c r="C52" s="308"/>
      <c r="D52" s="113">
        <v>8.8480321746624533</v>
      </c>
      <c r="E52" s="115">
        <v>308</v>
      </c>
      <c r="F52" s="114">
        <v>266</v>
      </c>
      <c r="G52" s="114">
        <v>303</v>
      </c>
      <c r="H52" s="114">
        <v>223</v>
      </c>
      <c r="I52" s="140">
        <v>309</v>
      </c>
      <c r="J52" s="115">
        <v>-1</v>
      </c>
      <c r="K52" s="116">
        <v>-0.32362459546925565</v>
      </c>
    </row>
    <row r="53" spans="1:11" ht="14.1" customHeight="1" x14ac:dyDescent="0.2">
      <c r="A53" s="306" t="s">
        <v>277</v>
      </c>
      <c r="B53" s="307" t="s">
        <v>278</v>
      </c>
      <c r="C53" s="308"/>
      <c r="D53" s="113">
        <v>2.9589198506176384</v>
      </c>
      <c r="E53" s="115">
        <v>103</v>
      </c>
      <c r="F53" s="114">
        <v>118</v>
      </c>
      <c r="G53" s="114">
        <v>111</v>
      </c>
      <c r="H53" s="114">
        <v>70</v>
      </c>
      <c r="I53" s="140">
        <v>110</v>
      </c>
      <c r="J53" s="115">
        <v>-7</v>
      </c>
      <c r="K53" s="116">
        <v>-6.3636363636363633</v>
      </c>
    </row>
    <row r="54" spans="1:11" ht="14.1" customHeight="1" x14ac:dyDescent="0.2">
      <c r="A54" s="306" t="s">
        <v>279</v>
      </c>
      <c r="B54" s="307" t="s">
        <v>280</v>
      </c>
      <c r="C54" s="308"/>
      <c r="D54" s="113">
        <v>4.9698362539500147</v>
      </c>
      <c r="E54" s="115">
        <v>173</v>
      </c>
      <c r="F54" s="114">
        <v>124</v>
      </c>
      <c r="G54" s="114">
        <v>166</v>
      </c>
      <c r="H54" s="114">
        <v>124</v>
      </c>
      <c r="I54" s="140">
        <v>168</v>
      </c>
      <c r="J54" s="115">
        <v>5</v>
      </c>
      <c r="K54" s="116">
        <v>2.9761904761904763</v>
      </c>
    </row>
    <row r="55" spans="1:11" ht="14.1" customHeight="1" x14ac:dyDescent="0.2">
      <c r="A55" s="306">
        <v>72</v>
      </c>
      <c r="B55" s="307" t="s">
        <v>281</v>
      </c>
      <c r="C55" s="308"/>
      <c r="D55" s="113">
        <v>2.1545532892846881</v>
      </c>
      <c r="E55" s="115">
        <v>75</v>
      </c>
      <c r="F55" s="114">
        <v>42</v>
      </c>
      <c r="G55" s="114">
        <v>81</v>
      </c>
      <c r="H55" s="114">
        <v>40</v>
      </c>
      <c r="I55" s="140">
        <v>76</v>
      </c>
      <c r="J55" s="115">
        <v>-1</v>
      </c>
      <c r="K55" s="116">
        <v>-1.3157894736842106</v>
      </c>
    </row>
    <row r="56" spans="1:11" ht="14.1" customHeight="1" x14ac:dyDescent="0.2">
      <c r="A56" s="306" t="s">
        <v>282</v>
      </c>
      <c r="B56" s="307" t="s">
        <v>283</v>
      </c>
      <c r="C56" s="308"/>
      <c r="D56" s="113">
        <v>0.8905486929043378</v>
      </c>
      <c r="E56" s="115">
        <v>31</v>
      </c>
      <c r="F56" s="114">
        <v>16</v>
      </c>
      <c r="G56" s="114">
        <v>16</v>
      </c>
      <c r="H56" s="114">
        <v>15</v>
      </c>
      <c r="I56" s="140">
        <v>30</v>
      </c>
      <c r="J56" s="115">
        <v>1</v>
      </c>
      <c r="K56" s="116">
        <v>3.3333333333333335</v>
      </c>
    </row>
    <row r="57" spans="1:11" ht="14.1" customHeight="1" x14ac:dyDescent="0.2">
      <c r="A57" s="306" t="s">
        <v>284</v>
      </c>
      <c r="B57" s="307" t="s">
        <v>285</v>
      </c>
      <c r="C57" s="308"/>
      <c r="D57" s="113">
        <v>0.71818442976156271</v>
      </c>
      <c r="E57" s="115">
        <v>25</v>
      </c>
      <c r="F57" s="114">
        <v>22</v>
      </c>
      <c r="G57" s="114">
        <v>33</v>
      </c>
      <c r="H57" s="114">
        <v>19</v>
      </c>
      <c r="I57" s="140">
        <v>29</v>
      </c>
      <c r="J57" s="115">
        <v>-4</v>
      </c>
      <c r="K57" s="116">
        <v>-13.793103448275861</v>
      </c>
    </row>
    <row r="58" spans="1:11" ht="14.1" customHeight="1" x14ac:dyDescent="0.2">
      <c r="A58" s="306">
        <v>73</v>
      </c>
      <c r="B58" s="307" t="s">
        <v>286</v>
      </c>
      <c r="C58" s="308"/>
      <c r="D58" s="113">
        <v>1.6661878770468257</v>
      </c>
      <c r="E58" s="115">
        <v>58</v>
      </c>
      <c r="F58" s="114">
        <v>36</v>
      </c>
      <c r="G58" s="114">
        <v>63</v>
      </c>
      <c r="H58" s="114">
        <v>29</v>
      </c>
      <c r="I58" s="140">
        <v>62</v>
      </c>
      <c r="J58" s="115">
        <v>-4</v>
      </c>
      <c r="K58" s="116">
        <v>-6.4516129032258061</v>
      </c>
    </row>
    <row r="59" spans="1:11" ht="14.1" customHeight="1" x14ac:dyDescent="0.2">
      <c r="A59" s="306" t="s">
        <v>287</v>
      </c>
      <c r="B59" s="307" t="s">
        <v>288</v>
      </c>
      <c r="C59" s="308"/>
      <c r="D59" s="113">
        <v>1.4363688595231254</v>
      </c>
      <c r="E59" s="115">
        <v>50</v>
      </c>
      <c r="F59" s="114">
        <v>26</v>
      </c>
      <c r="G59" s="114">
        <v>53</v>
      </c>
      <c r="H59" s="114">
        <v>21</v>
      </c>
      <c r="I59" s="140">
        <v>53</v>
      </c>
      <c r="J59" s="115">
        <v>-3</v>
      </c>
      <c r="K59" s="116">
        <v>-5.6603773584905657</v>
      </c>
    </row>
    <row r="60" spans="1:11" ht="14.1" customHeight="1" x14ac:dyDescent="0.2">
      <c r="A60" s="306">
        <v>81</v>
      </c>
      <c r="B60" s="307" t="s">
        <v>289</v>
      </c>
      <c r="C60" s="308"/>
      <c r="D60" s="113">
        <v>6.8371157713300779</v>
      </c>
      <c r="E60" s="115">
        <v>238</v>
      </c>
      <c r="F60" s="114">
        <v>231</v>
      </c>
      <c r="G60" s="114">
        <v>274</v>
      </c>
      <c r="H60" s="114">
        <v>245</v>
      </c>
      <c r="I60" s="140">
        <v>201</v>
      </c>
      <c r="J60" s="115">
        <v>37</v>
      </c>
      <c r="K60" s="116">
        <v>18.407960199004975</v>
      </c>
    </row>
    <row r="61" spans="1:11" ht="14.1" customHeight="1" x14ac:dyDescent="0.2">
      <c r="A61" s="306" t="s">
        <v>290</v>
      </c>
      <c r="B61" s="307" t="s">
        <v>291</v>
      </c>
      <c r="C61" s="308"/>
      <c r="D61" s="113">
        <v>1.4938236139040506</v>
      </c>
      <c r="E61" s="115">
        <v>52</v>
      </c>
      <c r="F61" s="114">
        <v>41</v>
      </c>
      <c r="G61" s="114">
        <v>75</v>
      </c>
      <c r="H61" s="114">
        <v>76</v>
      </c>
      <c r="I61" s="140">
        <v>64</v>
      </c>
      <c r="J61" s="115">
        <v>-12</v>
      </c>
      <c r="K61" s="116">
        <v>-18.75</v>
      </c>
    </row>
    <row r="62" spans="1:11" ht="14.1" customHeight="1" x14ac:dyDescent="0.2">
      <c r="A62" s="306" t="s">
        <v>292</v>
      </c>
      <c r="B62" s="307" t="s">
        <v>293</v>
      </c>
      <c r="C62" s="308"/>
      <c r="D62" s="113">
        <v>2.5854639471416259</v>
      </c>
      <c r="E62" s="115">
        <v>90</v>
      </c>
      <c r="F62" s="114">
        <v>113</v>
      </c>
      <c r="G62" s="114">
        <v>125</v>
      </c>
      <c r="H62" s="114">
        <v>100</v>
      </c>
      <c r="I62" s="140">
        <v>73</v>
      </c>
      <c r="J62" s="115">
        <v>17</v>
      </c>
      <c r="K62" s="116">
        <v>23.287671232876711</v>
      </c>
    </row>
    <row r="63" spans="1:11" ht="14.1" customHeight="1" x14ac:dyDescent="0.2">
      <c r="A63" s="306"/>
      <c r="B63" s="307" t="s">
        <v>294</v>
      </c>
      <c r="C63" s="308"/>
      <c r="D63" s="113">
        <v>2.2981901752370009</v>
      </c>
      <c r="E63" s="115">
        <v>80</v>
      </c>
      <c r="F63" s="114">
        <v>101</v>
      </c>
      <c r="G63" s="114">
        <v>115</v>
      </c>
      <c r="H63" s="114">
        <v>90</v>
      </c>
      <c r="I63" s="140">
        <v>60</v>
      </c>
      <c r="J63" s="115">
        <v>20</v>
      </c>
      <c r="K63" s="116">
        <v>33.333333333333336</v>
      </c>
    </row>
    <row r="64" spans="1:11" ht="14.1" customHeight="1" x14ac:dyDescent="0.2">
      <c r="A64" s="306" t="s">
        <v>295</v>
      </c>
      <c r="B64" s="307" t="s">
        <v>296</v>
      </c>
      <c r="C64" s="308"/>
      <c r="D64" s="113">
        <v>1.0916403332375755</v>
      </c>
      <c r="E64" s="115">
        <v>38</v>
      </c>
      <c r="F64" s="114">
        <v>20</v>
      </c>
      <c r="G64" s="114">
        <v>29</v>
      </c>
      <c r="H64" s="114">
        <v>31</v>
      </c>
      <c r="I64" s="140">
        <v>26</v>
      </c>
      <c r="J64" s="115">
        <v>12</v>
      </c>
      <c r="K64" s="116">
        <v>46.153846153846153</v>
      </c>
    </row>
    <row r="65" spans="1:11" ht="14.1" customHeight="1" x14ac:dyDescent="0.2">
      <c r="A65" s="306" t="s">
        <v>297</v>
      </c>
      <c r="B65" s="307" t="s">
        <v>298</v>
      </c>
      <c r="C65" s="308"/>
      <c r="D65" s="113">
        <v>1.0054582016661879</v>
      </c>
      <c r="E65" s="115">
        <v>35</v>
      </c>
      <c r="F65" s="114">
        <v>33</v>
      </c>
      <c r="G65" s="114">
        <v>24</v>
      </c>
      <c r="H65" s="114">
        <v>16</v>
      </c>
      <c r="I65" s="140">
        <v>17</v>
      </c>
      <c r="J65" s="115">
        <v>18</v>
      </c>
      <c r="K65" s="116">
        <v>105.88235294117646</v>
      </c>
    </row>
    <row r="66" spans="1:11" ht="14.1" customHeight="1" x14ac:dyDescent="0.2">
      <c r="A66" s="306">
        <v>82</v>
      </c>
      <c r="B66" s="307" t="s">
        <v>299</v>
      </c>
      <c r="C66" s="308"/>
      <c r="D66" s="113">
        <v>2.0109164033323759</v>
      </c>
      <c r="E66" s="115">
        <v>70</v>
      </c>
      <c r="F66" s="114">
        <v>76</v>
      </c>
      <c r="G66" s="114">
        <v>120</v>
      </c>
      <c r="H66" s="114">
        <v>61</v>
      </c>
      <c r="I66" s="140">
        <v>61</v>
      </c>
      <c r="J66" s="115">
        <v>9</v>
      </c>
      <c r="K66" s="116">
        <v>14.754098360655737</v>
      </c>
    </row>
    <row r="67" spans="1:11" ht="14.1" customHeight="1" x14ac:dyDescent="0.2">
      <c r="A67" s="306" t="s">
        <v>300</v>
      </c>
      <c r="B67" s="307" t="s">
        <v>301</v>
      </c>
      <c r="C67" s="308"/>
      <c r="D67" s="113">
        <v>1.2065498419994254</v>
      </c>
      <c r="E67" s="115">
        <v>42</v>
      </c>
      <c r="F67" s="114">
        <v>51</v>
      </c>
      <c r="G67" s="114">
        <v>75</v>
      </c>
      <c r="H67" s="114">
        <v>42</v>
      </c>
      <c r="I67" s="140">
        <v>44</v>
      </c>
      <c r="J67" s="115">
        <v>-2</v>
      </c>
      <c r="K67" s="116">
        <v>-4.5454545454545459</v>
      </c>
    </row>
    <row r="68" spans="1:11" ht="14.1" customHeight="1" x14ac:dyDescent="0.2">
      <c r="A68" s="306" t="s">
        <v>302</v>
      </c>
      <c r="B68" s="307" t="s">
        <v>303</v>
      </c>
      <c r="C68" s="308"/>
      <c r="D68" s="113">
        <v>0.51709278942832515</v>
      </c>
      <c r="E68" s="115">
        <v>18</v>
      </c>
      <c r="F68" s="114">
        <v>21</v>
      </c>
      <c r="G68" s="114">
        <v>32</v>
      </c>
      <c r="H68" s="114">
        <v>15</v>
      </c>
      <c r="I68" s="140">
        <v>11</v>
      </c>
      <c r="J68" s="115">
        <v>7</v>
      </c>
      <c r="K68" s="116">
        <v>63.636363636363633</v>
      </c>
    </row>
    <row r="69" spans="1:11" ht="14.1" customHeight="1" x14ac:dyDescent="0.2">
      <c r="A69" s="306">
        <v>83</v>
      </c>
      <c r="B69" s="307" t="s">
        <v>304</v>
      </c>
      <c r="C69" s="308"/>
      <c r="D69" s="113">
        <v>5.6305659293306523</v>
      </c>
      <c r="E69" s="115">
        <v>196</v>
      </c>
      <c r="F69" s="114">
        <v>118</v>
      </c>
      <c r="G69" s="114">
        <v>359</v>
      </c>
      <c r="H69" s="114">
        <v>114</v>
      </c>
      <c r="I69" s="140">
        <v>169</v>
      </c>
      <c r="J69" s="115">
        <v>27</v>
      </c>
      <c r="K69" s="116">
        <v>15.976331360946746</v>
      </c>
    </row>
    <row r="70" spans="1:11" ht="14.1" customHeight="1" x14ac:dyDescent="0.2">
      <c r="A70" s="306" t="s">
        <v>305</v>
      </c>
      <c r="B70" s="307" t="s">
        <v>306</v>
      </c>
      <c r="C70" s="308"/>
      <c r="D70" s="113">
        <v>4.6251077276644645</v>
      </c>
      <c r="E70" s="115">
        <v>161</v>
      </c>
      <c r="F70" s="114">
        <v>101</v>
      </c>
      <c r="G70" s="114">
        <v>317</v>
      </c>
      <c r="H70" s="114">
        <v>97</v>
      </c>
      <c r="I70" s="140">
        <v>128</v>
      </c>
      <c r="J70" s="115">
        <v>33</v>
      </c>
      <c r="K70" s="116">
        <v>25.78125</v>
      </c>
    </row>
    <row r="71" spans="1:11" ht="14.1" customHeight="1" x14ac:dyDescent="0.2">
      <c r="A71" s="306"/>
      <c r="B71" s="307" t="s">
        <v>307</v>
      </c>
      <c r="C71" s="308"/>
      <c r="D71" s="113">
        <v>1.177822464808963</v>
      </c>
      <c r="E71" s="115">
        <v>41</v>
      </c>
      <c r="F71" s="114">
        <v>30</v>
      </c>
      <c r="G71" s="114">
        <v>154</v>
      </c>
      <c r="H71" s="114">
        <v>31</v>
      </c>
      <c r="I71" s="140">
        <v>56</v>
      </c>
      <c r="J71" s="115">
        <v>-15</v>
      </c>
      <c r="K71" s="116">
        <v>-26.785714285714285</v>
      </c>
    </row>
    <row r="72" spans="1:11" ht="14.1" customHeight="1" x14ac:dyDescent="0.2">
      <c r="A72" s="306">
        <v>84</v>
      </c>
      <c r="B72" s="307" t="s">
        <v>308</v>
      </c>
      <c r="C72" s="308"/>
      <c r="D72" s="113">
        <v>0.68945705257110024</v>
      </c>
      <c r="E72" s="115">
        <v>24</v>
      </c>
      <c r="F72" s="114">
        <v>14</v>
      </c>
      <c r="G72" s="114">
        <v>98</v>
      </c>
      <c r="H72" s="114">
        <v>9</v>
      </c>
      <c r="I72" s="140">
        <v>45</v>
      </c>
      <c r="J72" s="115">
        <v>-21</v>
      </c>
      <c r="K72" s="116">
        <v>-46.666666666666664</v>
      </c>
    </row>
    <row r="73" spans="1:11" ht="14.1" customHeight="1" x14ac:dyDescent="0.2">
      <c r="A73" s="306" t="s">
        <v>309</v>
      </c>
      <c r="B73" s="307" t="s">
        <v>310</v>
      </c>
      <c r="C73" s="308"/>
      <c r="D73" s="113">
        <v>0.34472852628555012</v>
      </c>
      <c r="E73" s="115">
        <v>12</v>
      </c>
      <c r="F73" s="114" t="s">
        <v>513</v>
      </c>
      <c r="G73" s="114">
        <v>70</v>
      </c>
      <c r="H73" s="114" t="s">
        <v>513</v>
      </c>
      <c r="I73" s="140">
        <v>14</v>
      </c>
      <c r="J73" s="115">
        <v>-2</v>
      </c>
      <c r="K73" s="116">
        <v>-14.285714285714286</v>
      </c>
    </row>
    <row r="74" spans="1:11" ht="14.1" customHeight="1" x14ac:dyDescent="0.2">
      <c r="A74" s="306" t="s">
        <v>311</v>
      </c>
      <c r="B74" s="307" t="s">
        <v>312</v>
      </c>
      <c r="C74" s="308"/>
      <c r="D74" s="113">
        <v>0.17236426314277506</v>
      </c>
      <c r="E74" s="115">
        <v>6</v>
      </c>
      <c r="F74" s="114">
        <v>4</v>
      </c>
      <c r="G74" s="114">
        <v>16</v>
      </c>
      <c r="H74" s="114">
        <v>3</v>
      </c>
      <c r="I74" s="140">
        <v>20</v>
      </c>
      <c r="J74" s="115">
        <v>-14</v>
      </c>
      <c r="K74" s="116">
        <v>-70</v>
      </c>
    </row>
    <row r="75" spans="1:11" ht="14.1" customHeight="1" x14ac:dyDescent="0.2">
      <c r="A75" s="306" t="s">
        <v>313</v>
      </c>
      <c r="B75" s="307" t="s">
        <v>314</v>
      </c>
      <c r="C75" s="308"/>
      <c r="D75" s="113">
        <v>0</v>
      </c>
      <c r="E75" s="115">
        <v>0</v>
      </c>
      <c r="F75" s="114" t="s">
        <v>513</v>
      </c>
      <c r="G75" s="114">
        <v>0</v>
      </c>
      <c r="H75" s="114">
        <v>0</v>
      </c>
      <c r="I75" s="140">
        <v>0</v>
      </c>
      <c r="J75" s="115">
        <v>0</v>
      </c>
      <c r="K75" s="116">
        <v>0</v>
      </c>
    </row>
    <row r="76" spans="1:11" ht="14.1" customHeight="1" x14ac:dyDescent="0.2">
      <c r="A76" s="306">
        <v>91</v>
      </c>
      <c r="B76" s="307" t="s">
        <v>315</v>
      </c>
      <c r="C76" s="308"/>
      <c r="D76" s="113">
        <v>8.618213157138753E-2</v>
      </c>
      <c r="E76" s="115">
        <v>3</v>
      </c>
      <c r="F76" s="114" t="s">
        <v>513</v>
      </c>
      <c r="G76" s="114">
        <v>4</v>
      </c>
      <c r="H76" s="114">
        <v>5</v>
      </c>
      <c r="I76" s="140" t="s">
        <v>513</v>
      </c>
      <c r="J76" s="115" t="s">
        <v>513</v>
      </c>
      <c r="K76" s="116" t="s">
        <v>513</v>
      </c>
    </row>
    <row r="77" spans="1:11" ht="14.1" customHeight="1" x14ac:dyDescent="0.2">
      <c r="A77" s="306">
        <v>92</v>
      </c>
      <c r="B77" s="307" t="s">
        <v>316</v>
      </c>
      <c r="C77" s="308"/>
      <c r="D77" s="113">
        <v>1.2065498419994254</v>
      </c>
      <c r="E77" s="115">
        <v>42</v>
      </c>
      <c r="F77" s="114">
        <v>19</v>
      </c>
      <c r="G77" s="114">
        <v>14</v>
      </c>
      <c r="H77" s="114">
        <v>18</v>
      </c>
      <c r="I77" s="140">
        <v>23</v>
      </c>
      <c r="J77" s="115">
        <v>19</v>
      </c>
      <c r="K77" s="116">
        <v>82.608695652173907</v>
      </c>
    </row>
    <row r="78" spans="1:11" ht="14.1" customHeight="1" x14ac:dyDescent="0.2">
      <c r="A78" s="306">
        <v>93</v>
      </c>
      <c r="B78" s="307" t="s">
        <v>317</v>
      </c>
      <c r="C78" s="308"/>
      <c r="D78" s="113">
        <v>0.14363688595231255</v>
      </c>
      <c r="E78" s="115">
        <v>5</v>
      </c>
      <c r="F78" s="114">
        <v>5</v>
      </c>
      <c r="G78" s="114">
        <v>5</v>
      </c>
      <c r="H78" s="114" t="s">
        <v>513</v>
      </c>
      <c r="I78" s="140" t="s">
        <v>513</v>
      </c>
      <c r="J78" s="115" t="s">
        <v>513</v>
      </c>
      <c r="K78" s="116" t="s">
        <v>513</v>
      </c>
    </row>
    <row r="79" spans="1:11" ht="14.1" customHeight="1" x14ac:dyDescent="0.2">
      <c r="A79" s="306">
        <v>94</v>
      </c>
      <c r="B79" s="307" t="s">
        <v>318</v>
      </c>
      <c r="C79" s="308"/>
      <c r="D79" s="113">
        <v>0</v>
      </c>
      <c r="E79" s="115">
        <v>0</v>
      </c>
      <c r="F79" s="114">
        <v>6</v>
      </c>
      <c r="G79" s="114">
        <v>9</v>
      </c>
      <c r="H79" s="114" t="s">
        <v>513</v>
      </c>
      <c r="I79" s="140" t="s">
        <v>513</v>
      </c>
      <c r="J79" s="115" t="s">
        <v>513</v>
      </c>
      <c r="K79" s="116" t="s">
        <v>513</v>
      </c>
    </row>
    <row r="80" spans="1:11" ht="14.1" customHeight="1" x14ac:dyDescent="0.2">
      <c r="A80" s="306" t="s">
        <v>319</v>
      </c>
      <c r="B80" s="307" t="s">
        <v>320</v>
      </c>
      <c r="C80" s="308"/>
      <c r="D80" s="113">
        <v>8.618213157138753E-2</v>
      </c>
      <c r="E80" s="115">
        <v>3</v>
      </c>
      <c r="F80" s="114">
        <v>0</v>
      </c>
      <c r="G80" s="114">
        <v>22</v>
      </c>
      <c r="H80" s="114" t="s">
        <v>513</v>
      </c>
      <c r="I80" s="140" t="s">
        <v>513</v>
      </c>
      <c r="J80" s="115" t="s">
        <v>513</v>
      </c>
      <c r="K80" s="116" t="s">
        <v>513</v>
      </c>
    </row>
    <row r="81" spans="1:11" ht="14.1" customHeight="1" x14ac:dyDescent="0.2">
      <c r="A81" s="310" t="s">
        <v>321</v>
      </c>
      <c r="B81" s="311" t="s">
        <v>333</v>
      </c>
      <c r="C81" s="312"/>
      <c r="D81" s="125">
        <v>0.54582016661878774</v>
      </c>
      <c r="E81" s="143">
        <v>19</v>
      </c>
      <c r="F81" s="144">
        <v>22</v>
      </c>
      <c r="G81" s="144">
        <v>46</v>
      </c>
      <c r="H81" s="144">
        <v>11</v>
      </c>
      <c r="I81" s="145">
        <v>15</v>
      </c>
      <c r="J81" s="143">
        <v>4</v>
      </c>
      <c r="K81" s="146">
        <v>26.666666666666668</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43270</v>
      </c>
      <c r="C10" s="114">
        <v>24284</v>
      </c>
      <c r="D10" s="114">
        <v>18986</v>
      </c>
      <c r="E10" s="114">
        <v>32764</v>
      </c>
      <c r="F10" s="114">
        <v>9115</v>
      </c>
      <c r="G10" s="114">
        <v>6946</v>
      </c>
      <c r="H10" s="114">
        <v>10590</v>
      </c>
      <c r="I10" s="115">
        <v>11471</v>
      </c>
      <c r="J10" s="114">
        <v>7287</v>
      </c>
      <c r="K10" s="114">
        <v>4184</v>
      </c>
      <c r="L10" s="423">
        <v>3124</v>
      </c>
      <c r="M10" s="424">
        <v>2870</v>
      </c>
    </row>
    <row r="11" spans="1:13" ht="11.1" customHeight="1" x14ac:dyDescent="0.2">
      <c r="A11" s="422" t="s">
        <v>387</v>
      </c>
      <c r="B11" s="115">
        <v>43985</v>
      </c>
      <c r="C11" s="114">
        <v>24828</v>
      </c>
      <c r="D11" s="114">
        <v>19157</v>
      </c>
      <c r="E11" s="114">
        <v>33338</v>
      </c>
      <c r="F11" s="114">
        <v>9267</v>
      </c>
      <c r="G11" s="114">
        <v>6951</v>
      </c>
      <c r="H11" s="114">
        <v>10853</v>
      </c>
      <c r="I11" s="115">
        <v>11741</v>
      </c>
      <c r="J11" s="114">
        <v>7355</v>
      </c>
      <c r="K11" s="114">
        <v>4386</v>
      </c>
      <c r="L11" s="423">
        <v>2996</v>
      </c>
      <c r="M11" s="424">
        <v>2383</v>
      </c>
    </row>
    <row r="12" spans="1:13" ht="11.1" customHeight="1" x14ac:dyDescent="0.2">
      <c r="A12" s="422" t="s">
        <v>388</v>
      </c>
      <c r="B12" s="115">
        <v>44905</v>
      </c>
      <c r="C12" s="114">
        <v>25385</v>
      </c>
      <c r="D12" s="114">
        <v>19520</v>
      </c>
      <c r="E12" s="114">
        <v>34014</v>
      </c>
      <c r="F12" s="114">
        <v>9482</v>
      </c>
      <c r="G12" s="114">
        <v>7503</v>
      </c>
      <c r="H12" s="114">
        <v>11028</v>
      </c>
      <c r="I12" s="115">
        <v>11674</v>
      </c>
      <c r="J12" s="114">
        <v>7280</v>
      </c>
      <c r="K12" s="114">
        <v>4394</v>
      </c>
      <c r="L12" s="423">
        <v>4668</v>
      </c>
      <c r="M12" s="424">
        <v>3848</v>
      </c>
    </row>
    <row r="13" spans="1:13" s="110" customFormat="1" ht="11.1" customHeight="1" x14ac:dyDescent="0.2">
      <c r="A13" s="422" t="s">
        <v>389</v>
      </c>
      <c r="B13" s="115">
        <v>44127</v>
      </c>
      <c r="C13" s="114">
        <v>24863</v>
      </c>
      <c r="D13" s="114">
        <v>19264</v>
      </c>
      <c r="E13" s="114">
        <v>33162</v>
      </c>
      <c r="F13" s="114">
        <v>9562</v>
      </c>
      <c r="G13" s="114">
        <v>7118</v>
      </c>
      <c r="H13" s="114">
        <v>11019</v>
      </c>
      <c r="I13" s="115">
        <v>11677</v>
      </c>
      <c r="J13" s="114">
        <v>7321</v>
      </c>
      <c r="K13" s="114">
        <v>4356</v>
      </c>
      <c r="L13" s="423">
        <v>2303</v>
      </c>
      <c r="M13" s="424">
        <v>3139</v>
      </c>
    </row>
    <row r="14" spans="1:13" ht="15" customHeight="1" x14ac:dyDescent="0.2">
      <c r="A14" s="422" t="s">
        <v>390</v>
      </c>
      <c r="B14" s="115">
        <v>44590</v>
      </c>
      <c r="C14" s="114">
        <v>25002</v>
      </c>
      <c r="D14" s="114">
        <v>19588</v>
      </c>
      <c r="E14" s="114">
        <v>32789</v>
      </c>
      <c r="F14" s="114">
        <v>10707</v>
      </c>
      <c r="G14" s="114">
        <v>7022</v>
      </c>
      <c r="H14" s="114">
        <v>11292</v>
      </c>
      <c r="I14" s="115">
        <v>11767</v>
      </c>
      <c r="J14" s="114">
        <v>7272</v>
      </c>
      <c r="K14" s="114">
        <v>4495</v>
      </c>
      <c r="L14" s="423">
        <v>3277</v>
      </c>
      <c r="M14" s="424">
        <v>2833</v>
      </c>
    </row>
    <row r="15" spans="1:13" ht="11.1" customHeight="1" x14ac:dyDescent="0.2">
      <c r="A15" s="422" t="s">
        <v>387</v>
      </c>
      <c r="B15" s="115">
        <v>45286</v>
      </c>
      <c r="C15" s="114">
        <v>25416</v>
      </c>
      <c r="D15" s="114">
        <v>19870</v>
      </c>
      <c r="E15" s="114">
        <v>33286</v>
      </c>
      <c r="F15" s="114">
        <v>10944</v>
      </c>
      <c r="G15" s="114">
        <v>6985</v>
      </c>
      <c r="H15" s="114">
        <v>11575</v>
      </c>
      <c r="I15" s="115">
        <v>12065</v>
      </c>
      <c r="J15" s="114">
        <v>7362</v>
      </c>
      <c r="K15" s="114">
        <v>4703</v>
      </c>
      <c r="L15" s="423">
        <v>3321</v>
      </c>
      <c r="M15" s="424">
        <v>2668</v>
      </c>
    </row>
    <row r="16" spans="1:13" ht="11.1" customHeight="1" x14ac:dyDescent="0.2">
      <c r="A16" s="422" t="s">
        <v>388</v>
      </c>
      <c r="B16" s="115">
        <v>45988</v>
      </c>
      <c r="C16" s="114">
        <v>25904</v>
      </c>
      <c r="D16" s="114">
        <v>20084</v>
      </c>
      <c r="E16" s="114">
        <v>34667</v>
      </c>
      <c r="F16" s="114">
        <v>11094</v>
      </c>
      <c r="G16" s="114">
        <v>7526</v>
      </c>
      <c r="H16" s="114">
        <v>11759</v>
      </c>
      <c r="I16" s="115">
        <v>12185</v>
      </c>
      <c r="J16" s="114">
        <v>7382</v>
      </c>
      <c r="K16" s="114">
        <v>4803</v>
      </c>
      <c r="L16" s="423">
        <v>4547</v>
      </c>
      <c r="M16" s="424">
        <v>3906</v>
      </c>
    </row>
    <row r="17" spans="1:13" s="110" customFormat="1" ht="11.1" customHeight="1" x14ac:dyDescent="0.2">
      <c r="A17" s="422" t="s">
        <v>389</v>
      </c>
      <c r="B17" s="115">
        <v>45117</v>
      </c>
      <c r="C17" s="114">
        <v>25343</v>
      </c>
      <c r="D17" s="114">
        <v>19774</v>
      </c>
      <c r="E17" s="114">
        <v>34022</v>
      </c>
      <c r="F17" s="114">
        <v>10988</v>
      </c>
      <c r="G17" s="114">
        <v>7198</v>
      </c>
      <c r="H17" s="114">
        <v>11770</v>
      </c>
      <c r="I17" s="115">
        <v>12127</v>
      </c>
      <c r="J17" s="114">
        <v>7337</v>
      </c>
      <c r="K17" s="114">
        <v>4790</v>
      </c>
      <c r="L17" s="423">
        <v>2070</v>
      </c>
      <c r="M17" s="424">
        <v>3054</v>
      </c>
    </row>
    <row r="18" spans="1:13" ht="15" customHeight="1" x14ac:dyDescent="0.2">
      <c r="A18" s="422" t="s">
        <v>391</v>
      </c>
      <c r="B18" s="115">
        <v>45627</v>
      </c>
      <c r="C18" s="114">
        <v>25519</v>
      </c>
      <c r="D18" s="114">
        <v>20108</v>
      </c>
      <c r="E18" s="114">
        <v>34242</v>
      </c>
      <c r="F18" s="114">
        <v>11293</v>
      </c>
      <c r="G18" s="114">
        <v>7097</v>
      </c>
      <c r="H18" s="114">
        <v>12098</v>
      </c>
      <c r="I18" s="115">
        <v>11936</v>
      </c>
      <c r="J18" s="114">
        <v>7178</v>
      </c>
      <c r="K18" s="114">
        <v>4758</v>
      </c>
      <c r="L18" s="423">
        <v>3692</v>
      </c>
      <c r="M18" s="424">
        <v>3318</v>
      </c>
    </row>
    <row r="19" spans="1:13" ht="11.1" customHeight="1" x14ac:dyDescent="0.2">
      <c r="A19" s="422" t="s">
        <v>387</v>
      </c>
      <c r="B19" s="115">
        <v>45856</v>
      </c>
      <c r="C19" s="114">
        <v>25676</v>
      </c>
      <c r="D19" s="114">
        <v>20180</v>
      </c>
      <c r="E19" s="114">
        <v>34363</v>
      </c>
      <c r="F19" s="114">
        <v>11399</v>
      </c>
      <c r="G19" s="114">
        <v>6981</v>
      </c>
      <c r="H19" s="114">
        <v>12326</v>
      </c>
      <c r="I19" s="115">
        <v>12229</v>
      </c>
      <c r="J19" s="114">
        <v>7265</v>
      </c>
      <c r="K19" s="114">
        <v>4964</v>
      </c>
      <c r="L19" s="423">
        <v>2710</v>
      </c>
      <c r="M19" s="424">
        <v>2553</v>
      </c>
    </row>
    <row r="20" spans="1:13" ht="11.1" customHeight="1" x14ac:dyDescent="0.2">
      <c r="A20" s="422" t="s">
        <v>388</v>
      </c>
      <c r="B20" s="115">
        <v>46496</v>
      </c>
      <c r="C20" s="114">
        <v>26042</v>
      </c>
      <c r="D20" s="114">
        <v>20454</v>
      </c>
      <c r="E20" s="114">
        <v>34995</v>
      </c>
      <c r="F20" s="114">
        <v>11463</v>
      </c>
      <c r="G20" s="114">
        <v>7428</v>
      </c>
      <c r="H20" s="114">
        <v>12520</v>
      </c>
      <c r="I20" s="115">
        <v>12324</v>
      </c>
      <c r="J20" s="114">
        <v>7262</v>
      </c>
      <c r="K20" s="114">
        <v>5062</v>
      </c>
      <c r="L20" s="423">
        <v>4618</v>
      </c>
      <c r="M20" s="424">
        <v>4008</v>
      </c>
    </row>
    <row r="21" spans="1:13" s="110" customFormat="1" ht="11.1" customHeight="1" x14ac:dyDescent="0.2">
      <c r="A21" s="422" t="s">
        <v>389</v>
      </c>
      <c r="B21" s="115">
        <v>45626</v>
      </c>
      <c r="C21" s="114">
        <v>25396</v>
      </c>
      <c r="D21" s="114">
        <v>20230</v>
      </c>
      <c r="E21" s="114">
        <v>34163</v>
      </c>
      <c r="F21" s="114">
        <v>11436</v>
      </c>
      <c r="G21" s="114">
        <v>7111</v>
      </c>
      <c r="H21" s="114">
        <v>12543</v>
      </c>
      <c r="I21" s="115">
        <v>12270</v>
      </c>
      <c r="J21" s="114">
        <v>7233</v>
      </c>
      <c r="K21" s="114">
        <v>5037</v>
      </c>
      <c r="L21" s="423">
        <v>2088</v>
      </c>
      <c r="M21" s="424">
        <v>3058</v>
      </c>
    </row>
    <row r="22" spans="1:13" ht="15" customHeight="1" x14ac:dyDescent="0.2">
      <c r="A22" s="422" t="s">
        <v>392</v>
      </c>
      <c r="B22" s="115">
        <v>46217</v>
      </c>
      <c r="C22" s="114">
        <v>25725</v>
      </c>
      <c r="D22" s="114">
        <v>20492</v>
      </c>
      <c r="E22" s="114">
        <v>34379</v>
      </c>
      <c r="F22" s="114">
        <v>11567</v>
      </c>
      <c r="G22" s="114">
        <v>6995</v>
      </c>
      <c r="H22" s="114">
        <v>12851</v>
      </c>
      <c r="I22" s="115">
        <v>12196</v>
      </c>
      <c r="J22" s="114">
        <v>7155</v>
      </c>
      <c r="K22" s="114">
        <v>5041</v>
      </c>
      <c r="L22" s="423">
        <v>3309</v>
      </c>
      <c r="M22" s="424">
        <v>2962</v>
      </c>
    </row>
    <row r="23" spans="1:13" ht="11.1" customHeight="1" x14ac:dyDescent="0.2">
      <c r="A23" s="422" t="s">
        <v>387</v>
      </c>
      <c r="B23" s="115">
        <v>46475</v>
      </c>
      <c r="C23" s="114">
        <v>25917</v>
      </c>
      <c r="D23" s="114">
        <v>20558</v>
      </c>
      <c r="E23" s="114">
        <v>34557</v>
      </c>
      <c r="F23" s="114">
        <v>11629</v>
      </c>
      <c r="G23" s="114">
        <v>6862</v>
      </c>
      <c r="H23" s="114">
        <v>13087</v>
      </c>
      <c r="I23" s="115">
        <v>12479</v>
      </c>
      <c r="J23" s="114">
        <v>7271</v>
      </c>
      <c r="K23" s="114">
        <v>5208</v>
      </c>
      <c r="L23" s="423">
        <v>3285</v>
      </c>
      <c r="M23" s="424">
        <v>3035</v>
      </c>
    </row>
    <row r="24" spans="1:13" ht="11.1" customHeight="1" x14ac:dyDescent="0.2">
      <c r="A24" s="422" t="s">
        <v>388</v>
      </c>
      <c r="B24" s="115">
        <v>47417</v>
      </c>
      <c r="C24" s="114">
        <v>26497</v>
      </c>
      <c r="D24" s="114">
        <v>20920</v>
      </c>
      <c r="E24" s="114">
        <v>34407</v>
      </c>
      <c r="F24" s="114">
        <v>11757</v>
      </c>
      <c r="G24" s="114">
        <v>7446</v>
      </c>
      <c r="H24" s="114">
        <v>13285</v>
      </c>
      <c r="I24" s="115">
        <v>12689</v>
      </c>
      <c r="J24" s="114">
        <v>7320</v>
      </c>
      <c r="K24" s="114">
        <v>5369</v>
      </c>
      <c r="L24" s="423">
        <v>4697</v>
      </c>
      <c r="M24" s="424">
        <v>3935</v>
      </c>
    </row>
    <row r="25" spans="1:13" s="110" customFormat="1" ht="11.1" customHeight="1" x14ac:dyDescent="0.2">
      <c r="A25" s="422" t="s">
        <v>389</v>
      </c>
      <c r="B25" s="115">
        <v>46527</v>
      </c>
      <c r="C25" s="114">
        <v>25901</v>
      </c>
      <c r="D25" s="114">
        <v>20626</v>
      </c>
      <c r="E25" s="114">
        <v>33576</v>
      </c>
      <c r="F25" s="114">
        <v>11705</v>
      </c>
      <c r="G25" s="114">
        <v>7071</v>
      </c>
      <c r="H25" s="114">
        <v>13285</v>
      </c>
      <c r="I25" s="115">
        <v>12478</v>
      </c>
      <c r="J25" s="114">
        <v>7281</v>
      </c>
      <c r="K25" s="114">
        <v>5197</v>
      </c>
      <c r="L25" s="423">
        <v>2464</v>
      </c>
      <c r="M25" s="424">
        <v>3372</v>
      </c>
    </row>
    <row r="26" spans="1:13" ht="15" customHeight="1" x14ac:dyDescent="0.2">
      <c r="A26" s="422" t="s">
        <v>393</v>
      </c>
      <c r="B26" s="115">
        <v>47380</v>
      </c>
      <c r="C26" s="114">
        <v>26321</v>
      </c>
      <c r="D26" s="114">
        <v>21059</v>
      </c>
      <c r="E26" s="114">
        <v>34206</v>
      </c>
      <c r="F26" s="114">
        <v>11948</v>
      </c>
      <c r="G26" s="114">
        <v>6954</v>
      </c>
      <c r="H26" s="114">
        <v>13659</v>
      </c>
      <c r="I26" s="115">
        <v>12372</v>
      </c>
      <c r="J26" s="114">
        <v>7187</v>
      </c>
      <c r="K26" s="114">
        <v>5185</v>
      </c>
      <c r="L26" s="423">
        <v>3569</v>
      </c>
      <c r="M26" s="424">
        <v>2788</v>
      </c>
    </row>
    <row r="27" spans="1:13" ht="11.1" customHeight="1" x14ac:dyDescent="0.2">
      <c r="A27" s="422" t="s">
        <v>387</v>
      </c>
      <c r="B27" s="115">
        <v>47879</v>
      </c>
      <c r="C27" s="114">
        <v>26604</v>
      </c>
      <c r="D27" s="114">
        <v>21275</v>
      </c>
      <c r="E27" s="114">
        <v>34470</v>
      </c>
      <c r="F27" s="114">
        <v>12193</v>
      </c>
      <c r="G27" s="114">
        <v>6933</v>
      </c>
      <c r="H27" s="114">
        <v>13944</v>
      </c>
      <c r="I27" s="115">
        <v>12721</v>
      </c>
      <c r="J27" s="114">
        <v>7335</v>
      </c>
      <c r="K27" s="114">
        <v>5386</v>
      </c>
      <c r="L27" s="423">
        <v>3158</v>
      </c>
      <c r="M27" s="424">
        <v>2706</v>
      </c>
    </row>
    <row r="28" spans="1:13" ht="11.1" customHeight="1" x14ac:dyDescent="0.2">
      <c r="A28" s="422" t="s">
        <v>388</v>
      </c>
      <c r="B28" s="115">
        <v>48455</v>
      </c>
      <c r="C28" s="114">
        <v>26855</v>
      </c>
      <c r="D28" s="114">
        <v>21600</v>
      </c>
      <c r="E28" s="114">
        <v>35848</v>
      </c>
      <c r="F28" s="114">
        <v>12475</v>
      </c>
      <c r="G28" s="114">
        <v>7314</v>
      </c>
      <c r="H28" s="114">
        <v>14099</v>
      </c>
      <c r="I28" s="115">
        <v>12931</v>
      </c>
      <c r="J28" s="114">
        <v>7342</v>
      </c>
      <c r="K28" s="114">
        <v>5589</v>
      </c>
      <c r="L28" s="423">
        <v>4257</v>
      </c>
      <c r="M28" s="424">
        <v>3969</v>
      </c>
    </row>
    <row r="29" spans="1:13" s="110" customFormat="1" ht="11.1" customHeight="1" x14ac:dyDescent="0.2">
      <c r="A29" s="422" t="s">
        <v>389</v>
      </c>
      <c r="B29" s="115">
        <v>47193</v>
      </c>
      <c r="C29" s="114">
        <v>26087</v>
      </c>
      <c r="D29" s="114">
        <v>21106</v>
      </c>
      <c r="E29" s="114">
        <v>34789</v>
      </c>
      <c r="F29" s="114">
        <v>12387</v>
      </c>
      <c r="G29" s="114">
        <v>6890</v>
      </c>
      <c r="H29" s="114">
        <v>13946</v>
      </c>
      <c r="I29" s="115">
        <v>12512</v>
      </c>
      <c r="J29" s="114">
        <v>7143</v>
      </c>
      <c r="K29" s="114">
        <v>5369</v>
      </c>
      <c r="L29" s="423">
        <v>2601</v>
      </c>
      <c r="M29" s="424">
        <v>3615</v>
      </c>
    </row>
    <row r="30" spans="1:13" ht="15" customHeight="1" x14ac:dyDescent="0.2">
      <c r="A30" s="422" t="s">
        <v>394</v>
      </c>
      <c r="B30" s="115">
        <v>47802</v>
      </c>
      <c r="C30" s="114">
        <v>26264</v>
      </c>
      <c r="D30" s="114">
        <v>21538</v>
      </c>
      <c r="E30" s="114">
        <v>35104</v>
      </c>
      <c r="F30" s="114">
        <v>12689</v>
      </c>
      <c r="G30" s="114">
        <v>6828</v>
      </c>
      <c r="H30" s="114">
        <v>14284</v>
      </c>
      <c r="I30" s="115">
        <v>12364</v>
      </c>
      <c r="J30" s="114">
        <v>6982</v>
      </c>
      <c r="K30" s="114">
        <v>5382</v>
      </c>
      <c r="L30" s="423">
        <v>3823</v>
      </c>
      <c r="M30" s="424">
        <v>3246</v>
      </c>
    </row>
    <row r="31" spans="1:13" ht="11.1" customHeight="1" x14ac:dyDescent="0.2">
      <c r="A31" s="422" t="s">
        <v>387</v>
      </c>
      <c r="B31" s="115">
        <v>48297</v>
      </c>
      <c r="C31" s="114">
        <v>26590</v>
      </c>
      <c r="D31" s="114">
        <v>21707</v>
      </c>
      <c r="E31" s="114">
        <v>35321</v>
      </c>
      <c r="F31" s="114">
        <v>12969</v>
      </c>
      <c r="G31" s="114">
        <v>6762</v>
      </c>
      <c r="H31" s="114">
        <v>14520</v>
      </c>
      <c r="I31" s="115">
        <v>12634</v>
      </c>
      <c r="J31" s="114">
        <v>7063</v>
      </c>
      <c r="K31" s="114">
        <v>5571</v>
      </c>
      <c r="L31" s="423">
        <v>2998</v>
      </c>
      <c r="M31" s="424">
        <v>2551</v>
      </c>
    </row>
    <row r="32" spans="1:13" ht="11.1" customHeight="1" x14ac:dyDescent="0.2">
      <c r="A32" s="422" t="s">
        <v>388</v>
      </c>
      <c r="B32" s="115">
        <v>49333</v>
      </c>
      <c r="C32" s="114">
        <v>27184</v>
      </c>
      <c r="D32" s="114">
        <v>22149</v>
      </c>
      <c r="E32" s="114">
        <v>36055</v>
      </c>
      <c r="F32" s="114">
        <v>13273</v>
      </c>
      <c r="G32" s="114">
        <v>7327</v>
      </c>
      <c r="H32" s="114">
        <v>14655</v>
      </c>
      <c r="I32" s="115">
        <v>12708</v>
      </c>
      <c r="J32" s="114">
        <v>6971</v>
      </c>
      <c r="K32" s="114">
        <v>5737</v>
      </c>
      <c r="L32" s="423">
        <v>4714</v>
      </c>
      <c r="M32" s="424">
        <v>3821</v>
      </c>
    </row>
    <row r="33" spans="1:13" s="110" customFormat="1" ht="11.1" customHeight="1" x14ac:dyDescent="0.2">
      <c r="A33" s="422" t="s">
        <v>389</v>
      </c>
      <c r="B33" s="115">
        <v>48358</v>
      </c>
      <c r="C33" s="114">
        <v>26601</v>
      </c>
      <c r="D33" s="114">
        <v>21757</v>
      </c>
      <c r="E33" s="114">
        <v>35200</v>
      </c>
      <c r="F33" s="114">
        <v>13156</v>
      </c>
      <c r="G33" s="114">
        <v>6998</v>
      </c>
      <c r="H33" s="114">
        <v>14591</v>
      </c>
      <c r="I33" s="115">
        <v>12513</v>
      </c>
      <c r="J33" s="114">
        <v>6917</v>
      </c>
      <c r="K33" s="114">
        <v>5596</v>
      </c>
      <c r="L33" s="423">
        <v>2371</v>
      </c>
      <c r="M33" s="424">
        <v>3353</v>
      </c>
    </row>
    <row r="34" spans="1:13" ht="15" customHeight="1" x14ac:dyDescent="0.2">
      <c r="A34" s="422" t="s">
        <v>395</v>
      </c>
      <c r="B34" s="115">
        <v>48938</v>
      </c>
      <c r="C34" s="114">
        <v>26824</v>
      </c>
      <c r="D34" s="114">
        <v>22114</v>
      </c>
      <c r="E34" s="114">
        <v>35531</v>
      </c>
      <c r="F34" s="114">
        <v>13405</v>
      </c>
      <c r="G34" s="114">
        <v>6906</v>
      </c>
      <c r="H34" s="114">
        <v>14935</v>
      </c>
      <c r="I34" s="115">
        <v>12528</v>
      </c>
      <c r="J34" s="114">
        <v>6877</v>
      </c>
      <c r="K34" s="114">
        <v>5651</v>
      </c>
      <c r="L34" s="423">
        <v>3704</v>
      </c>
      <c r="M34" s="424">
        <v>3193</v>
      </c>
    </row>
    <row r="35" spans="1:13" ht="11.1" customHeight="1" x14ac:dyDescent="0.2">
      <c r="A35" s="422" t="s">
        <v>387</v>
      </c>
      <c r="B35" s="115">
        <v>49526</v>
      </c>
      <c r="C35" s="114">
        <v>27206</v>
      </c>
      <c r="D35" s="114">
        <v>22320</v>
      </c>
      <c r="E35" s="114">
        <v>35879</v>
      </c>
      <c r="F35" s="114">
        <v>13645</v>
      </c>
      <c r="G35" s="114">
        <v>6805</v>
      </c>
      <c r="H35" s="114">
        <v>15269</v>
      </c>
      <c r="I35" s="115">
        <v>12750</v>
      </c>
      <c r="J35" s="114">
        <v>6994</v>
      </c>
      <c r="K35" s="114">
        <v>5756</v>
      </c>
      <c r="L35" s="423">
        <v>3114</v>
      </c>
      <c r="M35" s="424">
        <v>2574</v>
      </c>
    </row>
    <row r="36" spans="1:13" ht="11.1" customHeight="1" x14ac:dyDescent="0.2">
      <c r="A36" s="422" t="s">
        <v>388</v>
      </c>
      <c r="B36" s="115">
        <v>50302</v>
      </c>
      <c r="C36" s="114">
        <v>27569</v>
      </c>
      <c r="D36" s="114">
        <v>22733</v>
      </c>
      <c r="E36" s="114">
        <v>36582</v>
      </c>
      <c r="F36" s="114">
        <v>13720</v>
      </c>
      <c r="G36" s="114">
        <v>7318</v>
      </c>
      <c r="H36" s="114">
        <v>15430</v>
      </c>
      <c r="I36" s="115">
        <v>12735</v>
      </c>
      <c r="J36" s="114">
        <v>6924</v>
      </c>
      <c r="K36" s="114">
        <v>5811</v>
      </c>
      <c r="L36" s="423">
        <v>4864</v>
      </c>
      <c r="M36" s="424">
        <v>4118</v>
      </c>
    </row>
    <row r="37" spans="1:13" s="110" customFormat="1" ht="11.1" customHeight="1" x14ac:dyDescent="0.2">
      <c r="A37" s="422" t="s">
        <v>389</v>
      </c>
      <c r="B37" s="115">
        <v>49765</v>
      </c>
      <c r="C37" s="114">
        <v>27198</v>
      </c>
      <c r="D37" s="114">
        <v>22567</v>
      </c>
      <c r="E37" s="114">
        <v>36125</v>
      </c>
      <c r="F37" s="114">
        <v>13640</v>
      </c>
      <c r="G37" s="114">
        <v>7017</v>
      </c>
      <c r="H37" s="114">
        <v>15513</v>
      </c>
      <c r="I37" s="115">
        <v>12613</v>
      </c>
      <c r="J37" s="114">
        <v>6884</v>
      </c>
      <c r="K37" s="114">
        <v>5729</v>
      </c>
      <c r="L37" s="423">
        <v>2716</v>
      </c>
      <c r="M37" s="424">
        <v>3628</v>
      </c>
    </row>
    <row r="38" spans="1:13" ht="15" customHeight="1" x14ac:dyDescent="0.2">
      <c r="A38" s="425" t="s">
        <v>396</v>
      </c>
      <c r="B38" s="115">
        <v>50350</v>
      </c>
      <c r="C38" s="114">
        <v>27385</v>
      </c>
      <c r="D38" s="114">
        <v>22965</v>
      </c>
      <c r="E38" s="114">
        <v>36461</v>
      </c>
      <c r="F38" s="114">
        <v>13889</v>
      </c>
      <c r="G38" s="114">
        <v>6902</v>
      </c>
      <c r="H38" s="114">
        <v>15773</v>
      </c>
      <c r="I38" s="115">
        <v>12571</v>
      </c>
      <c r="J38" s="114">
        <v>6817</v>
      </c>
      <c r="K38" s="114">
        <v>5754</v>
      </c>
      <c r="L38" s="423">
        <v>4267</v>
      </c>
      <c r="M38" s="424">
        <v>3686</v>
      </c>
    </row>
    <row r="39" spans="1:13" ht="11.1" customHeight="1" x14ac:dyDescent="0.2">
      <c r="A39" s="422" t="s">
        <v>387</v>
      </c>
      <c r="B39" s="115">
        <v>51099</v>
      </c>
      <c r="C39" s="114">
        <v>27866</v>
      </c>
      <c r="D39" s="114">
        <v>23233</v>
      </c>
      <c r="E39" s="114">
        <v>36980</v>
      </c>
      <c r="F39" s="114">
        <v>14119</v>
      </c>
      <c r="G39" s="114">
        <v>6880</v>
      </c>
      <c r="H39" s="114">
        <v>16127</v>
      </c>
      <c r="I39" s="115">
        <v>12984</v>
      </c>
      <c r="J39" s="114">
        <v>6958</v>
      </c>
      <c r="K39" s="114">
        <v>6026</v>
      </c>
      <c r="L39" s="423">
        <v>3330</v>
      </c>
      <c r="M39" s="424">
        <v>2596</v>
      </c>
    </row>
    <row r="40" spans="1:13" ht="11.1" customHeight="1" x14ac:dyDescent="0.2">
      <c r="A40" s="425" t="s">
        <v>388</v>
      </c>
      <c r="B40" s="115">
        <v>51927</v>
      </c>
      <c r="C40" s="114">
        <v>28331</v>
      </c>
      <c r="D40" s="114">
        <v>23596</v>
      </c>
      <c r="E40" s="114">
        <v>37727</v>
      </c>
      <c r="F40" s="114">
        <v>14200</v>
      </c>
      <c r="G40" s="114">
        <v>7306</v>
      </c>
      <c r="H40" s="114">
        <v>16314</v>
      </c>
      <c r="I40" s="115">
        <v>12995</v>
      </c>
      <c r="J40" s="114">
        <v>6858</v>
      </c>
      <c r="K40" s="114">
        <v>6137</v>
      </c>
      <c r="L40" s="423">
        <v>5102</v>
      </c>
      <c r="M40" s="424">
        <v>4429</v>
      </c>
    </row>
    <row r="41" spans="1:13" s="110" customFormat="1" ht="11.1" customHeight="1" x14ac:dyDescent="0.2">
      <c r="A41" s="422" t="s">
        <v>389</v>
      </c>
      <c r="B41" s="115">
        <v>51142</v>
      </c>
      <c r="C41" s="114">
        <v>27945</v>
      </c>
      <c r="D41" s="114">
        <v>23197</v>
      </c>
      <c r="E41" s="114">
        <v>37028</v>
      </c>
      <c r="F41" s="114">
        <v>14114</v>
      </c>
      <c r="G41" s="114">
        <v>6942</v>
      </c>
      <c r="H41" s="114">
        <v>16355</v>
      </c>
      <c r="I41" s="115">
        <v>12832</v>
      </c>
      <c r="J41" s="114">
        <v>6798</v>
      </c>
      <c r="K41" s="114">
        <v>6034</v>
      </c>
      <c r="L41" s="423">
        <v>2832</v>
      </c>
      <c r="M41" s="424">
        <v>3769</v>
      </c>
    </row>
    <row r="42" spans="1:13" ht="15" customHeight="1" x14ac:dyDescent="0.2">
      <c r="A42" s="422" t="s">
        <v>397</v>
      </c>
      <c r="B42" s="115">
        <v>51968</v>
      </c>
      <c r="C42" s="114">
        <v>28228</v>
      </c>
      <c r="D42" s="114">
        <v>23740</v>
      </c>
      <c r="E42" s="114">
        <v>37477</v>
      </c>
      <c r="F42" s="114">
        <v>14491</v>
      </c>
      <c r="G42" s="114">
        <v>6926</v>
      </c>
      <c r="H42" s="114">
        <v>16694</v>
      </c>
      <c r="I42" s="115">
        <v>13042</v>
      </c>
      <c r="J42" s="114">
        <v>6793</v>
      </c>
      <c r="K42" s="114">
        <v>6249</v>
      </c>
      <c r="L42" s="423">
        <v>4390</v>
      </c>
      <c r="M42" s="424">
        <v>3643</v>
      </c>
    </row>
    <row r="43" spans="1:13" ht="11.1" customHeight="1" x14ac:dyDescent="0.2">
      <c r="A43" s="422" t="s">
        <v>387</v>
      </c>
      <c r="B43" s="115">
        <v>52567</v>
      </c>
      <c r="C43" s="114">
        <v>28666</v>
      </c>
      <c r="D43" s="114">
        <v>23901</v>
      </c>
      <c r="E43" s="114">
        <v>37923</v>
      </c>
      <c r="F43" s="114">
        <v>14644</v>
      </c>
      <c r="G43" s="114">
        <v>6861</v>
      </c>
      <c r="H43" s="114">
        <v>16953</v>
      </c>
      <c r="I43" s="115">
        <v>13298</v>
      </c>
      <c r="J43" s="114">
        <v>6890</v>
      </c>
      <c r="K43" s="114">
        <v>6408</v>
      </c>
      <c r="L43" s="423">
        <v>3536</v>
      </c>
      <c r="M43" s="424">
        <v>2994</v>
      </c>
    </row>
    <row r="44" spans="1:13" ht="11.1" customHeight="1" x14ac:dyDescent="0.2">
      <c r="A44" s="422" t="s">
        <v>388</v>
      </c>
      <c r="B44" s="115">
        <v>53438</v>
      </c>
      <c r="C44" s="114">
        <v>29214</v>
      </c>
      <c r="D44" s="114">
        <v>24224</v>
      </c>
      <c r="E44" s="114">
        <v>38697</v>
      </c>
      <c r="F44" s="114">
        <v>14741</v>
      </c>
      <c r="G44" s="114">
        <v>7434</v>
      </c>
      <c r="H44" s="114">
        <v>17153</v>
      </c>
      <c r="I44" s="115">
        <v>13361</v>
      </c>
      <c r="J44" s="114">
        <v>6817</v>
      </c>
      <c r="K44" s="114">
        <v>6544</v>
      </c>
      <c r="L44" s="423">
        <v>5221</v>
      </c>
      <c r="M44" s="424">
        <v>4379</v>
      </c>
    </row>
    <row r="45" spans="1:13" s="110" customFormat="1" ht="11.1" customHeight="1" x14ac:dyDescent="0.2">
      <c r="A45" s="422" t="s">
        <v>389</v>
      </c>
      <c r="B45" s="115">
        <v>52531</v>
      </c>
      <c r="C45" s="114">
        <v>28735</v>
      </c>
      <c r="D45" s="114">
        <v>23796</v>
      </c>
      <c r="E45" s="114">
        <v>37912</v>
      </c>
      <c r="F45" s="114">
        <v>14619</v>
      </c>
      <c r="G45" s="114">
        <v>7109</v>
      </c>
      <c r="H45" s="114">
        <v>17063</v>
      </c>
      <c r="I45" s="115">
        <v>13071</v>
      </c>
      <c r="J45" s="114">
        <v>6711</v>
      </c>
      <c r="K45" s="114">
        <v>6360</v>
      </c>
      <c r="L45" s="423">
        <v>2928</v>
      </c>
      <c r="M45" s="424">
        <v>3830</v>
      </c>
    </row>
    <row r="46" spans="1:13" ht="15" customHeight="1" x14ac:dyDescent="0.2">
      <c r="A46" s="422" t="s">
        <v>398</v>
      </c>
      <c r="B46" s="115">
        <v>53254</v>
      </c>
      <c r="C46" s="114">
        <v>28979</v>
      </c>
      <c r="D46" s="114">
        <v>24275</v>
      </c>
      <c r="E46" s="114">
        <v>38474</v>
      </c>
      <c r="F46" s="114">
        <v>14780</v>
      </c>
      <c r="G46" s="114">
        <v>7167</v>
      </c>
      <c r="H46" s="114">
        <v>17360</v>
      </c>
      <c r="I46" s="115">
        <v>13302</v>
      </c>
      <c r="J46" s="114">
        <v>6780</v>
      </c>
      <c r="K46" s="114">
        <v>6522</v>
      </c>
      <c r="L46" s="423">
        <v>4399</v>
      </c>
      <c r="M46" s="424">
        <v>3674</v>
      </c>
    </row>
    <row r="47" spans="1:13" ht="11.1" customHeight="1" x14ac:dyDescent="0.2">
      <c r="A47" s="422" t="s">
        <v>387</v>
      </c>
      <c r="B47" s="115">
        <v>53855</v>
      </c>
      <c r="C47" s="114">
        <v>29344</v>
      </c>
      <c r="D47" s="114">
        <v>24511</v>
      </c>
      <c r="E47" s="114">
        <v>38791</v>
      </c>
      <c r="F47" s="114">
        <v>15064</v>
      </c>
      <c r="G47" s="114">
        <v>7134</v>
      </c>
      <c r="H47" s="114">
        <v>17686</v>
      </c>
      <c r="I47" s="115">
        <v>13595</v>
      </c>
      <c r="J47" s="114">
        <v>6861</v>
      </c>
      <c r="K47" s="114">
        <v>6734</v>
      </c>
      <c r="L47" s="423">
        <v>3512</v>
      </c>
      <c r="M47" s="424">
        <v>2972</v>
      </c>
    </row>
    <row r="48" spans="1:13" ht="11.1" customHeight="1" x14ac:dyDescent="0.2">
      <c r="A48" s="422" t="s">
        <v>388</v>
      </c>
      <c r="B48" s="115">
        <v>54624</v>
      </c>
      <c r="C48" s="114">
        <v>29790</v>
      </c>
      <c r="D48" s="114">
        <v>24834</v>
      </c>
      <c r="E48" s="114">
        <v>39473</v>
      </c>
      <c r="F48" s="114">
        <v>15151</v>
      </c>
      <c r="G48" s="114">
        <v>7581</v>
      </c>
      <c r="H48" s="114">
        <v>17842</v>
      </c>
      <c r="I48" s="115">
        <v>13597</v>
      </c>
      <c r="J48" s="114">
        <v>6733</v>
      </c>
      <c r="K48" s="114">
        <v>6864</v>
      </c>
      <c r="L48" s="423">
        <v>4931</v>
      </c>
      <c r="M48" s="424">
        <v>4237</v>
      </c>
    </row>
    <row r="49" spans="1:17" s="110" customFormat="1" ht="11.1" customHeight="1" x14ac:dyDescent="0.2">
      <c r="A49" s="422" t="s">
        <v>389</v>
      </c>
      <c r="B49" s="115">
        <v>53562</v>
      </c>
      <c r="C49" s="114">
        <v>29234</v>
      </c>
      <c r="D49" s="114">
        <v>24328</v>
      </c>
      <c r="E49" s="114">
        <v>38564</v>
      </c>
      <c r="F49" s="114">
        <v>14998</v>
      </c>
      <c r="G49" s="114">
        <v>7228</v>
      </c>
      <c r="H49" s="114">
        <v>17723</v>
      </c>
      <c r="I49" s="115">
        <v>13258</v>
      </c>
      <c r="J49" s="114">
        <v>6703</v>
      </c>
      <c r="K49" s="114">
        <v>6555</v>
      </c>
      <c r="L49" s="423">
        <v>2686</v>
      </c>
      <c r="M49" s="424">
        <v>3819</v>
      </c>
    </row>
    <row r="50" spans="1:17" ht="15" customHeight="1" x14ac:dyDescent="0.2">
      <c r="A50" s="422" t="s">
        <v>399</v>
      </c>
      <c r="B50" s="143">
        <v>54147</v>
      </c>
      <c r="C50" s="144">
        <v>29498</v>
      </c>
      <c r="D50" s="144">
        <v>24649</v>
      </c>
      <c r="E50" s="144">
        <v>38917</v>
      </c>
      <c r="F50" s="144">
        <v>15230</v>
      </c>
      <c r="G50" s="144">
        <v>7153</v>
      </c>
      <c r="H50" s="144">
        <v>17969</v>
      </c>
      <c r="I50" s="143">
        <v>13134</v>
      </c>
      <c r="J50" s="144">
        <v>6539</v>
      </c>
      <c r="K50" s="144">
        <v>6595</v>
      </c>
      <c r="L50" s="426">
        <v>4012</v>
      </c>
      <c r="M50" s="427">
        <v>3481</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1.6768693431479325</v>
      </c>
      <c r="C6" s="480">
        <f>'Tabelle 3.3'!J11</f>
        <v>-1.2629679747406406</v>
      </c>
      <c r="D6" s="481">
        <f t="shared" ref="D6:E9" si="0">IF(OR(AND(B6&gt;=-50,B6&lt;=50),ISNUMBER(B6)=FALSE),B6,"")</f>
        <v>1.6768693431479325</v>
      </c>
      <c r="E6" s="481">
        <f t="shared" si="0"/>
        <v>-1.2629679747406406</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1.6768693431479325</v>
      </c>
      <c r="C14" s="480">
        <f>'Tabelle 3.3'!J11</f>
        <v>-1.2629679747406406</v>
      </c>
      <c r="D14" s="481">
        <f>IF(OR(AND(B14&gt;=-50,B14&lt;=50),ISNUMBER(B14)=FALSE),B14,"")</f>
        <v>1.6768693431479325</v>
      </c>
      <c r="E14" s="481">
        <f>IF(OR(AND(C14&gt;=-50,C14&lt;=50),ISNUMBER(C14)=FALSE),C14,"")</f>
        <v>-1.2629679747406406</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0.41493775933609961</v>
      </c>
      <c r="C15" s="480">
        <f>'Tabelle 3.3'!J12</f>
        <v>5.6537102473498235</v>
      </c>
      <c r="D15" s="481">
        <f t="shared" ref="D15:E45" si="3">IF(OR(AND(B15&gt;=-50,B15&lt;=50),ISNUMBER(B15)=FALSE),B15,"")</f>
        <v>0.41493775933609961</v>
      </c>
      <c r="E15" s="481">
        <f t="shared" si="3"/>
        <v>5.6537102473498235</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1.8043684710351378</v>
      </c>
      <c r="C16" s="480">
        <f>'Tabelle 3.3'!J13</f>
        <v>-2.8846153846153846</v>
      </c>
      <c r="D16" s="481">
        <f t="shared" si="3"/>
        <v>1.8043684710351378</v>
      </c>
      <c r="E16" s="481">
        <f t="shared" si="3"/>
        <v>-2.8846153846153846</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0.67632271965525492</v>
      </c>
      <c r="C17" s="480">
        <f>'Tabelle 3.3'!J14</f>
        <v>-5.668016194331984</v>
      </c>
      <c r="D17" s="481">
        <f t="shared" si="3"/>
        <v>0.67632271965525492</v>
      </c>
      <c r="E17" s="481">
        <f t="shared" si="3"/>
        <v>-5.668016194331984</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1.3253810470510272</v>
      </c>
      <c r="C18" s="480">
        <f>'Tabelle 3.3'!J15</f>
        <v>-0.35398230088495575</v>
      </c>
      <c r="D18" s="481">
        <f t="shared" si="3"/>
        <v>1.3253810470510272</v>
      </c>
      <c r="E18" s="481">
        <f t="shared" si="3"/>
        <v>-0.35398230088495575</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0.37118111735033787</v>
      </c>
      <c r="C19" s="480">
        <f>'Tabelle 3.3'!J16</f>
        <v>-9.8952270081490106</v>
      </c>
      <c r="D19" s="481">
        <f t="shared" si="3"/>
        <v>0.37118111735033787</v>
      </c>
      <c r="E19" s="481">
        <f t="shared" si="3"/>
        <v>-9.8952270081490106</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1.0681746779767516</v>
      </c>
      <c r="C20" s="480">
        <f>'Tabelle 3.3'!J17</f>
        <v>-3.6065573770491803</v>
      </c>
      <c r="D20" s="481">
        <f t="shared" si="3"/>
        <v>1.0681746779767516</v>
      </c>
      <c r="E20" s="481">
        <f t="shared" si="3"/>
        <v>-3.6065573770491803</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2.5263157894736841</v>
      </c>
      <c r="C21" s="480">
        <f>'Tabelle 3.3'!J18</f>
        <v>5.8558558558558556</v>
      </c>
      <c r="D21" s="481">
        <f t="shared" si="3"/>
        <v>2.5263157894736841</v>
      </c>
      <c r="E21" s="481">
        <f t="shared" si="3"/>
        <v>5.8558558558558556</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4.5843980159326616</v>
      </c>
      <c r="C22" s="480">
        <f>'Tabelle 3.3'!J19</f>
        <v>4.5197740112994351</v>
      </c>
      <c r="D22" s="481">
        <f t="shared" si="3"/>
        <v>4.5843980159326616</v>
      </c>
      <c r="E22" s="481">
        <f t="shared" si="3"/>
        <v>4.5197740112994351</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2.1201413427561837</v>
      </c>
      <c r="C23" s="480">
        <f>'Tabelle 3.3'!J20</f>
        <v>-10.823170731707316</v>
      </c>
      <c r="D23" s="481">
        <f t="shared" si="3"/>
        <v>2.1201413427561837</v>
      </c>
      <c r="E23" s="481">
        <f t="shared" si="3"/>
        <v>-10.823170731707316</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-2.0193151887620719</v>
      </c>
      <c r="C24" s="480">
        <f>'Tabelle 3.3'!J21</f>
        <v>-10.29040404040404</v>
      </c>
      <c r="D24" s="481">
        <f t="shared" si="3"/>
        <v>-2.0193151887620719</v>
      </c>
      <c r="E24" s="481">
        <f t="shared" si="3"/>
        <v>-10.29040404040404</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13.20754716981132</v>
      </c>
      <c r="C25" s="480">
        <f>'Tabelle 3.3'!J22</f>
        <v>1.7857142857142858</v>
      </c>
      <c r="D25" s="481">
        <f t="shared" si="3"/>
        <v>13.20754716981132</v>
      </c>
      <c r="E25" s="481">
        <f t="shared" si="3"/>
        <v>1.7857142857142858</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4.1487839771101571</v>
      </c>
      <c r="C26" s="480">
        <f>'Tabelle 3.3'!J23</f>
        <v>-5</v>
      </c>
      <c r="D26" s="481">
        <f t="shared" si="3"/>
        <v>4.1487839771101571</v>
      </c>
      <c r="E26" s="481">
        <f t="shared" si="3"/>
        <v>-5</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4.7158403869407497</v>
      </c>
      <c r="C27" s="480">
        <f>'Tabelle 3.3'!J24</f>
        <v>8.3018867924528301</v>
      </c>
      <c r="D27" s="481">
        <f t="shared" si="3"/>
        <v>4.7158403869407497</v>
      </c>
      <c r="E27" s="481">
        <f t="shared" si="3"/>
        <v>8.3018867924528301</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2.003338898163606</v>
      </c>
      <c r="C28" s="480">
        <f>'Tabelle 3.3'!J25</f>
        <v>-4.5235803657362847</v>
      </c>
      <c r="D28" s="481">
        <f t="shared" si="3"/>
        <v>2.003338898163606</v>
      </c>
      <c r="E28" s="481">
        <f t="shared" si="3"/>
        <v>-4.5235803657362847</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-13.961038961038961</v>
      </c>
      <c r="C29" s="480">
        <f>'Tabelle 3.3'!J26</f>
        <v>-6.0606060606060606</v>
      </c>
      <c r="D29" s="481">
        <f t="shared" si="3"/>
        <v>-13.961038961038961</v>
      </c>
      <c r="E29" s="481">
        <f t="shared" si="3"/>
        <v>-6.0606060606060606</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3.1791907514450868</v>
      </c>
      <c r="C30" s="480">
        <f>'Tabelle 3.3'!J27</f>
        <v>2.0618556701030926</v>
      </c>
      <c r="D30" s="481">
        <f t="shared" si="3"/>
        <v>3.1791907514450868</v>
      </c>
      <c r="E30" s="481">
        <f t="shared" si="3"/>
        <v>2.0618556701030926</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2.7070063694267517</v>
      </c>
      <c r="C31" s="480">
        <f>'Tabelle 3.3'!J28</f>
        <v>-4.8327137546468402</v>
      </c>
      <c r="D31" s="481">
        <f t="shared" si="3"/>
        <v>2.7070063694267517</v>
      </c>
      <c r="E31" s="481">
        <f t="shared" si="3"/>
        <v>-4.8327137546468402</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3.6352918058557675</v>
      </c>
      <c r="C32" s="480">
        <f>'Tabelle 3.3'!J29</f>
        <v>5.4570259208731242</v>
      </c>
      <c r="D32" s="481">
        <f t="shared" si="3"/>
        <v>3.6352918058557675</v>
      </c>
      <c r="E32" s="481">
        <f t="shared" si="3"/>
        <v>5.4570259208731242</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1.5811665495432186</v>
      </c>
      <c r="C33" s="480">
        <f>'Tabelle 3.3'!J30</f>
        <v>-3.8596491228070176</v>
      </c>
      <c r="D33" s="481">
        <f t="shared" si="3"/>
        <v>1.5811665495432186</v>
      </c>
      <c r="E33" s="481">
        <f t="shared" si="3"/>
        <v>-3.8596491228070176</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-4.3541364296081273</v>
      </c>
      <c r="C34" s="480">
        <f>'Tabelle 3.3'!J31</f>
        <v>-1.1454753722794959</v>
      </c>
      <c r="D34" s="481">
        <f t="shared" si="3"/>
        <v>-4.3541364296081273</v>
      </c>
      <c r="E34" s="481">
        <f t="shared" si="3"/>
        <v>-1.1454753722794959</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0.41493775933609961</v>
      </c>
      <c r="C37" s="480">
        <f>'Tabelle 3.3'!J34</f>
        <v>5.6537102473498235</v>
      </c>
      <c r="D37" s="481">
        <f t="shared" si="3"/>
        <v>0.41493775933609961</v>
      </c>
      <c r="E37" s="481">
        <f t="shared" si="3"/>
        <v>5.6537102473498235</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1.0891268832819023</v>
      </c>
      <c r="C38" s="480">
        <f>'Tabelle 3.3'!J35</f>
        <v>-1.8008085262771041</v>
      </c>
      <c r="D38" s="481">
        <f t="shared" si="3"/>
        <v>1.0891268832819023</v>
      </c>
      <c r="E38" s="481">
        <f t="shared" si="3"/>
        <v>-1.8008085262771041</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2.1048553719008263</v>
      </c>
      <c r="C39" s="480">
        <f>'Tabelle 3.3'!J36</f>
        <v>-1.3109341619731987</v>
      </c>
      <c r="D39" s="481">
        <f t="shared" si="3"/>
        <v>2.1048553719008263</v>
      </c>
      <c r="E39" s="481">
        <f t="shared" si="3"/>
        <v>-1.3109341619731987</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2.1048553719008263</v>
      </c>
      <c r="C45" s="480">
        <f>'Tabelle 3.3'!J36</f>
        <v>-1.3109341619731987</v>
      </c>
      <c r="D45" s="481">
        <f t="shared" si="3"/>
        <v>2.1048553719008263</v>
      </c>
      <c r="E45" s="481">
        <f t="shared" si="3"/>
        <v>-1.3109341619731987</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47380</v>
      </c>
      <c r="C51" s="487">
        <v>7187</v>
      </c>
      <c r="D51" s="487">
        <v>5185</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47879</v>
      </c>
      <c r="C52" s="487">
        <v>7335</v>
      </c>
      <c r="D52" s="487">
        <v>5386</v>
      </c>
      <c r="E52" s="488">
        <f t="shared" ref="E52:G70" si="11">IF($A$51=37802,IF(COUNTBLANK(B$51:B$70)&gt;0,#N/A,B52/B$51*100),IF(COUNTBLANK(B$51:B$75)&gt;0,#N/A,B52/B$51*100))</f>
        <v>101.05318699873365</v>
      </c>
      <c r="F52" s="488">
        <f t="shared" si="11"/>
        <v>102.05927368860443</v>
      </c>
      <c r="G52" s="488">
        <f t="shared" si="11"/>
        <v>103.87656702025072</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48455</v>
      </c>
      <c r="C53" s="487">
        <v>7342</v>
      </c>
      <c r="D53" s="487">
        <v>5589</v>
      </c>
      <c r="E53" s="488">
        <f t="shared" si="11"/>
        <v>102.26888982693119</v>
      </c>
      <c r="F53" s="488">
        <f t="shared" si="11"/>
        <v>102.15667176847086</v>
      </c>
      <c r="G53" s="488">
        <f t="shared" si="11"/>
        <v>107.79170684667309</v>
      </c>
      <c r="H53" s="489">
        <f>IF(ISERROR(L53)=TRUE,IF(MONTH(A53)=MONTH(MAX(A$51:A$75)),A53,""),"")</f>
        <v>41883</v>
      </c>
      <c r="I53" s="488">
        <f t="shared" si="12"/>
        <v>102.26888982693119</v>
      </c>
      <c r="J53" s="488">
        <f t="shared" si="10"/>
        <v>102.15667176847086</v>
      </c>
      <c r="K53" s="488">
        <f t="shared" si="10"/>
        <v>107.79170684667309</v>
      </c>
      <c r="L53" s="488" t="e">
        <f t="shared" si="13"/>
        <v>#N/A</v>
      </c>
    </row>
    <row r="54" spans="1:14" ht="15" customHeight="1" x14ac:dyDescent="0.2">
      <c r="A54" s="490" t="s">
        <v>462</v>
      </c>
      <c r="B54" s="487">
        <v>47193</v>
      </c>
      <c r="C54" s="487">
        <v>7143</v>
      </c>
      <c r="D54" s="487">
        <v>5369</v>
      </c>
      <c r="E54" s="488">
        <f t="shared" si="11"/>
        <v>99.605318699873365</v>
      </c>
      <c r="F54" s="488">
        <f t="shared" si="11"/>
        <v>99.387783497982468</v>
      </c>
      <c r="G54" s="488">
        <f t="shared" si="11"/>
        <v>103.54869816779171</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47802</v>
      </c>
      <c r="C55" s="487">
        <v>6982</v>
      </c>
      <c r="D55" s="487">
        <v>5382</v>
      </c>
      <c r="E55" s="488">
        <f t="shared" si="11"/>
        <v>100.89067116926972</v>
      </c>
      <c r="F55" s="488">
        <f t="shared" si="11"/>
        <v>97.147627661054685</v>
      </c>
      <c r="G55" s="488">
        <f t="shared" si="11"/>
        <v>103.79942140790743</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48297</v>
      </c>
      <c r="C56" s="487">
        <v>7063</v>
      </c>
      <c r="D56" s="487">
        <v>5571</v>
      </c>
      <c r="E56" s="488">
        <f t="shared" si="11"/>
        <v>101.935415787252</v>
      </c>
      <c r="F56" s="488">
        <f t="shared" si="11"/>
        <v>98.274662585223311</v>
      </c>
      <c r="G56" s="488">
        <f t="shared" si="11"/>
        <v>107.44455159112825</v>
      </c>
      <c r="H56" s="489" t="str">
        <f t="shared" si="14"/>
        <v/>
      </c>
      <c r="I56" s="488" t="str">
        <f t="shared" si="12"/>
        <v/>
      </c>
      <c r="J56" s="488" t="str">
        <f t="shared" si="10"/>
        <v/>
      </c>
      <c r="K56" s="488" t="str">
        <f t="shared" si="10"/>
        <v/>
      </c>
      <c r="L56" s="488" t="e">
        <f t="shared" si="13"/>
        <v>#N/A</v>
      </c>
    </row>
    <row r="57" spans="1:14" ht="15" customHeight="1" x14ac:dyDescent="0.2">
      <c r="A57" s="490">
        <v>42248</v>
      </c>
      <c r="B57" s="487">
        <v>49333</v>
      </c>
      <c r="C57" s="487">
        <v>6971</v>
      </c>
      <c r="D57" s="487">
        <v>5737</v>
      </c>
      <c r="E57" s="488">
        <f t="shared" si="11"/>
        <v>104.12199240185733</v>
      </c>
      <c r="F57" s="488">
        <f t="shared" si="11"/>
        <v>96.994573535550302</v>
      </c>
      <c r="G57" s="488">
        <f t="shared" si="11"/>
        <v>110.64609450337512</v>
      </c>
      <c r="H57" s="489">
        <f t="shared" si="14"/>
        <v>42248</v>
      </c>
      <c r="I57" s="488">
        <f t="shared" si="12"/>
        <v>104.12199240185733</v>
      </c>
      <c r="J57" s="488">
        <f t="shared" si="10"/>
        <v>96.994573535550302</v>
      </c>
      <c r="K57" s="488">
        <f t="shared" si="10"/>
        <v>110.64609450337512</v>
      </c>
      <c r="L57" s="488" t="e">
        <f t="shared" si="13"/>
        <v>#N/A</v>
      </c>
    </row>
    <row r="58" spans="1:14" ht="15" customHeight="1" x14ac:dyDescent="0.2">
      <c r="A58" s="490" t="s">
        <v>465</v>
      </c>
      <c r="B58" s="487">
        <v>48358</v>
      </c>
      <c r="C58" s="487">
        <v>6917</v>
      </c>
      <c r="D58" s="487">
        <v>5596</v>
      </c>
      <c r="E58" s="488">
        <f t="shared" si="11"/>
        <v>102.06416209371044</v>
      </c>
      <c r="F58" s="488">
        <f t="shared" si="11"/>
        <v>96.243216919437884</v>
      </c>
      <c r="G58" s="488">
        <f t="shared" si="11"/>
        <v>107.92671166827385</v>
      </c>
      <c r="H58" s="489" t="str">
        <f t="shared" si="14"/>
        <v/>
      </c>
      <c r="I58" s="488" t="str">
        <f t="shared" si="12"/>
        <v/>
      </c>
      <c r="J58" s="488" t="str">
        <f t="shared" si="10"/>
        <v/>
      </c>
      <c r="K58" s="488" t="str">
        <f t="shared" si="10"/>
        <v/>
      </c>
      <c r="L58" s="488" t="e">
        <f t="shared" si="13"/>
        <v>#N/A</v>
      </c>
    </row>
    <row r="59" spans="1:14" ht="15" customHeight="1" x14ac:dyDescent="0.2">
      <c r="A59" s="490" t="s">
        <v>466</v>
      </c>
      <c r="B59" s="487">
        <v>48938</v>
      </c>
      <c r="C59" s="487">
        <v>6877</v>
      </c>
      <c r="D59" s="487">
        <v>5651</v>
      </c>
      <c r="E59" s="488">
        <f t="shared" si="11"/>
        <v>103.28830730265935</v>
      </c>
      <c r="F59" s="488">
        <f t="shared" si="11"/>
        <v>95.686656463058299</v>
      </c>
      <c r="G59" s="488">
        <f t="shared" si="11"/>
        <v>108.98746383799423</v>
      </c>
      <c r="H59" s="489" t="str">
        <f t="shared" si="14"/>
        <v/>
      </c>
      <c r="I59" s="488" t="str">
        <f t="shared" si="12"/>
        <v/>
      </c>
      <c r="J59" s="488" t="str">
        <f t="shared" si="10"/>
        <v/>
      </c>
      <c r="K59" s="488" t="str">
        <f t="shared" si="10"/>
        <v/>
      </c>
      <c r="L59" s="488" t="e">
        <f t="shared" si="13"/>
        <v>#N/A</v>
      </c>
    </row>
    <row r="60" spans="1:14" ht="15" customHeight="1" x14ac:dyDescent="0.2">
      <c r="A60" s="490" t="s">
        <v>467</v>
      </c>
      <c r="B60" s="487">
        <v>49526</v>
      </c>
      <c r="C60" s="487">
        <v>6994</v>
      </c>
      <c r="D60" s="487">
        <v>5756</v>
      </c>
      <c r="E60" s="488">
        <f t="shared" si="11"/>
        <v>104.52933727311103</v>
      </c>
      <c r="F60" s="488">
        <f t="shared" si="11"/>
        <v>97.314595797968551</v>
      </c>
      <c r="G60" s="488">
        <f t="shared" si="11"/>
        <v>111.01253616200579</v>
      </c>
      <c r="H60" s="489" t="str">
        <f t="shared" si="14"/>
        <v/>
      </c>
      <c r="I60" s="488" t="str">
        <f t="shared" si="12"/>
        <v/>
      </c>
      <c r="J60" s="488" t="str">
        <f t="shared" si="10"/>
        <v/>
      </c>
      <c r="K60" s="488" t="str">
        <f t="shared" si="10"/>
        <v/>
      </c>
      <c r="L60" s="488" t="e">
        <f t="shared" si="13"/>
        <v>#N/A</v>
      </c>
    </row>
    <row r="61" spans="1:14" ht="15" customHeight="1" x14ac:dyDescent="0.2">
      <c r="A61" s="490">
        <v>42614</v>
      </c>
      <c r="B61" s="487">
        <v>50302</v>
      </c>
      <c r="C61" s="487">
        <v>6924</v>
      </c>
      <c r="D61" s="487">
        <v>5811</v>
      </c>
      <c r="E61" s="488">
        <f t="shared" si="11"/>
        <v>106.16715913887715</v>
      </c>
      <c r="F61" s="488">
        <f t="shared" si="11"/>
        <v>96.340614999304293</v>
      </c>
      <c r="G61" s="488">
        <f t="shared" si="11"/>
        <v>112.07328833172613</v>
      </c>
      <c r="H61" s="489">
        <f t="shared" si="14"/>
        <v>42614</v>
      </c>
      <c r="I61" s="488">
        <f t="shared" si="12"/>
        <v>106.16715913887715</v>
      </c>
      <c r="J61" s="488">
        <f t="shared" si="10"/>
        <v>96.340614999304293</v>
      </c>
      <c r="K61" s="488">
        <f t="shared" si="10"/>
        <v>112.07328833172613</v>
      </c>
      <c r="L61" s="488" t="e">
        <f t="shared" si="13"/>
        <v>#N/A</v>
      </c>
    </row>
    <row r="62" spans="1:14" ht="15" customHeight="1" x14ac:dyDescent="0.2">
      <c r="A62" s="490" t="s">
        <v>468</v>
      </c>
      <c r="B62" s="487">
        <v>49765</v>
      </c>
      <c r="C62" s="487">
        <v>6884</v>
      </c>
      <c r="D62" s="487">
        <v>5729</v>
      </c>
      <c r="E62" s="488">
        <f t="shared" si="11"/>
        <v>105.03376952300549</v>
      </c>
      <c r="F62" s="488">
        <f t="shared" si="11"/>
        <v>95.784054542924721</v>
      </c>
      <c r="G62" s="488">
        <f t="shared" si="11"/>
        <v>110.49180327868852</v>
      </c>
      <c r="H62" s="489" t="str">
        <f t="shared" si="14"/>
        <v/>
      </c>
      <c r="I62" s="488" t="str">
        <f t="shared" si="12"/>
        <v/>
      </c>
      <c r="J62" s="488" t="str">
        <f t="shared" si="10"/>
        <v/>
      </c>
      <c r="K62" s="488" t="str">
        <f t="shared" si="10"/>
        <v/>
      </c>
      <c r="L62" s="488" t="e">
        <f t="shared" si="13"/>
        <v>#N/A</v>
      </c>
    </row>
    <row r="63" spans="1:14" ht="15" customHeight="1" x14ac:dyDescent="0.2">
      <c r="A63" s="490" t="s">
        <v>469</v>
      </c>
      <c r="B63" s="487">
        <v>50350</v>
      </c>
      <c r="C63" s="487">
        <v>6817</v>
      </c>
      <c r="D63" s="487">
        <v>5754</v>
      </c>
      <c r="E63" s="488">
        <f t="shared" si="11"/>
        <v>106.26846770789362</v>
      </c>
      <c r="F63" s="488">
        <f t="shared" si="11"/>
        <v>94.851815778488941</v>
      </c>
      <c r="G63" s="488">
        <f t="shared" si="11"/>
        <v>110.97396335583414</v>
      </c>
      <c r="H63" s="489" t="str">
        <f t="shared" si="14"/>
        <v/>
      </c>
      <c r="I63" s="488" t="str">
        <f t="shared" si="12"/>
        <v/>
      </c>
      <c r="J63" s="488" t="str">
        <f t="shared" si="10"/>
        <v/>
      </c>
      <c r="K63" s="488" t="str">
        <f t="shared" si="10"/>
        <v/>
      </c>
      <c r="L63" s="488" t="e">
        <f t="shared" si="13"/>
        <v>#N/A</v>
      </c>
    </row>
    <row r="64" spans="1:14" ht="15" customHeight="1" x14ac:dyDescent="0.2">
      <c r="A64" s="490" t="s">
        <v>470</v>
      </c>
      <c r="B64" s="487">
        <v>51099</v>
      </c>
      <c r="C64" s="487">
        <v>6958</v>
      </c>
      <c r="D64" s="487">
        <v>6026</v>
      </c>
      <c r="E64" s="488">
        <f t="shared" si="11"/>
        <v>107.84930350358802</v>
      </c>
      <c r="F64" s="488">
        <f t="shared" si="11"/>
        <v>96.813691387226939</v>
      </c>
      <c r="G64" s="488">
        <f t="shared" si="11"/>
        <v>116.2198649951784</v>
      </c>
      <c r="H64" s="489" t="str">
        <f t="shared" si="14"/>
        <v/>
      </c>
      <c r="I64" s="488" t="str">
        <f t="shared" si="12"/>
        <v/>
      </c>
      <c r="J64" s="488" t="str">
        <f t="shared" si="10"/>
        <v/>
      </c>
      <c r="K64" s="488" t="str">
        <f t="shared" si="10"/>
        <v/>
      </c>
      <c r="L64" s="488" t="e">
        <f t="shared" si="13"/>
        <v>#N/A</v>
      </c>
    </row>
    <row r="65" spans="1:12" ht="15" customHeight="1" x14ac:dyDescent="0.2">
      <c r="A65" s="490">
        <v>42979</v>
      </c>
      <c r="B65" s="487">
        <v>51927</v>
      </c>
      <c r="C65" s="487">
        <v>6858</v>
      </c>
      <c r="D65" s="487">
        <v>6137</v>
      </c>
      <c r="E65" s="488">
        <f t="shared" si="11"/>
        <v>109.59687631912199</v>
      </c>
      <c r="F65" s="488">
        <f t="shared" si="11"/>
        <v>95.422290246277996</v>
      </c>
      <c r="G65" s="488">
        <f t="shared" si="11"/>
        <v>118.36065573770492</v>
      </c>
      <c r="H65" s="489">
        <f t="shared" si="14"/>
        <v>42979</v>
      </c>
      <c r="I65" s="488">
        <f t="shared" si="12"/>
        <v>109.59687631912199</v>
      </c>
      <c r="J65" s="488">
        <f t="shared" si="10"/>
        <v>95.422290246277996</v>
      </c>
      <c r="K65" s="488">
        <f t="shared" si="10"/>
        <v>118.36065573770492</v>
      </c>
      <c r="L65" s="488" t="e">
        <f t="shared" si="13"/>
        <v>#N/A</v>
      </c>
    </row>
    <row r="66" spans="1:12" ht="15" customHeight="1" x14ac:dyDescent="0.2">
      <c r="A66" s="490" t="s">
        <v>471</v>
      </c>
      <c r="B66" s="487">
        <v>51142</v>
      </c>
      <c r="C66" s="487">
        <v>6798</v>
      </c>
      <c r="D66" s="487">
        <v>6034</v>
      </c>
      <c r="E66" s="488">
        <f t="shared" si="11"/>
        <v>107.94005909666527</v>
      </c>
      <c r="F66" s="488">
        <f t="shared" si="11"/>
        <v>94.587449561708638</v>
      </c>
      <c r="G66" s="488">
        <f t="shared" si="11"/>
        <v>116.374156219865</v>
      </c>
      <c r="H66" s="489" t="str">
        <f t="shared" si="14"/>
        <v/>
      </c>
      <c r="I66" s="488" t="str">
        <f t="shared" si="12"/>
        <v/>
      </c>
      <c r="J66" s="488" t="str">
        <f t="shared" si="10"/>
        <v/>
      </c>
      <c r="K66" s="488" t="str">
        <f t="shared" si="10"/>
        <v/>
      </c>
      <c r="L66" s="488" t="e">
        <f t="shared" si="13"/>
        <v>#N/A</v>
      </c>
    </row>
    <row r="67" spans="1:12" ht="15" customHeight="1" x14ac:dyDescent="0.2">
      <c r="A67" s="490" t="s">
        <v>472</v>
      </c>
      <c r="B67" s="487">
        <v>51968</v>
      </c>
      <c r="C67" s="487">
        <v>6793</v>
      </c>
      <c r="D67" s="487">
        <v>6249</v>
      </c>
      <c r="E67" s="488">
        <f t="shared" si="11"/>
        <v>109.68341072182355</v>
      </c>
      <c r="F67" s="488">
        <f t="shared" si="11"/>
        <v>94.517879504661195</v>
      </c>
      <c r="G67" s="488">
        <f t="shared" si="11"/>
        <v>120.52073288331727</v>
      </c>
      <c r="H67" s="489" t="str">
        <f t="shared" si="14"/>
        <v/>
      </c>
      <c r="I67" s="488" t="str">
        <f t="shared" si="12"/>
        <v/>
      </c>
      <c r="J67" s="488" t="str">
        <f t="shared" si="12"/>
        <v/>
      </c>
      <c r="K67" s="488" t="str">
        <f t="shared" si="12"/>
        <v/>
      </c>
      <c r="L67" s="488" t="e">
        <f t="shared" si="13"/>
        <v>#N/A</v>
      </c>
    </row>
    <row r="68" spans="1:12" ht="15" customHeight="1" x14ac:dyDescent="0.2">
      <c r="A68" s="490" t="s">
        <v>473</v>
      </c>
      <c r="B68" s="487">
        <v>52567</v>
      </c>
      <c r="C68" s="487">
        <v>6890</v>
      </c>
      <c r="D68" s="487">
        <v>6408</v>
      </c>
      <c r="E68" s="488">
        <f t="shared" si="11"/>
        <v>110.9476572393415</v>
      </c>
      <c r="F68" s="488">
        <f t="shared" si="11"/>
        <v>95.867538611381661</v>
      </c>
      <c r="G68" s="488">
        <f t="shared" si="11"/>
        <v>123.58727097396336</v>
      </c>
      <c r="H68" s="489" t="str">
        <f t="shared" si="14"/>
        <v/>
      </c>
      <c r="I68" s="488" t="str">
        <f t="shared" si="12"/>
        <v/>
      </c>
      <c r="J68" s="488" t="str">
        <f t="shared" si="12"/>
        <v/>
      </c>
      <c r="K68" s="488" t="str">
        <f t="shared" si="12"/>
        <v/>
      </c>
      <c r="L68" s="488" t="e">
        <f t="shared" si="13"/>
        <v>#N/A</v>
      </c>
    </row>
    <row r="69" spans="1:12" ht="15" customHeight="1" x14ac:dyDescent="0.2">
      <c r="A69" s="490">
        <v>43344</v>
      </c>
      <c r="B69" s="487">
        <v>53438</v>
      </c>
      <c r="C69" s="487">
        <v>6817</v>
      </c>
      <c r="D69" s="487">
        <v>6544</v>
      </c>
      <c r="E69" s="488">
        <f t="shared" si="11"/>
        <v>112.78598564795273</v>
      </c>
      <c r="F69" s="488">
        <f t="shared" si="11"/>
        <v>94.851815778488941</v>
      </c>
      <c r="G69" s="488">
        <f t="shared" si="11"/>
        <v>126.21022179363548</v>
      </c>
      <c r="H69" s="489">
        <f t="shared" si="14"/>
        <v>43344</v>
      </c>
      <c r="I69" s="488">
        <f t="shared" si="12"/>
        <v>112.78598564795273</v>
      </c>
      <c r="J69" s="488">
        <f t="shared" si="12"/>
        <v>94.851815778488941</v>
      </c>
      <c r="K69" s="488">
        <f t="shared" si="12"/>
        <v>126.21022179363548</v>
      </c>
      <c r="L69" s="488" t="e">
        <f t="shared" si="13"/>
        <v>#N/A</v>
      </c>
    </row>
    <row r="70" spans="1:12" ht="15" customHeight="1" x14ac:dyDescent="0.2">
      <c r="A70" s="490" t="s">
        <v>474</v>
      </c>
      <c r="B70" s="487">
        <v>52531</v>
      </c>
      <c r="C70" s="487">
        <v>6711</v>
      </c>
      <c r="D70" s="487">
        <v>6360</v>
      </c>
      <c r="E70" s="488">
        <f t="shared" si="11"/>
        <v>110.87167581257916</v>
      </c>
      <c r="F70" s="488">
        <f t="shared" si="11"/>
        <v>93.376930569083072</v>
      </c>
      <c r="G70" s="488">
        <f t="shared" si="11"/>
        <v>122.66152362584377</v>
      </c>
      <c r="H70" s="489" t="str">
        <f t="shared" si="14"/>
        <v/>
      </c>
      <c r="I70" s="488" t="str">
        <f t="shared" si="12"/>
        <v/>
      </c>
      <c r="J70" s="488" t="str">
        <f t="shared" si="12"/>
        <v/>
      </c>
      <c r="K70" s="488" t="str">
        <f t="shared" si="12"/>
        <v/>
      </c>
      <c r="L70" s="488" t="e">
        <f t="shared" si="13"/>
        <v>#N/A</v>
      </c>
    </row>
    <row r="71" spans="1:12" ht="15" customHeight="1" x14ac:dyDescent="0.2">
      <c r="A71" s="490" t="s">
        <v>475</v>
      </c>
      <c r="B71" s="487">
        <v>53254</v>
      </c>
      <c r="C71" s="487">
        <v>6780</v>
      </c>
      <c r="D71" s="487">
        <v>6522</v>
      </c>
      <c r="E71" s="491">
        <f t="shared" ref="E71:G75" si="15">IF($A$51=37802,IF(COUNTBLANK(B$51:B$70)&gt;0,#N/A,IF(ISBLANK(B71)=FALSE,B71/B$51*100,#N/A)),IF(COUNTBLANK(B$51:B$75)&gt;0,#N/A,B71/B$51*100))</f>
        <v>112.39763613338963</v>
      </c>
      <c r="F71" s="491">
        <f t="shared" si="15"/>
        <v>94.336997356337832</v>
      </c>
      <c r="G71" s="491">
        <f t="shared" si="15"/>
        <v>125.78592092574735</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53855</v>
      </c>
      <c r="C72" s="487">
        <v>6861</v>
      </c>
      <c r="D72" s="487">
        <v>6734</v>
      </c>
      <c r="E72" s="491">
        <f t="shared" si="15"/>
        <v>113.66610384128325</v>
      </c>
      <c r="F72" s="491">
        <f t="shared" si="15"/>
        <v>95.464032280506473</v>
      </c>
      <c r="G72" s="491">
        <f t="shared" si="15"/>
        <v>129.87463837994213</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54624</v>
      </c>
      <c r="C73" s="487">
        <v>6733</v>
      </c>
      <c r="D73" s="487">
        <v>6864</v>
      </c>
      <c r="E73" s="491">
        <f t="shared" si="15"/>
        <v>115.28915154073449</v>
      </c>
      <c r="F73" s="491">
        <f t="shared" si="15"/>
        <v>93.683038820091838</v>
      </c>
      <c r="G73" s="491">
        <f t="shared" si="15"/>
        <v>132.38187078109934</v>
      </c>
      <c r="H73" s="492">
        <f>IF(A$51=37802,IF(ISERROR(L73)=TRUE,IF(ISBLANK(A73)=FALSE,IF(MONTH(A73)=MONTH(MAX(A$51:A$75)),A73,""),""),""),IF(ISERROR(L73)=TRUE,IF(MONTH(A73)=MONTH(MAX(A$51:A$75)),A73,""),""))</f>
        <v>43709</v>
      </c>
      <c r="I73" s="488">
        <f t="shared" si="12"/>
        <v>115.28915154073449</v>
      </c>
      <c r="J73" s="488">
        <f t="shared" si="12"/>
        <v>93.683038820091838</v>
      </c>
      <c r="K73" s="488">
        <f t="shared" si="12"/>
        <v>132.38187078109934</v>
      </c>
      <c r="L73" s="488" t="e">
        <f t="shared" si="13"/>
        <v>#N/A</v>
      </c>
    </row>
    <row r="74" spans="1:12" ht="15" customHeight="1" x14ac:dyDescent="0.2">
      <c r="A74" s="490" t="s">
        <v>477</v>
      </c>
      <c r="B74" s="487">
        <v>53562</v>
      </c>
      <c r="C74" s="487">
        <v>6703</v>
      </c>
      <c r="D74" s="487">
        <v>6555</v>
      </c>
      <c r="E74" s="491">
        <f t="shared" si="15"/>
        <v>113.04769945124524</v>
      </c>
      <c r="F74" s="491">
        <f t="shared" si="15"/>
        <v>93.265618477807152</v>
      </c>
      <c r="G74" s="491">
        <f t="shared" si="15"/>
        <v>126.42237222757954</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54147</v>
      </c>
      <c r="C75" s="493">
        <v>6539</v>
      </c>
      <c r="D75" s="493">
        <v>6595</v>
      </c>
      <c r="E75" s="491">
        <f t="shared" si="15"/>
        <v>114.2823976361334</v>
      </c>
      <c r="F75" s="491">
        <f t="shared" si="15"/>
        <v>90.983720606650891</v>
      </c>
      <c r="G75" s="491">
        <f t="shared" si="15"/>
        <v>127.19382835101254</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115.28915154073449</v>
      </c>
      <c r="J77" s="488">
        <f>IF(J75&lt;&gt;"",J75,IF(J74&lt;&gt;"",J74,IF(J73&lt;&gt;"",J73,IF(J72&lt;&gt;"",J72,IF(J71&lt;&gt;"",J71,IF(J70&lt;&gt;"",J70,""))))))</f>
        <v>93.683038820091838</v>
      </c>
      <c r="K77" s="488">
        <f>IF(K75&lt;&gt;"",K75,IF(K74&lt;&gt;"",K74,IF(K73&lt;&gt;"",K73,IF(K72&lt;&gt;"",K72,IF(K71&lt;&gt;"",K71,IF(K70&lt;&gt;"",K70,""))))))</f>
        <v>132.38187078109934</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+15,3%</v>
      </c>
      <c r="J79" s="488" t="str">
        <f>"GeB - ausschließlich: "&amp;IF(J77&gt;100,"+","")&amp;TEXT(J77-100,"0,0")&amp;"%"</f>
        <v>GeB - ausschließlich: -6,3%</v>
      </c>
      <c r="K79" s="488" t="str">
        <f>"GeB - im Nebenjob: "&amp;IF(K77&gt;100,"+","")&amp;TEXT(K77-100,"0,0")&amp;"%"</f>
        <v>GeB - im Nebenjob: +32,4%</v>
      </c>
    </row>
    <row r="81" spans="9:9" ht="15" customHeight="1" x14ac:dyDescent="0.2">
      <c r="I81" s="488" t="str">
        <f>IF(ISERROR(HLOOKUP(1,I$78:K$79,2,FALSE)),"",HLOOKUP(1,I$78:K$79,2,FALSE))</f>
        <v>GeB - im Nebenjob: +32,4%</v>
      </c>
    </row>
    <row r="82" spans="9:9" ht="15" customHeight="1" x14ac:dyDescent="0.2">
      <c r="I82" s="488" t="str">
        <f>IF(ISERROR(HLOOKUP(2,I$78:K$79,2,FALSE)),"",HLOOKUP(2,I$78:K$79,2,FALSE))</f>
        <v>SvB: +15,3%</v>
      </c>
    </row>
    <row r="83" spans="9:9" ht="15" customHeight="1" x14ac:dyDescent="0.2">
      <c r="I83" s="488" t="str">
        <f>IF(ISERROR(HLOOKUP(3,I$78:K$79,2,FALSE)),"",HLOOKUP(3,I$78:K$79,2,FALSE))</f>
        <v>GeB - ausschließlich: -6,3%</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54147</v>
      </c>
      <c r="E12" s="114">
        <v>53562</v>
      </c>
      <c r="F12" s="114">
        <v>54624</v>
      </c>
      <c r="G12" s="114">
        <v>53855</v>
      </c>
      <c r="H12" s="114">
        <v>53254</v>
      </c>
      <c r="I12" s="115">
        <v>893</v>
      </c>
      <c r="J12" s="116">
        <v>1.6768693431479325</v>
      </c>
      <c r="N12" s="117"/>
    </row>
    <row r="13" spans="1:15" s="110" customFormat="1" ht="13.5" customHeight="1" x14ac:dyDescent="0.2">
      <c r="A13" s="118" t="s">
        <v>105</v>
      </c>
      <c r="B13" s="119" t="s">
        <v>106</v>
      </c>
      <c r="C13" s="113">
        <v>54.477625722570039</v>
      </c>
      <c r="D13" s="114">
        <v>29498</v>
      </c>
      <c r="E13" s="114">
        <v>29234</v>
      </c>
      <c r="F13" s="114">
        <v>29790</v>
      </c>
      <c r="G13" s="114">
        <v>29344</v>
      </c>
      <c r="H13" s="114">
        <v>28979</v>
      </c>
      <c r="I13" s="115">
        <v>519</v>
      </c>
      <c r="J13" s="116">
        <v>1.790952068739432</v>
      </c>
    </row>
    <row r="14" spans="1:15" s="110" customFormat="1" ht="13.5" customHeight="1" x14ac:dyDescent="0.2">
      <c r="A14" s="120"/>
      <c r="B14" s="119" t="s">
        <v>107</v>
      </c>
      <c r="C14" s="113">
        <v>45.522374277429961</v>
      </c>
      <c r="D14" s="114">
        <v>24649</v>
      </c>
      <c r="E14" s="114">
        <v>24328</v>
      </c>
      <c r="F14" s="114">
        <v>24834</v>
      </c>
      <c r="G14" s="114">
        <v>24511</v>
      </c>
      <c r="H14" s="114">
        <v>24275</v>
      </c>
      <c r="I14" s="115">
        <v>374</v>
      </c>
      <c r="J14" s="116">
        <v>1.5406797116374871</v>
      </c>
    </row>
    <row r="15" spans="1:15" s="110" customFormat="1" ht="13.5" customHeight="1" x14ac:dyDescent="0.2">
      <c r="A15" s="118" t="s">
        <v>105</v>
      </c>
      <c r="B15" s="121" t="s">
        <v>108</v>
      </c>
      <c r="C15" s="113">
        <v>13.210334829261086</v>
      </c>
      <c r="D15" s="114">
        <v>7153</v>
      </c>
      <c r="E15" s="114">
        <v>7228</v>
      </c>
      <c r="F15" s="114">
        <v>7581</v>
      </c>
      <c r="G15" s="114">
        <v>7134</v>
      </c>
      <c r="H15" s="114">
        <v>7167</v>
      </c>
      <c r="I15" s="115">
        <v>-14</v>
      </c>
      <c r="J15" s="116">
        <v>-0.19533975163945863</v>
      </c>
    </row>
    <row r="16" spans="1:15" s="110" customFormat="1" ht="13.5" customHeight="1" x14ac:dyDescent="0.2">
      <c r="A16" s="118"/>
      <c r="B16" s="121" t="s">
        <v>109</v>
      </c>
      <c r="C16" s="113">
        <v>66.077529687701997</v>
      </c>
      <c r="D16" s="114">
        <v>35779</v>
      </c>
      <c r="E16" s="114">
        <v>35380</v>
      </c>
      <c r="F16" s="114">
        <v>36095</v>
      </c>
      <c r="G16" s="114">
        <v>35953</v>
      </c>
      <c r="H16" s="114">
        <v>35562</v>
      </c>
      <c r="I16" s="115">
        <v>217</v>
      </c>
      <c r="J16" s="116">
        <v>0.61020190090546089</v>
      </c>
    </row>
    <row r="17" spans="1:10" s="110" customFormat="1" ht="13.5" customHeight="1" x14ac:dyDescent="0.2">
      <c r="A17" s="118"/>
      <c r="B17" s="121" t="s">
        <v>110</v>
      </c>
      <c r="C17" s="113">
        <v>19.768408222062163</v>
      </c>
      <c r="D17" s="114">
        <v>10704</v>
      </c>
      <c r="E17" s="114">
        <v>10458</v>
      </c>
      <c r="F17" s="114">
        <v>10452</v>
      </c>
      <c r="G17" s="114">
        <v>10271</v>
      </c>
      <c r="H17" s="114">
        <v>10054</v>
      </c>
      <c r="I17" s="115">
        <v>650</v>
      </c>
      <c r="J17" s="116">
        <v>6.4650885219813006</v>
      </c>
    </row>
    <row r="18" spans="1:10" s="110" customFormat="1" ht="13.5" customHeight="1" x14ac:dyDescent="0.2">
      <c r="A18" s="120"/>
      <c r="B18" s="121" t="s">
        <v>111</v>
      </c>
      <c r="C18" s="113">
        <v>0.9437272609747539</v>
      </c>
      <c r="D18" s="114">
        <v>511</v>
      </c>
      <c r="E18" s="114">
        <v>496</v>
      </c>
      <c r="F18" s="114">
        <v>496</v>
      </c>
      <c r="G18" s="114">
        <v>497</v>
      </c>
      <c r="H18" s="114">
        <v>471</v>
      </c>
      <c r="I18" s="115">
        <v>40</v>
      </c>
      <c r="J18" s="116">
        <v>8.4925690021231421</v>
      </c>
    </row>
    <row r="19" spans="1:10" s="110" customFormat="1" ht="13.5" customHeight="1" x14ac:dyDescent="0.2">
      <c r="A19" s="120"/>
      <c r="B19" s="121" t="s">
        <v>112</v>
      </c>
      <c r="C19" s="113">
        <v>0.24193399449646333</v>
      </c>
      <c r="D19" s="114">
        <v>131</v>
      </c>
      <c r="E19" s="114">
        <v>127</v>
      </c>
      <c r="F19" s="114">
        <v>133</v>
      </c>
      <c r="G19" s="114">
        <v>124</v>
      </c>
      <c r="H19" s="114">
        <v>118</v>
      </c>
      <c r="I19" s="115">
        <v>13</v>
      </c>
      <c r="J19" s="116">
        <v>11.016949152542374</v>
      </c>
    </row>
    <row r="20" spans="1:10" s="110" customFormat="1" ht="13.5" customHeight="1" x14ac:dyDescent="0.2">
      <c r="A20" s="118" t="s">
        <v>113</v>
      </c>
      <c r="B20" s="122" t="s">
        <v>114</v>
      </c>
      <c r="C20" s="113">
        <v>71.872864609304301</v>
      </c>
      <c r="D20" s="114">
        <v>38917</v>
      </c>
      <c r="E20" s="114">
        <v>38564</v>
      </c>
      <c r="F20" s="114">
        <v>39473</v>
      </c>
      <c r="G20" s="114">
        <v>38791</v>
      </c>
      <c r="H20" s="114">
        <v>38474</v>
      </c>
      <c r="I20" s="115">
        <v>443</v>
      </c>
      <c r="J20" s="116">
        <v>1.1514269376721942</v>
      </c>
    </row>
    <row r="21" spans="1:10" s="110" customFormat="1" ht="13.5" customHeight="1" x14ac:dyDescent="0.2">
      <c r="A21" s="120"/>
      <c r="B21" s="122" t="s">
        <v>115</v>
      </c>
      <c r="C21" s="113">
        <v>28.127135390695699</v>
      </c>
      <c r="D21" s="114">
        <v>15230</v>
      </c>
      <c r="E21" s="114">
        <v>14998</v>
      </c>
      <c r="F21" s="114">
        <v>15151</v>
      </c>
      <c r="G21" s="114">
        <v>15064</v>
      </c>
      <c r="H21" s="114">
        <v>14780</v>
      </c>
      <c r="I21" s="115">
        <v>450</v>
      </c>
      <c r="J21" s="116">
        <v>3.0446549391069011</v>
      </c>
    </row>
    <row r="22" spans="1:10" s="110" customFormat="1" ht="13.5" customHeight="1" x14ac:dyDescent="0.2">
      <c r="A22" s="118" t="s">
        <v>113</v>
      </c>
      <c r="B22" s="122" t="s">
        <v>116</v>
      </c>
      <c r="C22" s="113">
        <v>83.95109609027277</v>
      </c>
      <c r="D22" s="114">
        <v>45457</v>
      </c>
      <c r="E22" s="114">
        <v>45302</v>
      </c>
      <c r="F22" s="114">
        <v>45873</v>
      </c>
      <c r="G22" s="114">
        <v>45158</v>
      </c>
      <c r="H22" s="114">
        <v>44957</v>
      </c>
      <c r="I22" s="115">
        <v>500</v>
      </c>
      <c r="J22" s="116">
        <v>1.1121738550170162</v>
      </c>
    </row>
    <row r="23" spans="1:10" s="110" customFormat="1" ht="13.5" customHeight="1" x14ac:dyDescent="0.2">
      <c r="A23" s="123"/>
      <c r="B23" s="124" t="s">
        <v>117</v>
      </c>
      <c r="C23" s="125">
        <v>16.01381424640331</v>
      </c>
      <c r="D23" s="114">
        <v>8671</v>
      </c>
      <c r="E23" s="114">
        <v>8241</v>
      </c>
      <c r="F23" s="114">
        <v>8728</v>
      </c>
      <c r="G23" s="114">
        <v>8674</v>
      </c>
      <c r="H23" s="114">
        <v>8276</v>
      </c>
      <c r="I23" s="115">
        <v>395</v>
      </c>
      <c r="J23" s="116">
        <v>4.7728371193813439</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13134</v>
      </c>
      <c r="E26" s="114">
        <v>13258</v>
      </c>
      <c r="F26" s="114">
        <v>13597</v>
      </c>
      <c r="G26" s="114">
        <v>13595</v>
      </c>
      <c r="H26" s="140">
        <v>13302</v>
      </c>
      <c r="I26" s="115">
        <v>-168</v>
      </c>
      <c r="J26" s="116">
        <v>-1.2629679747406406</v>
      </c>
    </row>
    <row r="27" spans="1:10" s="110" customFormat="1" ht="13.5" customHeight="1" x14ac:dyDescent="0.2">
      <c r="A27" s="118" t="s">
        <v>105</v>
      </c>
      <c r="B27" s="119" t="s">
        <v>106</v>
      </c>
      <c r="C27" s="113">
        <v>42.393787117405211</v>
      </c>
      <c r="D27" s="115">
        <v>5568</v>
      </c>
      <c r="E27" s="114">
        <v>5492</v>
      </c>
      <c r="F27" s="114">
        <v>5693</v>
      </c>
      <c r="G27" s="114">
        <v>5602</v>
      </c>
      <c r="H27" s="140">
        <v>5442</v>
      </c>
      <c r="I27" s="115">
        <v>126</v>
      </c>
      <c r="J27" s="116">
        <v>2.3153252480705624</v>
      </c>
    </row>
    <row r="28" spans="1:10" s="110" customFormat="1" ht="13.5" customHeight="1" x14ac:dyDescent="0.2">
      <c r="A28" s="120"/>
      <c r="B28" s="119" t="s">
        <v>107</v>
      </c>
      <c r="C28" s="113">
        <v>57.606212882594789</v>
      </c>
      <c r="D28" s="115">
        <v>7566</v>
      </c>
      <c r="E28" s="114">
        <v>7766</v>
      </c>
      <c r="F28" s="114">
        <v>7904</v>
      </c>
      <c r="G28" s="114">
        <v>7993</v>
      </c>
      <c r="H28" s="140">
        <v>7860</v>
      </c>
      <c r="I28" s="115">
        <v>-294</v>
      </c>
      <c r="J28" s="116">
        <v>-3.7404580152671754</v>
      </c>
    </row>
    <row r="29" spans="1:10" s="110" customFormat="1" ht="13.5" customHeight="1" x14ac:dyDescent="0.2">
      <c r="A29" s="118" t="s">
        <v>105</v>
      </c>
      <c r="B29" s="121" t="s">
        <v>108</v>
      </c>
      <c r="C29" s="113">
        <v>12.38008222932846</v>
      </c>
      <c r="D29" s="115">
        <v>1626</v>
      </c>
      <c r="E29" s="114">
        <v>1673</v>
      </c>
      <c r="F29" s="114">
        <v>1774</v>
      </c>
      <c r="G29" s="114">
        <v>1797</v>
      </c>
      <c r="H29" s="140">
        <v>1714</v>
      </c>
      <c r="I29" s="115">
        <v>-88</v>
      </c>
      <c r="J29" s="116">
        <v>-5.134189031505251</v>
      </c>
    </row>
    <row r="30" spans="1:10" s="110" customFormat="1" ht="13.5" customHeight="1" x14ac:dyDescent="0.2">
      <c r="A30" s="118"/>
      <c r="B30" s="121" t="s">
        <v>109</v>
      </c>
      <c r="C30" s="113">
        <v>54.20283234353586</v>
      </c>
      <c r="D30" s="115">
        <v>7119</v>
      </c>
      <c r="E30" s="114">
        <v>7191</v>
      </c>
      <c r="F30" s="114">
        <v>7428</v>
      </c>
      <c r="G30" s="114">
        <v>7404</v>
      </c>
      <c r="H30" s="140">
        <v>7282</v>
      </c>
      <c r="I30" s="115">
        <v>-163</v>
      </c>
      <c r="J30" s="116">
        <v>-2.2383960450425708</v>
      </c>
    </row>
    <row r="31" spans="1:10" s="110" customFormat="1" ht="13.5" customHeight="1" x14ac:dyDescent="0.2">
      <c r="A31" s="118"/>
      <c r="B31" s="121" t="s">
        <v>110</v>
      </c>
      <c r="C31" s="113">
        <v>18.32648088929496</v>
      </c>
      <c r="D31" s="115">
        <v>2407</v>
      </c>
      <c r="E31" s="114">
        <v>2404</v>
      </c>
      <c r="F31" s="114">
        <v>2422</v>
      </c>
      <c r="G31" s="114">
        <v>2440</v>
      </c>
      <c r="H31" s="140">
        <v>2377</v>
      </c>
      <c r="I31" s="115">
        <v>30</v>
      </c>
      <c r="J31" s="116">
        <v>1.2620950778291964</v>
      </c>
    </row>
    <row r="32" spans="1:10" s="110" customFormat="1" ht="13.5" customHeight="1" x14ac:dyDescent="0.2">
      <c r="A32" s="120"/>
      <c r="B32" s="121" t="s">
        <v>111</v>
      </c>
      <c r="C32" s="113">
        <v>15.090604537840719</v>
      </c>
      <c r="D32" s="115">
        <v>1982</v>
      </c>
      <c r="E32" s="114">
        <v>1990</v>
      </c>
      <c r="F32" s="114">
        <v>1973</v>
      </c>
      <c r="G32" s="114">
        <v>1954</v>
      </c>
      <c r="H32" s="140">
        <v>1929</v>
      </c>
      <c r="I32" s="115">
        <v>53</v>
      </c>
      <c r="J32" s="116">
        <v>2.747537584240539</v>
      </c>
    </row>
    <row r="33" spans="1:10" s="110" customFormat="1" ht="13.5" customHeight="1" x14ac:dyDescent="0.2">
      <c r="A33" s="120"/>
      <c r="B33" s="121" t="s">
        <v>112</v>
      </c>
      <c r="C33" s="113">
        <v>1.4923100350236029</v>
      </c>
      <c r="D33" s="115">
        <v>196</v>
      </c>
      <c r="E33" s="114">
        <v>189</v>
      </c>
      <c r="F33" s="114">
        <v>193</v>
      </c>
      <c r="G33" s="114">
        <v>175</v>
      </c>
      <c r="H33" s="140">
        <v>175</v>
      </c>
      <c r="I33" s="115">
        <v>21</v>
      </c>
      <c r="J33" s="116">
        <v>12</v>
      </c>
    </row>
    <row r="34" spans="1:10" s="110" customFormat="1" ht="13.5" customHeight="1" x14ac:dyDescent="0.2">
      <c r="A34" s="118" t="s">
        <v>113</v>
      </c>
      <c r="B34" s="122" t="s">
        <v>116</v>
      </c>
      <c r="C34" s="113">
        <v>86.691030912136441</v>
      </c>
      <c r="D34" s="115">
        <v>11386</v>
      </c>
      <c r="E34" s="114">
        <v>11506</v>
      </c>
      <c r="F34" s="114">
        <v>11805</v>
      </c>
      <c r="G34" s="114">
        <v>11775</v>
      </c>
      <c r="H34" s="140">
        <v>11571</v>
      </c>
      <c r="I34" s="115">
        <v>-185</v>
      </c>
      <c r="J34" s="116">
        <v>-1.5988246478264627</v>
      </c>
    </row>
    <row r="35" spans="1:10" s="110" customFormat="1" ht="13.5" customHeight="1" x14ac:dyDescent="0.2">
      <c r="A35" s="118"/>
      <c r="B35" s="119" t="s">
        <v>117</v>
      </c>
      <c r="C35" s="113">
        <v>13.217603167351911</v>
      </c>
      <c r="D35" s="115">
        <v>1736</v>
      </c>
      <c r="E35" s="114">
        <v>1740</v>
      </c>
      <c r="F35" s="114">
        <v>1782</v>
      </c>
      <c r="G35" s="114">
        <v>1810</v>
      </c>
      <c r="H35" s="140">
        <v>1724</v>
      </c>
      <c r="I35" s="115">
        <v>12</v>
      </c>
      <c r="J35" s="116">
        <v>0.69605568445475641</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6539</v>
      </c>
      <c r="E37" s="114">
        <v>6703</v>
      </c>
      <c r="F37" s="114">
        <v>6733</v>
      </c>
      <c r="G37" s="114">
        <v>6861</v>
      </c>
      <c r="H37" s="140">
        <v>6780</v>
      </c>
      <c r="I37" s="115">
        <v>-241</v>
      </c>
      <c r="J37" s="116">
        <v>-3.5545722713864305</v>
      </c>
    </row>
    <row r="38" spans="1:10" s="110" customFormat="1" ht="13.5" customHeight="1" x14ac:dyDescent="0.2">
      <c r="A38" s="118" t="s">
        <v>105</v>
      </c>
      <c r="B38" s="119" t="s">
        <v>106</v>
      </c>
      <c r="C38" s="113">
        <v>36.121731151552225</v>
      </c>
      <c r="D38" s="115">
        <v>2362</v>
      </c>
      <c r="E38" s="114">
        <v>2337</v>
      </c>
      <c r="F38" s="114">
        <v>2387</v>
      </c>
      <c r="G38" s="114">
        <v>2425</v>
      </c>
      <c r="H38" s="140">
        <v>2370</v>
      </c>
      <c r="I38" s="115">
        <v>-8</v>
      </c>
      <c r="J38" s="116">
        <v>-0.33755274261603374</v>
      </c>
    </row>
    <row r="39" spans="1:10" s="110" customFormat="1" ht="13.5" customHeight="1" x14ac:dyDescent="0.2">
      <c r="A39" s="120"/>
      <c r="B39" s="119" t="s">
        <v>107</v>
      </c>
      <c r="C39" s="113">
        <v>63.878268848447775</v>
      </c>
      <c r="D39" s="115">
        <v>4177</v>
      </c>
      <c r="E39" s="114">
        <v>4366</v>
      </c>
      <c r="F39" s="114">
        <v>4346</v>
      </c>
      <c r="G39" s="114">
        <v>4436</v>
      </c>
      <c r="H39" s="140">
        <v>4410</v>
      </c>
      <c r="I39" s="115">
        <v>-233</v>
      </c>
      <c r="J39" s="116">
        <v>-5.283446712018141</v>
      </c>
    </row>
    <row r="40" spans="1:10" s="110" customFormat="1" ht="13.5" customHeight="1" x14ac:dyDescent="0.2">
      <c r="A40" s="118" t="s">
        <v>105</v>
      </c>
      <c r="B40" s="121" t="s">
        <v>108</v>
      </c>
      <c r="C40" s="113">
        <v>13.258908089922006</v>
      </c>
      <c r="D40" s="115">
        <v>867</v>
      </c>
      <c r="E40" s="114">
        <v>900</v>
      </c>
      <c r="F40" s="114">
        <v>917</v>
      </c>
      <c r="G40" s="114">
        <v>960</v>
      </c>
      <c r="H40" s="140">
        <v>913</v>
      </c>
      <c r="I40" s="115">
        <v>-46</v>
      </c>
      <c r="J40" s="116">
        <v>-5.0383351588170866</v>
      </c>
    </row>
    <row r="41" spans="1:10" s="110" customFormat="1" ht="13.5" customHeight="1" x14ac:dyDescent="0.2">
      <c r="A41" s="118"/>
      <c r="B41" s="121" t="s">
        <v>109</v>
      </c>
      <c r="C41" s="113">
        <v>36.351124025080289</v>
      </c>
      <c r="D41" s="115">
        <v>2377</v>
      </c>
      <c r="E41" s="114">
        <v>2498</v>
      </c>
      <c r="F41" s="114">
        <v>2495</v>
      </c>
      <c r="G41" s="114">
        <v>2564</v>
      </c>
      <c r="H41" s="140">
        <v>2583</v>
      </c>
      <c r="I41" s="115">
        <v>-206</v>
      </c>
      <c r="J41" s="116">
        <v>-7.9752226093689504</v>
      </c>
    </row>
    <row r="42" spans="1:10" s="110" customFormat="1" ht="13.5" customHeight="1" x14ac:dyDescent="0.2">
      <c r="A42" s="118"/>
      <c r="B42" s="121" t="s">
        <v>110</v>
      </c>
      <c r="C42" s="113">
        <v>20.844165774583271</v>
      </c>
      <c r="D42" s="115">
        <v>1363</v>
      </c>
      <c r="E42" s="114">
        <v>1369</v>
      </c>
      <c r="F42" s="114">
        <v>1393</v>
      </c>
      <c r="G42" s="114">
        <v>1429</v>
      </c>
      <c r="H42" s="140">
        <v>1401</v>
      </c>
      <c r="I42" s="115">
        <v>-38</v>
      </c>
      <c r="J42" s="116">
        <v>-2.7123483226266951</v>
      </c>
    </row>
    <row r="43" spans="1:10" s="110" customFormat="1" ht="13.5" customHeight="1" x14ac:dyDescent="0.2">
      <c r="A43" s="120"/>
      <c r="B43" s="121" t="s">
        <v>111</v>
      </c>
      <c r="C43" s="113">
        <v>29.545802110414435</v>
      </c>
      <c r="D43" s="115">
        <v>1932</v>
      </c>
      <c r="E43" s="114">
        <v>1936</v>
      </c>
      <c r="F43" s="114">
        <v>1928</v>
      </c>
      <c r="G43" s="114">
        <v>1908</v>
      </c>
      <c r="H43" s="140">
        <v>1883</v>
      </c>
      <c r="I43" s="115">
        <v>49</v>
      </c>
      <c r="J43" s="116">
        <v>2.6022304832713754</v>
      </c>
    </row>
    <row r="44" spans="1:10" s="110" customFormat="1" ht="13.5" customHeight="1" x14ac:dyDescent="0.2">
      <c r="A44" s="120"/>
      <c r="B44" s="121" t="s">
        <v>112</v>
      </c>
      <c r="C44" s="113">
        <v>2.8444716317479739</v>
      </c>
      <c r="D44" s="115">
        <v>186</v>
      </c>
      <c r="E44" s="114">
        <v>176</v>
      </c>
      <c r="F44" s="114">
        <v>184</v>
      </c>
      <c r="G44" s="114">
        <v>164</v>
      </c>
      <c r="H44" s="140">
        <v>166</v>
      </c>
      <c r="I44" s="115">
        <v>20</v>
      </c>
      <c r="J44" s="116">
        <v>12.048192771084338</v>
      </c>
    </row>
    <row r="45" spans="1:10" s="110" customFormat="1" ht="13.5" customHeight="1" x14ac:dyDescent="0.2">
      <c r="A45" s="118" t="s">
        <v>113</v>
      </c>
      <c r="B45" s="122" t="s">
        <v>116</v>
      </c>
      <c r="C45" s="113">
        <v>88.285670591833608</v>
      </c>
      <c r="D45" s="115">
        <v>5773</v>
      </c>
      <c r="E45" s="114">
        <v>5873</v>
      </c>
      <c r="F45" s="114">
        <v>5953</v>
      </c>
      <c r="G45" s="114">
        <v>6032</v>
      </c>
      <c r="H45" s="140">
        <v>5974</v>
      </c>
      <c r="I45" s="115">
        <v>-201</v>
      </c>
      <c r="J45" s="116">
        <v>-3.3645798459993306</v>
      </c>
    </row>
    <row r="46" spans="1:10" s="110" customFormat="1" ht="13.5" customHeight="1" x14ac:dyDescent="0.2">
      <c r="A46" s="118"/>
      <c r="B46" s="119" t="s">
        <v>117</v>
      </c>
      <c r="C46" s="113">
        <v>11.530815109343937</v>
      </c>
      <c r="D46" s="115">
        <v>754</v>
      </c>
      <c r="E46" s="114">
        <v>818</v>
      </c>
      <c r="F46" s="114">
        <v>770</v>
      </c>
      <c r="G46" s="114">
        <v>819</v>
      </c>
      <c r="H46" s="140">
        <v>799</v>
      </c>
      <c r="I46" s="115">
        <v>-45</v>
      </c>
      <c r="J46" s="116">
        <v>-5.632040050062578</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6595</v>
      </c>
      <c r="E48" s="114">
        <v>6555</v>
      </c>
      <c r="F48" s="114">
        <v>6864</v>
      </c>
      <c r="G48" s="114">
        <v>6734</v>
      </c>
      <c r="H48" s="140">
        <v>6522</v>
      </c>
      <c r="I48" s="115">
        <v>73</v>
      </c>
      <c r="J48" s="116">
        <v>1.1192885617908617</v>
      </c>
    </row>
    <row r="49" spans="1:12" s="110" customFormat="1" ht="13.5" customHeight="1" x14ac:dyDescent="0.2">
      <c r="A49" s="118" t="s">
        <v>105</v>
      </c>
      <c r="B49" s="119" t="s">
        <v>106</v>
      </c>
      <c r="C49" s="113">
        <v>48.612585291887797</v>
      </c>
      <c r="D49" s="115">
        <v>3206</v>
      </c>
      <c r="E49" s="114">
        <v>3155</v>
      </c>
      <c r="F49" s="114">
        <v>3306</v>
      </c>
      <c r="G49" s="114">
        <v>3177</v>
      </c>
      <c r="H49" s="140">
        <v>3072</v>
      </c>
      <c r="I49" s="115">
        <v>134</v>
      </c>
      <c r="J49" s="116">
        <v>4.361979166666667</v>
      </c>
    </row>
    <row r="50" spans="1:12" s="110" customFormat="1" ht="13.5" customHeight="1" x14ac:dyDescent="0.2">
      <c r="A50" s="120"/>
      <c r="B50" s="119" t="s">
        <v>107</v>
      </c>
      <c r="C50" s="113">
        <v>51.387414708112203</v>
      </c>
      <c r="D50" s="115">
        <v>3389</v>
      </c>
      <c r="E50" s="114">
        <v>3400</v>
      </c>
      <c r="F50" s="114">
        <v>3558</v>
      </c>
      <c r="G50" s="114">
        <v>3557</v>
      </c>
      <c r="H50" s="140">
        <v>3450</v>
      </c>
      <c r="I50" s="115">
        <v>-61</v>
      </c>
      <c r="J50" s="116">
        <v>-1.7681159420289856</v>
      </c>
    </row>
    <row r="51" spans="1:12" s="110" customFormat="1" ht="13.5" customHeight="1" x14ac:dyDescent="0.2">
      <c r="A51" s="118" t="s">
        <v>105</v>
      </c>
      <c r="B51" s="121" t="s">
        <v>108</v>
      </c>
      <c r="C51" s="113">
        <v>11.508718726307809</v>
      </c>
      <c r="D51" s="115">
        <v>759</v>
      </c>
      <c r="E51" s="114">
        <v>773</v>
      </c>
      <c r="F51" s="114">
        <v>857</v>
      </c>
      <c r="G51" s="114">
        <v>837</v>
      </c>
      <c r="H51" s="140">
        <v>801</v>
      </c>
      <c r="I51" s="115">
        <v>-42</v>
      </c>
      <c r="J51" s="116">
        <v>-5.2434456928838955</v>
      </c>
    </row>
    <row r="52" spans="1:12" s="110" customFormat="1" ht="13.5" customHeight="1" x14ac:dyDescent="0.2">
      <c r="A52" s="118"/>
      <c r="B52" s="121" t="s">
        <v>109</v>
      </c>
      <c r="C52" s="113">
        <v>71.902956785443521</v>
      </c>
      <c r="D52" s="115">
        <v>4742</v>
      </c>
      <c r="E52" s="114">
        <v>4693</v>
      </c>
      <c r="F52" s="114">
        <v>4933</v>
      </c>
      <c r="G52" s="114">
        <v>4840</v>
      </c>
      <c r="H52" s="140">
        <v>4699</v>
      </c>
      <c r="I52" s="115">
        <v>43</v>
      </c>
      <c r="J52" s="116">
        <v>0.91508831666311985</v>
      </c>
    </row>
    <row r="53" spans="1:12" s="110" customFormat="1" ht="13.5" customHeight="1" x14ac:dyDescent="0.2">
      <c r="A53" s="118"/>
      <c r="B53" s="121" t="s">
        <v>110</v>
      </c>
      <c r="C53" s="113">
        <v>15.830174374526155</v>
      </c>
      <c r="D53" s="115">
        <v>1044</v>
      </c>
      <c r="E53" s="114">
        <v>1035</v>
      </c>
      <c r="F53" s="114">
        <v>1029</v>
      </c>
      <c r="G53" s="114">
        <v>1011</v>
      </c>
      <c r="H53" s="140">
        <v>976</v>
      </c>
      <c r="I53" s="115">
        <v>68</v>
      </c>
      <c r="J53" s="116">
        <v>6.9672131147540988</v>
      </c>
    </row>
    <row r="54" spans="1:12" s="110" customFormat="1" ht="13.5" customHeight="1" x14ac:dyDescent="0.2">
      <c r="A54" s="120"/>
      <c r="B54" s="121" t="s">
        <v>111</v>
      </c>
      <c r="C54" s="113">
        <v>0.75815011372251706</v>
      </c>
      <c r="D54" s="115">
        <v>50</v>
      </c>
      <c r="E54" s="114">
        <v>54</v>
      </c>
      <c r="F54" s="114">
        <v>45</v>
      </c>
      <c r="G54" s="114">
        <v>46</v>
      </c>
      <c r="H54" s="140">
        <v>46</v>
      </c>
      <c r="I54" s="115">
        <v>4</v>
      </c>
      <c r="J54" s="116">
        <v>8.695652173913043</v>
      </c>
    </row>
    <row r="55" spans="1:12" s="110" customFormat="1" ht="13.5" customHeight="1" x14ac:dyDescent="0.2">
      <c r="A55" s="120"/>
      <c r="B55" s="121" t="s">
        <v>112</v>
      </c>
      <c r="C55" s="113">
        <v>0.15163002274450341</v>
      </c>
      <c r="D55" s="115">
        <v>10</v>
      </c>
      <c r="E55" s="114">
        <v>13</v>
      </c>
      <c r="F55" s="114">
        <v>9</v>
      </c>
      <c r="G55" s="114">
        <v>11</v>
      </c>
      <c r="H55" s="140">
        <v>9</v>
      </c>
      <c r="I55" s="115">
        <v>1</v>
      </c>
      <c r="J55" s="116">
        <v>11.111111111111111</v>
      </c>
    </row>
    <row r="56" spans="1:12" s="110" customFormat="1" ht="13.5" customHeight="1" x14ac:dyDescent="0.2">
      <c r="A56" s="118" t="s">
        <v>113</v>
      </c>
      <c r="B56" s="122" t="s">
        <v>116</v>
      </c>
      <c r="C56" s="113">
        <v>85.109931766489765</v>
      </c>
      <c r="D56" s="115">
        <v>5613</v>
      </c>
      <c r="E56" s="114">
        <v>5633</v>
      </c>
      <c r="F56" s="114">
        <v>5852</v>
      </c>
      <c r="G56" s="114">
        <v>5743</v>
      </c>
      <c r="H56" s="140">
        <v>5597</v>
      </c>
      <c r="I56" s="115">
        <v>16</v>
      </c>
      <c r="J56" s="116">
        <v>0.2858674289798106</v>
      </c>
    </row>
    <row r="57" spans="1:12" s="110" customFormat="1" ht="13.5" customHeight="1" x14ac:dyDescent="0.2">
      <c r="A57" s="142"/>
      <c r="B57" s="124" t="s">
        <v>117</v>
      </c>
      <c r="C57" s="125">
        <v>14.890068233510235</v>
      </c>
      <c r="D57" s="143">
        <v>982</v>
      </c>
      <c r="E57" s="144">
        <v>922</v>
      </c>
      <c r="F57" s="144">
        <v>1012</v>
      </c>
      <c r="G57" s="144">
        <v>991</v>
      </c>
      <c r="H57" s="145">
        <v>925</v>
      </c>
      <c r="I57" s="143">
        <v>57</v>
      </c>
      <c r="J57" s="146">
        <v>6.1621621621621623</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54147</v>
      </c>
      <c r="E12" s="236">
        <v>53562</v>
      </c>
      <c r="F12" s="114">
        <v>54624</v>
      </c>
      <c r="G12" s="114">
        <v>53855</v>
      </c>
      <c r="H12" s="140">
        <v>53254</v>
      </c>
      <c r="I12" s="115">
        <v>893</v>
      </c>
      <c r="J12" s="116">
        <v>1.6768693431479325</v>
      </c>
    </row>
    <row r="13" spans="1:15" s="110" customFormat="1" ht="12" customHeight="1" x14ac:dyDescent="0.2">
      <c r="A13" s="118" t="s">
        <v>105</v>
      </c>
      <c r="B13" s="119" t="s">
        <v>106</v>
      </c>
      <c r="C13" s="113">
        <v>54.477625722570039</v>
      </c>
      <c r="D13" s="115">
        <v>29498</v>
      </c>
      <c r="E13" s="114">
        <v>29234</v>
      </c>
      <c r="F13" s="114">
        <v>29790</v>
      </c>
      <c r="G13" s="114">
        <v>29344</v>
      </c>
      <c r="H13" s="140">
        <v>28979</v>
      </c>
      <c r="I13" s="115">
        <v>519</v>
      </c>
      <c r="J13" s="116">
        <v>1.790952068739432</v>
      </c>
    </row>
    <row r="14" spans="1:15" s="110" customFormat="1" ht="12" customHeight="1" x14ac:dyDescent="0.2">
      <c r="A14" s="118"/>
      <c r="B14" s="119" t="s">
        <v>107</v>
      </c>
      <c r="C14" s="113">
        <v>45.522374277429961</v>
      </c>
      <c r="D14" s="115">
        <v>24649</v>
      </c>
      <c r="E14" s="114">
        <v>24328</v>
      </c>
      <c r="F14" s="114">
        <v>24834</v>
      </c>
      <c r="G14" s="114">
        <v>24511</v>
      </c>
      <c r="H14" s="140">
        <v>24275</v>
      </c>
      <c r="I14" s="115">
        <v>374</v>
      </c>
      <c r="J14" s="116">
        <v>1.5406797116374871</v>
      </c>
    </row>
    <row r="15" spans="1:15" s="110" customFormat="1" ht="12" customHeight="1" x14ac:dyDescent="0.2">
      <c r="A15" s="118" t="s">
        <v>105</v>
      </c>
      <c r="B15" s="121" t="s">
        <v>108</v>
      </c>
      <c r="C15" s="113">
        <v>13.210334829261086</v>
      </c>
      <c r="D15" s="115">
        <v>7153</v>
      </c>
      <c r="E15" s="114">
        <v>7228</v>
      </c>
      <c r="F15" s="114">
        <v>7581</v>
      </c>
      <c r="G15" s="114">
        <v>7134</v>
      </c>
      <c r="H15" s="140">
        <v>7167</v>
      </c>
      <c r="I15" s="115">
        <v>-14</v>
      </c>
      <c r="J15" s="116">
        <v>-0.19533975163945863</v>
      </c>
    </row>
    <row r="16" spans="1:15" s="110" customFormat="1" ht="12" customHeight="1" x14ac:dyDescent="0.2">
      <c r="A16" s="118"/>
      <c r="B16" s="121" t="s">
        <v>109</v>
      </c>
      <c r="C16" s="113">
        <v>66.077529687701997</v>
      </c>
      <c r="D16" s="115">
        <v>35779</v>
      </c>
      <c r="E16" s="114">
        <v>35380</v>
      </c>
      <c r="F16" s="114">
        <v>36095</v>
      </c>
      <c r="G16" s="114">
        <v>35953</v>
      </c>
      <c r="H16" s="140">
        <v>35562</v>
      </c>
      <c r="I16" s="115">
        <v>217</v>
      </c>
      <c r="J16" s="116">
        <v>0.61020190090546089</v>
      </c>
    </row>
    <row r="17" spans="1:10" s="110" customFormat="1" ht="12" customHeight="1" x14ac:dyDescent="0.2">
      <c r="A17" s="118"/>
      <c r="B17" s="121" t="s">
        <v>110</v>
      </c>
      <c r="C17" s="113">
        <v>19.768408222062163</v>
      </c>
      <c r="D17" s="115">
        <v>10704</v>
      </c>
      <c r="E17" s="114">
        <v>10458</v>
      </c>
      <c r="F17" s="114">
        <v>10452</v>
      </c>
      <c r="G17" s="114">
        <v>10271</v>
      </c>
      <c r="H17" s="140">
        <v>10054</v>
      </c>
      <c r="I17" s="115">
        <v>650</v>
      </c>
      <c r="J17" s="116">
        <v>6.4650885219813006</v>
      </c>
    </row>
    <row r="18" spans="1:10" s="110" customFormat="1" ht="12" customHeight="1" x14ac:dyDescent="0.2">
      <c r="A18" s="120"/>
      <c r="B18" s="121" t="s">
        <v>111</v>
      </c>
      <c r="C18" s="113">
        <v>0.9437272609747539</v>
      </c>
      <c r="D18" s="115">
        <v>511</v>
      </c>
      <c r="E18" s="114">
        <v>496</v>
      </c>
      <c r="F18" s="114">
        <v>496</v>
      </c>
      <c r="G18" s="114">
        <v>497</v>
      </c>
      <c r="H18" s="140">
        <v>471</v>
      </c>
      <c r="I18" s="115">
        <v>40</v>
      </c>
      <c r="J18" s="116">
        <v>8.4925690021231421</v>
      </c>
    </row>
    <row r="19" spans="1:10" s="110" customFormat="1" ht="12" customHeight="1" x14ac:dyDescent="0.2">
      <c r="A19" s="120"/>
      <c r="B19" s="121" t="s">
        <v>112</v>
      </c>
      <c r="C19" s="113">
        <v>0.24193399449646333</v>
      </c>
      <c r="D19" s="115">
        <v>131</v>
      </c>
      <c r="E19" s="114">
        <v>127</v>
      </c>
      <c r="F19" s="114">
        <v>133</v>
      </c>
      <c r="G19" s="114">
        <v>124</v>
      </c>
      <c r="H19" s="140">
        <v>118</v>
      </c>
      <c r="I19" s="115">
        <v>13</v>
      </c>
      <c r="J19" s="116">
        <v>11.016949152542374</v>
      </c>
    </row>
    <row r="20" spans="1:10" s="110" customFormat="1" ht="12" customHeight="1" x14ac:dyDescent="0.2">
      <c r="A20" s="118" t="s">
        <v>113</v>
      </c>
      <c r="B20" s="119" t="s">
        <v>181</v>
      </c>
      <c r="C20" s="113">
        <v>71.872864609304301</v>
      </c>
      <c r="D20" s="115">
        <v>38917</v>
      </c>
      <c r="E20" s="114">
        <v>38564</v>
      </c>
      <c r="F20" s="114">
        <v>39473</v>
      </c>
      <c r="G20" s="114">
        <v>38791</v>
      </c>
      <c r="H20" s="140">
        <v>38474</v>
      </c>
      <c r="I20" s="115">
        <v>443</v>
      </c>
      <c r="J20" s="116">
        <v>1.1514269376721942</v>
      </c>
    </row>
    <row r="21" spans="1:10" s="110" customFormat="1" ht="12" customHeight="1" x14ac:dyDescent="0.2">
      <c r="A21" s="118"/>
      <c r="B21" s="119" t="s">
        <v>182</v>
      </c>
      <c r="C21" s="113">
        <v>28.127135390695699</v>
      </c>
      <c r="D21" s="115">
        <v>15230</v>
      </c>
      <c r="E21" s="114">
        <v>14998</v>
      </c>
      <c r="F21" s="114">
        <v>15151</v>
      </c>
      <c r="G21" s="114">
        <v>15064</v>
      </c>
      <c r="H21" s="140">
        <v>14780</v>
      </c>
      <c r="I21" s="115">
        <v>450</v>
      </c>
      <c r="J21" s="116">
        <v>3.0446549391069011</v>
      </c>
    </row>
    <row r="22" spans="1:10" s="110" customFormat="1" ht="12" customHeight="1" x14ac:dyDescent="0.2">
      <c r="A22" s="118" t="s">
        <v>113</v>
      </c>
      <c r="B22" s="119" t="s">
        <v>116</v>
      </c>
      <c r="C22" s="113">
        <v>83.95109609027277</v>
      </c>
      <c r="D22" s="115">
        <v>45457</v>
      </c>
      <c r="E22" s="114">
        <v>45302</v>
      </c>
      <c r="F22" s="114">
        <v>45873</v>
      </c>
      <c r="G22" s="114">
        <v>45158</v>
      </c>
      <c r="H22" s="140">
        <v>44957</v>
      </c>
      <c r="I22" s="115">
        <v>500</v>
      </c>
      <c r="J22" s="116">
        <v>1.1121738550170162</v>
      </c>
    </row>
    <row r="23" spans="1:10" s="110" customFormat="1" ht="12" customHeight="1" x14ac:dyDescent="0.2">
      <c r="A23" s="118"/>
      <c r="B23" s="119" t="s">
        <v>117</v>
      </c>
      <c r="C23" s="113">
        <v>16.01381424640331</v>
      </c>
      <c r="D23" s="115">
        <v>8671</v>
      </c>
      <c r="E23" s="114">
        <v>8241</v>
      </c>
      <c r="F23" s="114">
        <v>8728</v>
      </c>
      <c r="G23" s="114">
        <v>8674</v>
      </c>
      <c r="H23" s="140">
        <v>8276</v>
      </c>
      <c r="I23" s="115">
        <v>395</v>
      </c>
      <c r="J23" s="116">
        <v>4.7728371193813439</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56925</v>
      </c>
      <c r="E64" s="236">
        <v>56587</v>
      </c>
      <c r="F64" s="236">
        <v>57489</v>
      </c>
      <c r="G64" s="236">
        <v>56716</v>
      </c>
      <c r="H64" s="140">
        <v>56286</v>
      </c>
      <c r="I64" s="115">
        <v>639</v>
      </c>
      <c r="J64" s="116">
        <v>1.1352734250079948</v>
      </c>
    </row>
    <row r="65" spans="1:12" s="110" customFormat="1" ht="12" customHeight="1" x14ac:dyDescent="0.2">
      <c r="A65" s="118" t="s">
        <v>105</v>
      </c>
      <c r="B65" s="119" t="s">
        <v>106</v>
      </c>
      <c r="C65" s="113">
        <v>55.112867808519979</v>
      </c>
      <c r="D65" s="235">
        <v>31373</v>
      </c>
      <c r="E65" s="236">
        <v>31274</v>
      </c>
      <c r="F65" s="236">
        <v>31801</v>
      </c>
      <c r="G65" s="236">
        <v>31395</v>
      </c>
      <c r="H65" s="140">
        <v>31160</v>
      </c>
      <c r="I65" s="115">
        <v>213</v>
      </c>
      <c r="J65" s="116">
        <v>0.68356867779204111</v>
      </c>
    </row>
    <row r="66" spans="1:12" s="110" customFormat="1" ht="12" customHeight="1" x14ac:dyDescent="0.2">
      <c r="A66" s="118"/>
      <c r="B66" s="119" t="s">
        <v>107</v>
      </c>
      <c r="C66" s="113">
        <v>44.887132191480021</v>
      </c>
      <c r="D66" s="235">
        <v>25552</v>
      </c>
      <c r="E66" s="236">
        <v>25313</v>
      </c>
      <c r="F66" s="236">
        <v>25688</v>
      </c>
      <c r="G66" s="236">
        <v>25321</v>
      </c>
      <c r="H66" s="140">
        <v>25126</v>
      </c>
      <c r="I66" s="115">
        <v>426</v>
      </c>
      <c r="J66" s="116">
        <v>1.6954549072673724</v>
      </c>
    </row>
    <row r="67" spans="1:12" s="110" customFormat="1" ht="12" customHeight="1" x14ac:dyDescent="0.2">
      <c r="A67" s="118" t="s">
        <v>105</v>
      </c>
      <c r="B67" s="121" t="s">
        <v>108</v>
      </c>
      <c r="C67" s="113">
        <v>12.918752744839701</v>
      </c>
      <c r="D67" s="235">
        <v>7354</v>
      </c>
      <c r="E67" s="236">
        <v>7536</v>
      </c>
      <c r="F67" s="236">
        <v>7871</v>
      </c>
      <c r="G67" s="236">
        <v>7450</v>
      </c>
      <c r="H67" s="140">
        <v>7532</v>
      </c>
      <c r="I67" s="115">
        <v>-178</v>
      </c>
      <c r="J67" s="116">
        <v>-2.3632501327668614</v>
      </c>
    </row>
    <row r="68" spans="1:12" s="110" customFormat="1" ht="12" customHeight="1" x14ac:dyDescent="0.2">
      <c r="A68" s="118"/>
      <c r="B68" s="121" t="s">
        <v>109</v>
      </c>
      <c r="C68" s="113">
        <v>66.009661835748787</v>
      </c>
      <c r="D68" s="235">
        <v>37576</v>
      </c>
      <c r="E68" s="236">
        <v>37293</v>
      </c>
      <c r="F68" s="236">
        <v>37900</v>
      </c>
      <c r="G68" s="236">
        <v>37775</v>
      </c>
      <c r="H68" s="140">
        <v>37479</v>
      </c>
      <c r="I68" s="115">
        <v>97</v>
      </c>
      <c r="J68" s="116">
        <v>0.25881160116331814</v>
      </c>
    </row>
    <row r="69" spans="1:12" s="110" customFormat="1" ht="12" customHeight="1" x14ac:dyDescent="0.2">
      <c r="A69" s="118"/>
      <c r="B69" s="121" t="s">
        <v>110</v>
      </c>
      <c r="C69" s="113">
        <v>20.131752305665348</v>
      </c>
      <c r="D69" s="235">
        <v>11460</v>
      </c>
      <c r="E69" s="236">
        <v>11244</v>
      </c>
      <c r="F69" s="236">
        <v>11211</v>
      </c>
      <c r="G69" s="236">
        <v>10988</v>
      </c>
      <c r="H69" s="140">
        <v>10788</v>
      </c>
      <c r="I69" s="115">
        <v>672</v>
      </c>
      <c r="J69" s="116">
        <v>6.2291434927697438</v>
      </c>
    </row>
    <row r="70" spans="1:12" s="110" customFormat="1" ht="12" customHeight="1" x14ac:dyDescent="0.2">
      <c r="A70" s="120"/>
      <c r="B70" s="121" t="s">
        <v>111</v>
      </c>
      <c r="C70" s="113">
        <v>0.93983311374615719</v>
      </c>
      <c r="D70" s="235">
        <v>535</v>
      </c>
      <c r="E70" s="236">
        <v>514</v>
      </c>
      <c r="F70" s="236">
        <v>507</v>
      </c>
      <c r="G70" s="236">
        <v>503</v>
      </c>
      <c r="H70" s="140">
        <v>487</v>
      </c>
      <c r="I70" s="115">
        <v>48</v>
      </c>
      <c r="J70" s="116">
        <v>9.8562628336755651</v>
      </c>
    </row>
    <row r="71" spans="1:12" s="110" customFormat="1" ht="12" customHeight="1" x14ac:dyDescent="0.2">
      <c r="A71" s="120"/>
      <c r="B71" s="121" t="s">
        <v>112</v>
      </c>
      <c r="C71" s="113">
        <v>0.25120772946859904</v>
      </c>
      <c r="D71" s="235">
        <v>143</v>
      </c>
      <c r="E71" s="236">
        <v>132</v>
      </c>
      <c r="F71" s="236">
        <v>140</v>
      </c>
      <c r="G71" s="236">
        <v>128</v>
      </c>
      <c r="H71" s="140">
        <v>117</v>
      </c>
      <c r="I71" s="115">
        <v>26</v>
      </c>
      <c r="J71" s="116">
        <v>22.222222222222221</v>
      </c>
    </row>
    <row r="72" spans="1:12" s="110" customFormat="1" ht="12" customHeight="1" x14ac:dyDescent="0.2">
      <c r="A72" s="118" t="s">
        <v>113</v>
      </c>
      <c r="B72" s="119" t="s">
        <v>181</v>
      </c>
      <c r="C72" s="113">
        <v>72.460254721124286</v>
      </c>
      <c r="D72" s="235">
        <v>41248</v>
      </c>
      <c r="E72" s="236">
        <v>41075</v>
      </c>
      <c r="F72" s="236">
        <v>41888</v>
      </c>
      <c r="G72" s="236">
        <v>41299</v>
      </c>
      <c r="H72" s="140">
        <v>41125</v>
      </c>
      <c r="I72" s="115">
        <v>123</v>
      </c>
      <c r="J72" s="116">
        <v>0.29908814589665655</v>
      </c>
    </row>
    <row r="73" spans="1:12" s="110" customFormat="1" ht="12" customHeight="1" x14ac:dyDescent="0.2">
      <c r="A73" s="118"/>
      <c r="B73" s="119" t="s">
        <v>182</v>
      </c>
      <c r="C73" s="113">
        <v>27.539745278875714</v>
      </c>
      <c r="D73" s="115">
        <v>15677</v>
      </c>
      <c r="E73" s="114">
        <v>15512</v>
      </c>
      <c r="F73" s="114">
        <v>15601</v>
      </c>
      <c r="G73" s="114">
        <v>15417</v>
      </c>
      <c r="H73" s="140">
        <v>15161</v>
      </c>
      <c r="I73" s="115">
        <v>516</v>
      </c>
      <c r="J73" s="116">
        <v>3.4034694281379858</v>
      </c>
    </row>
    <row r="74" spans="1:12" s="110" customFormat="1" ht="12" customHeight="1" x14ac:dyDescent="0.2">
      <c r="A74" s="118" t="s">
        <v>113</v>
      </c>
      <c r="B74" s="119" t="s">
        <v>116</v>
      </c>
      <c r="C74" s="113">
        <v>84.493631971892839</v>
      </c>
      <c r="D74" s="115">
        <v>48098</v>
      </c>
      <c r="E74" s="114">
        <v>48107</v>
      </c>
      <c r="F74" s="114">
        <v>48569</v>
      </c>
      <c r="G74" s="114">
        <v>47882</v>
      </c>
      <c r="H74" s="140">
        <v>47761</v>
      </c>
      <c r="I74" s="115">
        <v>337</v>
      </c>
      <c r="J74" s="116">
        <v>0.70559661648625449</v>
      </c>
    </row>
    <row r="75" spans="1:12" s="110" customFormat="1" ht="12" customHeight="1" x14ac:dyDescent="0.2">
      <c r="A75" s="142"/>
      <c r="B75" s="124" t="s">
        <v>117</v>
      </c>
      <c r="C75" s="125">
        <v>15.465963987703118</v>
      </c>
      <c r="D75" s="143">
        <v>8804</v>
      </c>
      <c r="E75" s="144">
        <v>8460</v>
      </c>
      <c r="F75" s="144">
        <v>8898</v>
      </c>
      <c r="G75" s="144">
        <v>8814</v>
      </c>
      <c r="H75" s="145">
        <v>8508</v>
      </c>
      <c r="I75" s="143">
        <v>296</v>
      </c>
      <c r="J75" s="146">
        <v>3.4790785143394451</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54147</v>
      </c>
      <c r="G11" s="114">
        <v>53562</v>
      </c>
      <c r="H11" s="114">
        <v>54624</v>
      </c>
      <c r="I11" s="114">
        <v>53855</v>
      </c>
      <c r="J11" s="140">
        <v>53254</v>
      </c>
      <c r="K11" s="114">
        <v>893</v>
      </c>
      <c r="L11" s="116">
        <v>1.6768693431479325</v>
      </c>
    </row>
    <row r="12" spans="1:17" s="110" customFormat="1" ht="24.95" customHeight="1" x14ac:dyDescent="0.2">
      <c r="A12" s="604" t="s">
        <v>185</v>
      </c>
      <c r="B12" s="605"/>
      <c r="C12" s="605"/>
      <c r="D12" s="606"/>
      <c r="E12" s="113">
        <v>54.477625722570039</v>
      </c>
      <c r="F12" s="115">
        <v>29498</v>
      </c>
      <c r="G12" s="114">
        <v>29234</v>
      </c>
      <c r="H12" s="114">
        <v>29790</v>
      </c>
      <c r="I12" s="114">
        <v>29344</v>
      </c>
      <c r="J12" s="140">
        <v>28979</v>
      </c>
      <c r="K12" s="114">
        <v>519</v>
      </c>
      <c r="L12" s="116">
        <v>1.790952068739432</v>
      </c>
    </row>
    <row r="13" spans="1:17" s="110" customFormat="1" ht="15" customHeight="1" x14ac:dyDescent="0.2">
      <c r="A13" s="120"/>
      <c r="B13" s="612" t="s">
        <v>107</v>
      </c>
      <c r="C13" s="612"/>
      <c r="E13" s="113">
        <v>45.522374277429961</v>
      </c>
      <c r="F13" s="115">
        <v>24649</v>
      </c>
      <c r="G13" s="114">
        <v>24328</v>
      </c>
      <c r="H13" s="114">
        <v>24834</v>
      </c>
      <c r="I13" s="114">
        <v>24511</v>
      </c>
      <c r="J13" s="140">
        <v>24275</v>
      </c>
      <c r="K13" s="114">
        <v>374</v>
      </c>
      <c r="L13" s="116">
        <v>1.5406797116374871</v>
      </c>
    </row>
    <row r="14" spans="1:17" s="110" customFormat="1" ht="24.95" customHeight="1" x14ac:dyDescent="0.2">
      <c r="A14" s="604" t="s">
        <v>186</v>
      </c>
      <c r="B14" s="605"/>
      <c r="C14" s="605"/>
      <c r="D14" s="606"/>
      <c r="E14" s="113">
        <v>13.210334829261086</v>
      </c>
      <c r="F14" s="115">
        <v>7153</v>
      </c>
      <c r="G14" s="114">
        <v>7228</v>
      </c>
      <c r="H14" s="114">
        <v>7581</v>
      </c>
      <c r="I14" s="114">
        <v>7134</v>
      </c>
      <c r="J14" s="140">
        <v>7167</v>
      </c>
      <c r="K14" s="114">
        <v>-14</v>
      </c>
      <c r="L14" s="116">
        <v>-0.19533975163945863</v>
      </c>
    </row>
    <row r="15" spans="1:17" s="110" customFormat="1" ht="15" customHeight="1" x14ac:dyDescent="0.2">
      <c r="A15" s="120"/>
      <c r="B15" s="119"/>
      <c r="C15" s="258" t="s">
        <v>106</v>
      </c>
      <c r="E15" s="113">
        <v>56.983084020690619</v>
      </c>
      <c r="F15" s="115">
        <v>4076</v>
      </c>
      <c r="G15" s="114">
        <v>4120</v>
      </c>
      <c r="H15" s="114">
        <v>4319</v>
      </c>
      <c r="I15" s="114">
        <v>4057</v>
      </c>
      <c r="J15" s="140">
        <v>4072</v>
      </c>
      <c r="K15" s="114">
        <v>4</v>
      </c>
      <c r="L15" s="116">
        <v>9.8231827111984277E-2</v>
      </c>
    </row>
    <row r="16" spans="1:17" s="110" customFormat="1" ht="15" customHeight="1" x14ac:dyDescent="0.2">
      <c r="A16" s="120"/>
      <c r="B16" s="119"/>
      <c r="C16" s="258" t="s">
        <v>107</v>
      </c>
      <c r="E16" s="113">
        <v>43.016915979309381</v>
      </c>
      <c r="F16" s="115">
        <v>3077</v>
      </c>
      <c r="G16" s="114">
        <v>3108</v>
      </c>
      <c r="H16" s="114">
        <v>3262</v>
      </c>
      <c r="I16" s="114">
        <v>3077</v>
      </c>
      <c r="J16" s="140">
        <v>3095</v>
      </c>
      <c r="K16" s="114">
        <v>-18</v>
      </c>
      <c r="L16" s="116">
        <v>-0.5815831987075929</v>
      </c>
    </row>
    <row r="17" spans="1:12" s="110" customFormat="1" ht="15" customHeight="1" x14ac:dyDescent="0.2">
      <c r="A17" s="120"/>
      <c r="B17" s="121" t="s">
        <v>109</v>
      </c>
      <c r="C17" s="258"/>
      <c r="E17" s="113">
        <v>66.077529687701997</v>
      </c>
      <c r="F17" s="115">
        <v>35779</v>
      </c>
      <c r="G17" s="114">
        <v>35380</v>
      </c>
      <c r="H17" s="114">
        <v>36095</v>
      </c>
      <c r="I17" s="114">
        <v>35953</v>
      </c>
      <c r="J17" s="140">
        <v>35562</v>
      </c>
      <c r="K17" s="114">
        <v>217</v>
      </c>
      <c r="L17" s="116">
        <v>0.61020190090546089</v>
      </c>
    </row>
    <row r="18" spans="1:12" s="110" customFormat="1" ht="15" customHeight="1" x14ac:dyDescent="0.2">
      <c r="A18" s="120"/>
      <c r="B18" s="119"/>
      <c r="C18" s="258" t="s">
        <v>106</v>
      </c>
      <c r="E18" s="113">
        <v>54.66055507420554</v>
      </c>
      <c r="F18" s="115">
        <v>19557</v>
      </c>
      <c r="G18" s="114">
        <v>19382</v>
      </c>
      <c r="H18" s="114">
        <v>19771</v>
      </c>
      <c r="I18" s="114">
        <v>19678</v>
      </c>
      <c r="J18" s="140">
        <v>19429</v>
      </c>
      <c r="K18" s="114">
        <v>128</v>
      </c>
      <c r="L18" s="116">
        <v>0.65880899686036343</v>
      </c>
    </row>
    <row r="19" spans="1:12" s="110" customFormat="1" ht="15" customHeight="1" x14ac:dyDescent="0.2">
      <c r="A19" s="120"/>
      <c r="B19" s="119"/>
      <c r="C19" s="258" t="s">
        <v>107</v>
      </c>
      <c r="E19" s="113">
        <v>45.33944492579446</v>
      </c>
      <c r="F19" s="115">
        <v>16222</v>
      </c>
      <c r="G19" s="114">
        <v>15998</v>
      </c>
      <c r="H19" s="114">
        <v>16324</v>
      </c>
      <c r="I19" s="114">
        <v>16275</v>
      </c>
      <c r="J19" s="140">
        <v>16133</v>
      </c>
      <c r="K19" s="114">
        <v>89</v>
      </c>
      <c r="L19" s="116">
        <v>0.55166429058451616</v>
      </c>
    </row>
    <row r="20" spans="1:12" s="110" customFormat="1" ht="15" customHeight="1" x14ac:dyDescent="0.2">
      <c r="A20" s="120"/>
      <c r="B20" s="121" t="s">
        <v>110</v>
      </c>
      <c r="C20" s="258"/>
      <c r="E20" s="113">
        <v>19.768408222062163</v>
      </c>
      <c r="F20" s="115">
        <v>10704</v>
      </c>
      <c r="G20" s="114">
        <v>10458</v>
      </c>
      <c r="H20" s="114">
        <v>10452</v>
      </c>
      <c r="I20" s="114">
        <v>10271</v>
      </c>
      <c r="J20" s="140">
        <v>10054</v>
      </c>
      <c r="K20" s="114">
        <v>650</v>
      </c>
      <c r="L20" s="116">
        <v>6.4650885219813006</v>
      </c>
    </row>
    <row r="21" spans="1:12" s="110" customFormat="1" ht="15" customHeight="1" x14ac:dyDescent="0.2">
      <c r="A21" s="120"/>
      <c r="B21" s="119"/>
      <c r="C21" s="258" t="s">
        <v>106</v>
      </c>
      <c r="E21" s="113">
        <v>51.784379671150973</v>
      </c>
      <c r="F21" s="115">
        <v>5543</v>
      </c>
      <c r="G21" s="114">
        <v>5409</v>
      </c>
      <c r="H21" s="114">
        <v>5379</v>
      </c>
      <c r="I21" s="114">
        <v>5279</v>
      </c>
      <c r="J21" s="140">
        <v>5164</v>
      </c>
      <c r="K21" s="114">
        <v>379</v>
      </c>
      <c r="L21" s="116">
        <v>7.3392718822618122</v>
      </c>
    </row>
    <row r="22" spans="1:12" s="110" customFormat="1" ht="15" customHeight="1" x14ac:dyDescent="0.2">
      <c r="A22" s="120"/>
      <c r="B22" s="119"/>
      <c r="C22" s="258" t="s">
        <v>107</v>
      </c>
      <c r="E22" s="113">
        <v>48.215620328849027</v>
      </c>
      <c r="F22" s="115">
        <v>5161</v>
      </c>
      <c r="G22" s="114">
        <v>5049</v>
      </c>
      <c r="H22" s="114">
        <v>5073</v>
      </c>
      <c r="I22" s="114">
        <v>4992</v>
      </c>
      <c r="J22" s="140">
        <v>4890</v>
      </c>
      <c r="K22" s="114">
        <v>271</v>
      </c>
      <c r="L22" s="116">
        <v>5.5419222903885483</v>
      </c>
    </row>
    <row r="23" spans="1:12" s="110" customFormat="1" ht="15" customHeight="1" x14ac:dyDescent="0.2">
      <c r="A23" s="120"/>
      <c r="B23" s="121" t="s">
        <v>111</v>
      </c>
      <c r="C23" s="258"/>
      <c r="E23" s="113">
        <v>0.9437272609747539</v>
      </c>
      <c r="F23" s="115">
        <v>511</v>
      </c>
      <c r="G23" s="114">
        <v>496</v>
      </c>
      <c r="H23" s="114">
        <v>496</v>
      </c>
      <c r="I23" s="114">
        <v>497</v>
      </c>
      <c r="J23" s="140">
        <v>471</v>
      </c>
      <c r="K23" s="114">
        <v>40</v>
      </c>
      <c r="L23" s="116">
        <v>8.4925690021231421</v>
      </c>
    </row>
    <row r="24" spans="1:12" s="110" customFormat="1" ht="15" customHeight="1" x14ac:dyDescent="0.2">
      <c r="A24" s="120"/>
      <c r="B24" s="119"/>
      <c r="C24" s="258" t="s">
        <v>106</v>
      </c>
      <c r="E24" s="113">
        <v>63.013698630136986</v>
      </c>
      <c r="F24" s="115">
        <v>322</v>
      </c>
      <c r="G24" s="114">
        <v>323</v>
      </c>
      <c r="H24" s="114">
        <v>321</v>
      </c>
      <c r="I24" s="114">
        <v>330</v>
      </c>
      <c r="J24" s="140">
        <v>314</v>
      </c>
      <c r="K24" s="114">
        <v>8</v>
      </c>
      <c r="L24" s="116">
        <v>2.5477707006369426</v>
      </c>
    </row>
    <row r="25" spans="1:12" s="110" customFormat="1" ht="15" customHeight="1" x14ac:dyDescent="0.2">
      <c r="A25" s="120"/>
      <c r="B25" s="119"/>
      <c r="C25" s="258" t="s">
        <v>107</v>
      </c>
      <c r="E25" s="113">
        <v>36.986301369863014</v>
      </c>
      <c r="F25" s="115">
        <v>189</v>
      </c>
      <c r="G25" s="114">
        <v>173</v>
      </c>
      <c r="H25" s="114">
        <v>175</v>
      </c>
      <c r="I25" s="114">
        <v>167</v>
      </c>
      <c r="J25" s="140">
        <v>157</v>
      </c>
      <c r="K25" s="114">
        <v>32</v>
      </c>
      <c r="L25" s="116">
        <v>20.38216560509554</v>
      </c>
    </row>
    <row r="26" spans="1:12" s="110" customFormat="1" ht="15" customHeight="1" x14ac:dyDescent="0.2">
      <c r="A26" s="120"/>
      <c r="C26" s="121" t="s">
        <v>187</v>
      </c>
      <c r="D26" s="110" t="s">
        <v>188</v>
      </c>
      <c r="E26" s="113">
        <v>0.24193399449646333</v>
      </c>
      <c r="F26" s="115">
        <v>131</v>
      </c>
      <c r="G26" s="114">
        <v>127</v>
      </c>
      <c r="H26" s="114">
        <v>133</v>
      </c>
      <c r="I26" s="114">
        <v>124</v>
      </c>
      <c r="J26" s="140">
        <v>118</v>
      </c>
      <c r="K26" s="114">
        <v>13</v>
      </c>
      <c r="L26" s="116">
        <v>11.016949152542374</v>
      </c>
    </row>
    <row r="27" spans="1:12" s="110" customFormat="1" ht="15" customHeight="1" x14ac:dyDescent="0.2">
      <c r="A27" s="120"/>
      <c r="B27" s="119"/>
      <c r="D27" s="259" t="s">
        <v>106</v>
      </c>
      <c r="E27" s="113">
        <v>48.091603053435115</v>
      </c>
      <c r="F27" s="115">
        <v>63</v>
      </c>
      <c r="G27" s="114">
        <v>64</v>
      </c>
      <c r="H27" s="114">
        <v>63</v>
      </c>
      <c r="I27" s="114">
        <v>62</v>
      </c>
      <c r="J27" s="140">
        <v>63</v>
      </c>
      <c r="K27" s="114">
        <v>0</v>
      </c>
      <c r="L27" s="116">
        <v>0</v>
      </c>
    </row>
    <row r="28" spans="1:12" s="110" customFormat="1" ht="15" customHeight="1" x14ac:dyDescent="0.2">
      <c r="A28" s="120"/>
      <c r="B28" s="119"/>
      <c r="D28" s="259" t="s">
        <v>107</v>
      </c>
      <c r="E28" s="113">
        <v>51.908396946564885</v>
      </c>
      <c r="F28" s="115">
        <v>68</v>
      </c>
      <c r="G28" s="114">
        <v>63</v>
      </c>
      <c r="H28" s="114">
        <v>70</v>
      </c>
      <c r="I28" s="114">
        <v>62</v>
      </c>
      <c r="J28" s="140">
        <v>55</v>
      </c>
      <c r="K28" s="114">
        <v>13</v>
      </c>
      <c r="L28" s="116">
        <v>23.636363636363637</v>
      </c>
    </row>
    <row r="29" spans="1:12" s="110" customFormat="1" ht="24.95" customHeight="1" x14ac:dyDescent="0.2">
      <c r="A29" s="604" t="s">
        <v>189</v>
      </c>
      <c r="B29" s="605"/>
      <c r="C29" s="605"/>
      <c r="D29" s="606"/>
      <c r="E29" s="113">
        <v>83.95109609027277</v>
      </c>
      <c r="F29" s="115">
        <v>45457</v>
      </c>
      <c r="G29" s="114">
        <v>45302</v>
      </c>
      <c r="H29" s="114">
        <v>45873</v>
      </c>
      <c r="I29" s="114">
        <v>45158</v>
      </c>
      <c r="J29" s="140">
        <v>44957</v>
      </c>
      <c r="K29" s="114">
        <v>500</v>
      </c>
      <c r="L29" s="116">
        <v>1.1121738550170162</v>
      </c>
    </row>
    <row r="30" spans="1:12" s="110" customFormat="1" ht="15" customHeight="1" x14ac:dyDescent="0.2">
      <c r="A30" s="120"/>
      <c r="B30" s="119"/>
      <c r="C30" s="258" t="s">
        <v>106</v>
      </c>
      <c r="E30" s="113">
        <v>52.044789581362608</v>
      </c>
      <c r="F30" s="115">
        <v>23658</v>
      </c>
      <c r="G30" s="114">
        <v>23625</v>
      </c>
      <c r="H30" s="114">
        <v>23923</v>
      </c>
      <c r="I30" s="114">
        <v>23539</v>
      </c>
      <c r="J30" s="140">
        <v>23412</v>
      </c>
      <c r="K30" s="114">
        <v>246</v>
      </c>
      <c r="L30" s="116">
        <v>1.0507432086109687</v>
      </c>
    </row>
    <row r="31" spans="1:12" s="110" customFormat="1" ht="15" customHeight="1" x14ac:dyDescent="0.2">
      <c r="A31" s="120"/>
      <c r="B31" s="119"/>
      <c r="C31" s="258" t="s">
        <v>107</v>
      </c>
      <c r="E31" s="113">
        <v>47.955210418637392</v>
      </c>
      <c r="F31" s="115">
        <v>21799</v>
      </c>
      <c r="G31" s="114">
        <v>21677</v>
      </c>
      <c r="H31" s="114">
        <v>21950</v>
      </c>
      <c r="I31" s="114">
        <v>21619</v>
      </c>
      <c r="J31" s="140">
        <v>21545</v>
      </c>
      <c r="K31" s="114">
        <v>254</v>
      </c>
      <c r="L31" s="116">
        <v>1.1789278254815503</v>
      </c>
    </row>
    <row r="32" spans="1:12" s="110" customFormat="1" ht="15" customHeight="1" x14ac:dyDescent="0.2">
      <c r="A32" s="120"/>
      <c r="B32" s="119" t="s">
        <v>117</v>
      </c>
      <c r="C32" s="258"/>
      <c r="E32" s="113">
        <v>16.01381424640331</v>
      </c>
      <c r="F32" s="115">
        <v>8671</v>
      </c>
      <c r="G32" s="114">
        <v>8241</v>
      </c>
      <c r="H32" s="114">
        <v>8728</v>
      </c>
      <c r="I32" s="114">
        <v>8674</v>
      </c>
      <c r="J32" s="140">
        <v>8276</v>
      </c>
      <c r="K32" s="114">
        <v>395</v>
      </c>
      <c r="L32" s="116">
        <v>4.7728371193813439</v>
      </c>
    </row>
    <row r="33" spans="1:12" s="110" customFormat="1" ht="15" customHeight="1" x14ac:dyDescent="0.2">
      <c r="A33" s="120"/>
      <c r="B33" s="119"/>
      <c r="C33" s="258" t="s">
        <v>106</v>
      </c>
      <c r="E33" s="113">
        <v>67.189482181985923</v>
      </c>
      <c r="F33" s="115">
        <v>5826</v>
      </c>
      <c r="G33" s="114">
        <v>5595</v>
      </c>
      <c r="H33" s="114">
        <v>5851</v>
      </c>
      <c r="I33" s="114">
        <v>5790</v>
      </c>
      <c r="J33" s="140">
        <v>5553</v>
      </c>
      <c r="K33" s="114">
        <v>273</v>
      </c>
      <c r="L33" s="116">
        <v>4.9162614802809292</v>
      </c>
    </row>
    <row r="34" spans="1:12" s="110" customFormat="1" ht="15" customHeight="1" x14ac:dyDescent="0.2">
      <c r="A34" s="120"/>
      <c r="B34" s="119"/>
      <c r="C34" s="258" t="s">
        <v>107</v>
      </c>
      <c r="E34" s="113">
        <v>32.81051781801407</v>
      </c>
      <c r="F34" s="115">
        <v>2845</v>
      </c>
      <c r="G34" s="114">
        <v>2646</v>
      </c>
      <c r="H34" s="114">
        <v>2877</v>
      </c>
      <c r="I34" s="114">
        <v>2884</v>
      </c>
      <c r="J34" s="140">
        <v>2723</v>
      </c>
      <c r="K34" s="114">
        <v>122</v>
      </c>
      <c r="L34" s="116">
        <v>4.4803525523319871</v>
      </c>
    </row>
    <row r="35" spans="1:12" s="110" customFormat="1" ht="24.95" customHeight="1" x14ac:dyDescent="0.2">
      <c r="A35" s="604" t="s">
        <v>190</v>
      </c>
      <c r="B35" s="605"/>
      <c r="C35" s="605"/>
      <c r="D35" s="606"/>
      <c r="E35" s="113">
        <v>71.872864609304301</v>
      </c>
      <c r="F35" s="115">
        <v>38917</v>
      </c>
      <c r="G35" s="114">
        <v>38564</v>
      </c>
      <c r="H35" s="114">
        <v>39473</v>
      </c>
      <c r="I35" s="114">
        <v>38791</v>
      </c>
      <c r="J35" s="140">
        <v>38474</v>
      </c>
      <c r="K35" s="114">
        <v>443</v>
      </c>
      <c r="L35" s="116">
        <v>1.1514269376721942</v>
      </c>
    </row>
    <row r="36" spans="1:12" s="110" customFormat="1" ht="15" customHeight="1" x14ac:dyDescent="0.2">
      <c r="A36" s="120"/>
      <c r="B36" s="119"/>
      <c r="C36" s="258" t="s">
        <v>106</v>
      </c>
      <c r="E36" s="113">
        <v>69.951435105480897</v>
      </c>
      <c r="F36" s="115">
        <v>27223</v>
      </c>
      <c r="G36" s="114">
        <v>27023</v>
      </c>
      <c r="H36" s="114">
        <v>27578</v>
      </c>
      <c r="I36" s="114">
        <v>27142</v>
      </c>
      <c r="J36" s="140">
        <v>26884</v>
      </c>
      <c r="K36" s="114">
        <v>339</v>
      </c>
      <c r="L36" s="116">
        <v>1.2609730694837078</v>
      </c>
    </row>
    <row r="37" spans="1:12" s="110" customFormat="1" ht="15" customHeight="1" x14ac:dyDescent="0.2">
      <c r="A37" s="120"/>
      <c r="B37" s="119"/>
      <c r="C37" s="258" t="s">
        <v>107</v>
      </c>
      <c r="E37" s="113">
        <v>30.048564894519103</v>
      </c>
      <c r="F37" s="115">
        <v>11694</v>
      </c>
      <c r="G37" s="114">
        <v>11541</v>
      </c>
      <c r="H37" s="114">
        <v>11895</v>
      </c>
      <c r="I37" s="114">
        <v>11649</v>
      </c>
      <c r="J37" s="140">
        <v>11590</v>
      </c>
      <c r="K37" s="114">
        <v>104</v>
      </c>
      <c r="L37" s="116">
        <v>0.89732528041415016</v>
      </c>
    </row>
    <row r="38" spans="1:12" s="110" customFormat="1" ht="15" customHeight="1" x14ac:dyDescent="0.2">
      <c r="A38" s="120"/>
      <c r="B38" s="119" t="s">
        <v>182</v>
      </c>
      <c r="C38" s="258"/>
      <c r="E38" s="113">
        <v>28.127135390695699</v>
      </c>
      <c r="F38" s="115">
        <v>15230</v>
      </c>
      <c r="G38" s="114">
        <v>14998</v>
      </c>
      <c r="H38" s="114">
        <v>15151</v>
      </c>
      <c r="I38" s="114">
        <v>15064</v>
      </c>
      <c r="J38" s="140">
        <v>14780</v>
      </c>
      <c r="K38" s="114">
        <v>450</v>
      </c>
      <c r="L38" s="116">
        <v>3.0446549391069011</v>
      </c>
    </row>
    <row r="39" spans="1:12" s="110" customFormat="1" ht="15" customHeight="1" x14ac:dyDescent="0.2">
      <c r="A39" s="120"/>
      <c r="B39" s="119"/>
      <c r="C39" s="258" t="s">
        <v>106</v>
      </c>
      <c r="E39" s="113">
        <v>14.937623112278398</v>
      </c>
      <c r="F39" s="115">
        <v>2275</v>
      </c>
      <c r="G39" s="114">
        <v>2211</v>
      </c>
      <c r="H39" s="114">
        <v>2212</v>
      </c>
      <c r="I39" s="114">
        <v>2202</v>
      </c>
      <c r="J39" s="140">
        <v>2095</v>
      </c>
      <c r="K39" s="114">
        <v>180</v>
      </c>
      <c r="L39" s="116">
        <v>8.591885441527447</v>
      </c>
    </row>
    <row r="40" spans="1:12" s="110" customFormat="1" ht="15" customHeight="1" x14ac:dyDescent="0.2">
      <c r="A40" s="120"/>
      <c r="B40" s="119"/>
      <c r="C40" s="258" t="s">
        <v>107</v>
      </c>
      <c r="E40" s="113">
        <v>85.062376887721598</v>
      </c>
      <c r="F40" s="115">
        <v>12955</v>
      </c>
      <c r="G40" s="114">
        <v>12787</v>
      </c>
      <c r="H40" s="114">
        <v>12939</v>
      </c>
      <c r="I40" s="114">
        <v>12862</v>
      </c>
      <c r="J40" s="140">
        <v>12685</v>
      </c>
      <c r="K40" s="114">
        <v>270</v>
      </c>
      <c r="L40" s="116">
        <v>2.128498226251478</v>
      </c>
    </row>
    <row r="41" spans="1:12" s="110" customFormat="1" ht="24.75" customHeight="1" x14ac:dyDescent="0.2">
      <c r="A41" s="604" t="s">
        <v>517</v>
      </c>
      <c r="B41" s="605"/>
      <c r="C41" s="605"/>
      <c r="D41" s="606"/>
      <c r="E41" s="113">
        <v>4.8516076606275513</v>
      </c>
      <c r="F41" s="115">
        <v>2627</v>
      </c>
      <c r="G41" s="114">
        <v>2924</v>
      </c>
      <c r="H41" s="114">
        <v>2939</v>
      </c>
      <c r="I41" s="114">
        <v>2503</v>
      </c>
      <c r="J41" s="140">
        <v>2571</v>
      </c>
      <c r="K41" s="114">
        <v>56</v>
      </c>
      <c r="L41" s="116">
        <v>2.1781408012446519</v>
      </c>
    </row>
    <row r="42" spans="1:12" s="110" customFormat="1" ht="15" customHeight="1" x14ac:dyDescent="0.2">
      <c r="A42" s="120"/>
      <c r="B42" s="119"/>
      <c r="C42" s="258" t="s">
        <v>106</v>
      </c>
      <c r="E42" s="113">
        <v>57.480015226494096</v>
      </c>
      <c r="F42" s="115">
        <v>1510</v>
      </c>
      <c r="G42" s="114">
        <v>1718</v>
      </c>
      <c r="H42" s="114">
        <v>1723</v>
      </c>
      <c r="I42" s="114">
        <v>1429</v>
      </c>
      <c r="J42" s="140">
        <v>1469</v>
      </c>
      <c r="K42" s="114">
        <v>41</v>
      </c>
      <c r="L42" s="116">
        <v>2.7910142954390742</v>
      </c>
    </row>
    <row r="43" spans="1:12" s="110" customFormat="1" ht="15" customHeight="1" x14ac:dyDescent="0.2">
      <c r="A43" s="123"/>
      <c r="B43" s="124"/>
      <c r="C43" s="260" t="s">
        <v>107</v>
      </c>
      <c r="D43" s="261"/>
      <c r="E43" s="125">
        <v>42.519984773505904</v>
      </c>
      <c r="F43" s="143">
        <v>1117</v>
      </c>
      <c r="G43" s="144">
        <v>1206</v>
      </c>
      <c r="H43" s="144">
        <v>1216</v>
      </c>
      <c r="I43" s="144">
        <v>1074</v>
      </c>
      <c r="J43" s="145">
        <v>1102</v>
      </c>
      <c r="K43" s="144">
        <v>15</v>
      </c>
      <c r="L43" s="146">
        <v>1.3611615245009074</v>
      </c>
    </row>
    <row r="44" spans="1:12" s="110" customFormat="1" ht="45.75" customHeight="1" x14ac:dyDescent="0.2">
      <c r="A44" s="604" t="s">
        <v>191</v>
      </c>
      <c r="B44" s="605"/>
      <c r="C44" s="605"/>
      <c r="D44" s="606"/>
      <c r="E44" s="113">
        <v>1.8745267512512236</v>
      </c>
      <c r="F44" s="115">
        <v>1015</v>
      </c>
      <c r="G44" s="114">
        <v>1032</v>
      </c>
      <c r="H44" s="114">
        <v>1049</v>
      </c>
      <c r="I44" s="114">
        <v>1048</v>
      </c>
      <c r="J44" s="140">
        <v>1056</v>
      </c>
      <c r="K44" s="114">
        <v>-41</v>
      </c>
      <c r="L44" s="116">
        <v>-3.8825757575757578</v>
      </c>
    </row>
    <row r="45" spans="1:12" s="110" customFormat="1" ht="15" customHeight="1" x14ac:dyDescent="0.2">
      <c r="A45" s="120"/>
      <c r="B45" s="119"/>
      <c r="C45" s="258" t="s">
        <v>106</v>
      </c>
      <c r="E45" s="113">
        <v>61.674876847290641</v>
      </c>
      <c r="F45" s="115">
        <v>626</v>
      </c>
      <c r="G45" s="114">
        <v>642</v>
      </c>
      <c r="H45" s="114">
        <v>652</v>
      </c>
      <c r="I45" s="114">
        <v>653</v>
      </c>
      <c r="J45" s="140">
        <v>656</v>
      </c>
      <c r="K45" s="114">
        <v>-30</v>
      </c>
      <c r="L45" s="116">
        <v>-4.5731707317073171</v>
      </c>
    </row>
    <row r="46" spans="1:12" s="110" customFormat="1" ht="15" customHeight="1" x14ac:dyDescent="0.2">
      <c r="A46" s="123"/>
      <c r="B46" s="124"/>
      <c r="C46" s="260" t="s">
        <v>107</v>
      </c>
      <c r="D46" s="261"/>
      <c r="E46" s="125">
        <v>38.325123152709359</v>
      </c>
      <c r="F46" s="143">
        <v>389</v>
      </c>
      <c r="G46" s="144">
        <v>390</v>
      </c>
      <c r="H46" s="144">
        <v>397</v>
      </c>
      <c r="I46" s="144">
        <v>395</v>
      </c>
      <c r="J46" s="145">
        <v>400</v>
      </c>
      <c r="K46" s="144">
        <v>-11</v>
      </c>
      <c r="L46" s="146">
        <v>-2.75</v>
      </c>
    </row>
    <row r="47" spans="1:12" s="110" customFormat="1" ht="39" customHeight="1" x14ac:dyDescent="0.2">
      <c r="A47" s="604" t="s">
        <v>518</v>
      </c>
      <c r="B47" s="607"/>
      <c r="C47" s="607"/>
      <c r="D47" s="608"/>
      <c r="E47" s="113">
        <v>0.19945703363067205</v>
      </c>
      <c r="F47" s="115">
        <v>108</v>
      </c>
      <c r="G47" s="114">
        <v>117</v>
      </c>
      <c r="H47" s="114">
        <v>105</v>
      </c>
      <c r="I47" s="114">
        <v>81</v>
      </c>
      <c r="J47" s="140">
        <v>87</v>
      </c>
      <c r="K47" s="114">
        <v>21</v>
      </c>
      <c r="L47" s="116">
        <v>24.137931034482758</v>
      </c>
    </row>
    <row r="48" spans="1:12" s="110" customFormat="1" ht="15" customHeight="1" x14ac:dyDescent="0.2">
      <c r="A48" s="120"/>
      <c r="B48" s="119"/>
      <c r="C48" s="258" t="s">
        <v>106</v>
      </c>
      <c r="E48" s="113">
        <v>34.25925925925926</v>
      </c>
      <c r="F48" s="115">
        <v>37</v>
      </c>
      <c r="G48" s="114">
        <v>42</v>
      </c>
      <c r="H48" s="114">
        <v>36</v>
      </c>
      <c r="I48" s="114">
        <v>25</v>
      </c>
      <c r="J48" s="140">
        <v>25</v>
      </c>
      <c r="K48" s="114">
        <v>12</v>
      </c>
      <c r="L48" s="116">
        <v>48</v>
      </c>
    </row>
    <row r="49" spans="1:12" s="110" customFormat="1" ht="15" customHeight="1" x14ac:dyDescent="0.2">
      <c r="A49" s="123"/>
      <c r="B49" s="124"/>
      <c r="C49" s="260" t="s">
        <v>107</v>
      </c>
      <c r="D49" s="261"/>
      <c r="E49" s="125">
        <v>65.740740740740748</v>
      </c>
      <c r="F49" s="143">
        <v>71</v>
      </c>
      <c r="G49" s="144">
        <v>75</v>
      </c>
      <c r="H49" s="144">
        <v>69</v>
      </c>
      <c r="I49" s="144">
        <v>56</v>
      </c>
      <c r="J49" s="145">
        <v>62</v>
      </c>
      <c r="K49" s="144">
        <v>9</v>
      </c>
      <c r="L49" s="146">
        <v>14.516129032258064</v>
      </c>
    </row>
    <row r="50" spans="1:12" s="110" customFormat="1" ht="24.95" customHeight="1" x14ac:dyDescent="0.2">
      <c r="A50" s="609" t="s">
        <v>192</v>
      </c>
      <c r="B50" s="610"/>
      <c r="C50" s="610"/>
      <c r="D50" s="611"/>
      <c r="E50" s="262">
        <v>14.017397085711119</v>
      </c>
      <c r="F50" s="263">
        <v>7590</v>
      </c>
      <c r="G50" s="264">
        <v>7629</v>
      </c>
      <c r="H50" s="264">
        <v>8063</v>
      </c>
      <c r="I50" s="264">
        <v>7595</v>
      </c>
      <c r="J50" s="265">
        <v>7494</v>
      </c>
      <c r="K50" s="263">
        <v>96</v>
      </c>
      <c r="L50" s="266">
        <v>1.2810248198558847</v>
      </c>
    </row>
    <row r="51" spans="1:12" s="110" customFormat="1" ht="15" customHeight="1" x14ac:dyDescent="0.2">
      <c r="A51" s="120"/>
      <c r="B51" s="119"/>
      <c r="C51" s="258" t="s">
        <v>106</v>
      </c>
      <c r="E51" s="113">
        <v>56.811594202898547</v>
      </c>
      <c r="F51" s="115">
        <v>4312</v>
      </c>
      <c r="G51" s="114">
        <v>4328</v>
      </c>
      <c r="H51" s="114">
        <v>4576</v>
      </c>
      <c r="I51" s="114">
        <v>4262</v>
      </c>
      <c r="J51" s="140">
        <v>4171</v>
      </c>
      <c r="K51" s="114">
        <v>141</v>
      </c>
      <c r="L51" s="116">
        <v>3.3804842963318151</v>
      </c>
    </row>
    <row r="52" spans="1:12" s="110" customFormat="1" ht="15" customHeight="1" x14ac:dyDescent="0.2">
      <c r="A52" s="120"/>
      <c r="B52" s="119"/>
      <c r="C52" s="258" t="s">
        <v>107</v>
      </c>
      <c r="E52" s="113">
        <v>43.188405797101453</v>
      </c>
      <c r="F52" s="115">
        <v>3278</v>
      </c>
      <c r="G52" s="114">
        <v>3301</v>
      </c>
      <c r="H52" s="114">
        <v>3487</v>
      </c>
      <c r="I52" s="114">
        <v>3333</v>
      </c>
      <c r="J52" s="140">
        <v>3323</v>
      </c>
      <c r="K52" s="114">
        <v>-45</v>
      </c>
      <c r="L52" s="116">
        <v>-1.3541980138429131</v>
      </c>
    </row>
    <row r="53" spans="1:12" s="110" customFormat="1" ht="15" customHeight="1" x14ac:dyDescent="0.2">
      <c r="A53" s="120"/>
      <c r="B53" s="119"/>
      <c r="C53" s="258" t="s">
        <v>187</v>
      </c>
      <c r="D53" s="110" t="s">
        <v>193</v>
      </c>
      <c r="E53" s="113">
        <v>25.678524374176547</v>
      </c>
      <c r="F53" s="115">
        <v>1949</v>
      </c>
      <c r="G53" s="114">
        <v>2223</v>
      </c>
      <c r="H53" s="114">
        <v>2285</v>
      </c>
      <c r="I53" s="114">
        <v>1752</v>
      </c>
      <c r="J53" s="140">
        <v>1888</v>
      </c>
      <c r="K53" s="114">
        <v>61</v>
      </c>
      <c r="L53" s="116">
        <v>3.2309322033898304</v>
      </c>
    </row>
    <row r="54" spans="1:12" s="110" customFormat="1" ht="15" customHeight="1" x14ac:dyDescent="0.2">
      <c r="A54" s="120"/>
      <c r="B54" s="119"/>
      <c r="D54" s="267" t="s">
        <v>194</v>
      </c>
      <c r="E54" s="113">
        <v>59.312467932272959</v>
      </c>
      <c r="F54" s="115">
        <v>1156</v>
      </c>
      <c r="G54" s="114">
        <v>1320</v>
      </c>
      <c r="H54" s="114">
        <v>1382</v>
      </c>
      <c r="I54" s="114">
        <v>1045</v>
      </c>
      <c r="J54" s="140">
        <v>1107</v>
      </c>
      <c r="K54" s="114">
        <v>49</v>
      </c>
      <c r="L54" s="116">
        <v>4.4263775971093047</v>
      </c>
    </row>
    <row r="55" spans="1:12" s="110" customFormat="1" ht="15" customHeight="1" x14ac:dyDescent="0.2">
      <c r="A55" s="120"/>
      <c r="B55" s="119"/>
      <c r="D55" s="267" t="s">
        <v>195</v>
      </c>
      <c r="E55" s="113">
        <v>40.687532067727041</v>
      </c>
      <c r="F55" s="115">
        <v>793</v>
      </c>
      <c r="G55" s="114">
        <v>903</v>
      </c>
      <c r="H55" s="114">
        <v>903</v>
      </c>
      <c r="I55" s="114">
        <v>707</v>
      </c>
      <c r="J55" s="140">
        <v>781</v>
      </c>
      <c r="K55" s="114">
        <v>12</v>
      </c>
      <c r="L55" s="116">
        <v>1.5364916773367479</v>
      </c>
    </row>
    <row r="56" spans="1:12" s="110" customFormat="1" ht="15" customHeight="1" x14ac:dyDescent="0.2">
      <c r="A56" s="120"/>
      <c r="B56" s="119" t="s">
        <v>196</v>
      </c>
      <c r="C56" s="258"/>
      <c r="E56" s="113">
        <v>68.663083827358861</v>
      </c>
      <c r="F56" s="115">
        <v>37179</v>
      </c>
      <c r="G56" s="114">
        <v>36717</v>
      </c>
      <c r="H56" s="114">
        <v>37136</v>
      </c>
      <c r="I56" s="114">
        <v>36880</v>
      </c>
      <c r="J56" s="140">
        <v>36556</v>
      </c>
      <c r="K56" s="114">
        <v>623</v>
      </c>
      <c r="L56" s="116">
        <v>1.7042345989714411</v>
      </c>
    </row>
    <row r="57" spans="1:12" s="110" customFormat="1" ht="15" customHeight="1" x14ac:dyDescent="0.2">
      <c r="A57" s="120"/>
      <c r="B57" s="119"/>
      <c r="C57" s="258" t="s">
        <v>106</v>
      </c>
      <c r="E57" s="113">
        <v>52.685655881008095</v>
      </c>
      <c r="F57" s="115">
        <v>19588</v>
      </c>
      <c r="G57" s="114">
        <v>19381</v>
      </c>
      <c r="H57" s="114">
        <v>19563</v>
      </c>
      <c r="I57" s="114">
        <v>19444</v>
      </c>
      <c r="J57" s="140">
        <v>19259</v>
      </c>
      <c r="K57" s="114">
        <v>329</v>
      </c>
      <c r="L57" s="116">
        <v>1.7082922270107481</v>
      </c>
    </row>
    <row r="58" spans="1:12" s="110" customFormat="1" ht="15" customHeight="1" x14ac:dyDescent="0.2">
      <c r="A58" s="120"/>
      <c r="B58" s="119"/>
      <c r="C58" s="258" t="s">
        <v>107</v>
      </c>
      <c r="E58" s="113">
        <v>47.314344118991905</v>
      </c>
      <c r="F58" s="115">
        <v>17591</v>
      </c>
      <c r="G58" s="114">
        <v>17336</v>
      </c>
      <c r="H58" s="114">
        <v>17573</v>
      </c>
      <c r="I58" s="114">
        <v>17436</v>
      </c>
      <c r="J58" s="140">
        <v>17297</v>
      </c>
      <c r="K58" s="114">
        <v>294</v>
      </c>
      <c r="L58" s="116">
        <v>1.6997167138810199</v>
      </c>
    </row>
    <row r="59" spans="1:12" s="110" customFormat="1" ht="15" customHeight="1" x14ac:dyDescent="0.2">
      <c r="A59" s="120"/>
      <c r="B59" s="119"/>
      <c r="C59" s="258" t="s">
        <v>105</v>
      </c>
      <c r="D59" s="110" t="s">
        <v>197</v>
      </c>
      <c r="E59" s="113">
        <v>90.419322735953088</v>
      </c>
      <c r="F59" s="115">
        <v>33617</v>
      </c>
      <c r="G59" s="114">
        <v>33167</v>
      </c>
      <c r="H59" s="114">
        <v>33582</v>
      </c>
      <c r="I59" s="114">
        <v>33406</v>
      </c>
      <c r="J59" s="140">
        <v>33139</v>
      </c>
      <c r="K59" s="114">
        <v>478</v>
      </c>
      <c r="L59" s="116">
        <v>1.4424092459036182</v>
      </c>
    </row>
    <row r="60" spans="1:12" s="110" customFormat="1" ht="15" customHeight="1" x14ac:dyDescent="0.2">
      <c r="A60" s="120"/>
      <c r="B60" s="119"/>
      <c r="C60" s="258"/>
      <c r="D60" s="267" t="s">
        <v>198</v>
      </c>
      <c r="E60" s="113">
        <v>50.123449445221169</v>
      </c>
      <c r="F60" s="115">
        <v>16850</v>
      </c>
      <c r="G60" s="114">
        <v>16643</v>
      </c>
      <c r="H60" s="114">
        <v>16818</v>
      </c>
      <c r="I60" s="114">
        <v>16756</v>
      </c>
      <c r="J60" s="140">
        <v>16615</v>
      </c>
      <c r="K60" s="114">
        <v>235</v>
      </c>
      <c r="L60" s="116">
        <v>1.4143845922359315</v>
      </c>
    </row>
    <row r="61" spans="1:12" s="110" customFormat="1" ht="15" customHeight="1" x14ac:dyDescent="0.2">
      <c r="A61" s="120"/>
      <c r="B61" s="119"/>
      <c r="C61" s="258"/>
      <c r="D61" s="267" t="s">
        <v>199</v>
      </c>
      <c r="E61" s="113">
        <v>49.876550554778831</v>
      </c>
      <c r="F61" s="115">
        <v>16767</v>
      </c>
      <c r="G61" s="114">
        <v>16524</v>
      </c>
      <c r="H61" s="114">
        <v>16764</v>
      </c>
      <c r="I61" s="114">
        <v>16650</v>
      </c>
      <c r="J61" s="140">
        <v>16524</v>
      </c>
      <c r="K61" s="114">
        <v>243</v>
      </c>
      <c r="L61" s="116">
        <v>1.4705882352941178</v>
      </c>
    </row>
    <row r="62" spans="1:12" s="110" customFormat="1" ht="15" customHeight="1" x14ac:dyDescent="0.2">
      <c r="A62" s="120"/>
      <c r="B62" s="119"/>
      <c r="C62" s="258"/>
      <c r="D62" s="258" t="s">
        <v>200</v>
      </c>
      <c r="E62" s="113">
        <v>9.5806772640469084</v>
      </c>
      <c r="F62" s="115">
        <v>3562</v>
      </c>
      <c r="G62" s="114">
        <v>3550</v>
      </c>
      <c r="H62" s="114">
        <v>3554</v>
      </c>
      <c r="I62" s="114">
        <v>3474</v>
      </c>
      <c r="J62" s="140">
        <v>3417</v>
      </c>
      <c r="K62" s="114">
        <v>145</v>
      </c>
      <c r="L62" s="116">
        <v>4.2434884401521806</v>
      </c>
    </row>
    <row r="63" spans="1:12" s="110" customFormat="1" ht="15" customHeight="1" x14ac:dyDescent="0.2">
      <c r="A63" s="120"/>
      <c r="B63" s="119"/>
      <c r="C63" s="258"/>
      <c r="D63" s="267" t="s">
        <v>198</v>
      </c>
      <c r="E63" s="113">
        <v>76.86692869174621</v>
      </c>
      <c r="F63" s="115">
        <v>2738</v>
      </c>
      <c r="G63" s="114">
        <v>2738</v>
      </c>
      <c r="H63" s="114">
        <v>2745</v>
      </c>
      <c r="I63" s="114">
        <v>2688</v>
      </c>
      <c r="J63" s="140">
        <v>2644</v>
      </c>
      <c r="K63" s="114">
        <v>94</v>
      </c>
      <c r="L63" s="116">
        <v>3.5552193645990924</v>
      </c>
    </row>
    <row r="64" spans="1:12" s="110" customFormat="1" ht="15" customHeight="1" x14ac:dyDescent="0.2">
      <c r="A64" s="120"/>
      <c r="B64" s="119"/>
      <c r="C64" s="258"/>
      <c r="D64" s="267" t="s">
        <v>199</v>
      </c>
      <c r="E64" s="113">
        <v>23.13307130825379</v>
      </c>
      <c r="F64" s="115">
        <v>824</v>
      </c>
      <c r="G64" s="114">
        <v>812</v>
      </c>
      <c r="H64" s="114">
        <v>809</v>
      </c>
      <c r="I64" s="114">
        <v>786</v>
      </c>
      <c r="J64" s="140">
        <v>773</v>
      </c>
      <c r="K64" s="114">
        <v>51</v>
      </c>
      <c r="L64" s="116">
        <v>6.5976714100905562</v>
      </c>
    </row>
    <row r="65" spans="1:12" s="110" customFormat="1" ht="15" customHeight="1" x14ac:dyDescent="0.2">
      <c r="A65" s="120"/>
      <c r="B65" s="119" t="s">
        <v>201</v>
      </c>
      <c r="C65" s="258"/>
      <c r="E65" s="113">
        <v>9.0845291521229239</v>
      </c>
      <c r="F65" s="115">
        <v>4919</v>
      </c>
      <c r="G65" s="114">
        <v>4830</v>
      </c>
      <c r="H65" s="114">
        <v>4792</v>
      </c>
      <c r="I65" s="114">
        <v>4733</v>
      </c>
      <c r="J65" s="140">
        <v>4617</v>
      </c>
      <c r="K65" s="114">
        <v>302</v>
      </c>
      <c r="L65" s="116">
        <v>6.5410439679445531</v>
      </c>
    </row>
    <row r="66" spans="1:12" s="110" customFormat="1" ht="15" customHeight="1" x14ac:dyDescent="0.2">
      <c r="A66" s="120"/>
      <c r="B66" s="119"/>
      <c r="C66" s="258" t="s">
        <v>106</v>
      </c>
      <c r="E66" s="113">
        <v>52.693636918072777</v>
      </c>
      <c r="F66" s="115">
        <v>2592</v>
      </c>
      <c r="G66" s="114">
        <v>2559</v>
      </c>
      <c r="H66" s="114">
        <v>2536</v>
      </c>
      <c r="I66" s="114">
        <v>2514</v>
      </c>
      <c r="J66" s="140">
        <v>2450</v>
      </c>
      <c r="K66" s="114">
        <v>142</v>
      </c>
      <c r="L66" s="116">
        <v>5.795918367346939</v>
      </c>
    </row>
    <row r="67" spans="1:12" s="110" customFormat="1" ht="15" customHeight="1" x14ac:dyDescent="0.2">
      <c r="A67" s="120"/>
      <c r="B67" s="119"/>
      <c r="C67" s="258" t="s">
        <v>107</v>
      </c>
      <c r="E67" s="113">
        <v>47.306363081927223</v>
      </c>
      <c r="F67" s="115">
        <v>2327</v>
      </c>
      <c r="G67" s="114">
        <v>2271</v>
      </c>
      <c r="H67" s="114">
        <v>2256</v>
      </c>
      <c r="I67" s="114">
        <v>2219</v>
      </c>
      <c r="J67" s="140">
        <v>2167</v>
      </c>
      <c r="K67" s="114">
        <v>160</v>
      </c>
      <c r="L67" s="116">
        <v>7.3834794646977384</v>
      </c>
    </row>
    <row r="68" spans="1:12" s="110" customFormat="1" ht="15" customHeight="1" x14ac:dyDescent="0.2">
      <c r="A68" s="120"/>
      <c r="B68" s="119"/>
      <c r="C68" s="258" t="s">
        <v>105</v>
      </c>
      <c r="D68" s="110" t="s">
        <v>202</v>
      </c>
      <c r="E68" s="113">
        <v>21.813376702581827</v>
      </c>
      <c r="F68" s="115">
        <v>1073</v>
      </c>
      <c r="G68" s="114">
        <v>1038</v>
      </c>
      <c r="H68" s="114">
        <v>1021</v>
      </c>
      <c r="I68" s="114">
        <v>979</v>
      </c>
      <c r="J68" s="140">
        <v>939</v>
      </c>
      <c r="K68" s="114">
        <v>134</v>
      </c>
      <c r="L68" s="116">
        <v>14.270500532481362</v>
      </c>
    </row>
    <row r="69" spans="1:12" s="110" customFormat="1" ht="15" customHeight="1" x14ac:dyDescent="0.2">
      <c r="A69" s="120"/>
      <c r="B69" s="119"/>
      <c r="C69" s="258"/>
      <c r="D69" s="267" t="s">
        <v>198</v>
      </c>
      <c r="E69" s="113">
        <v>52.190121155638394</v>
      </c>
      <c r="F69" s="115">
        <v>560</v>
      </c>
      <c r="G69" s="114">
        <v>541</v>
      </c>
      <c r="H69" s="114">
        <v>531</v>
      </c>
      <c r="I69" s="114">
        <v>519</v>
      </c>
      <c r="J69" s="140">
        <v>490</v>
      </c>
      <c r="K69" s="114">
        <v>70</v>
      </c>
      <c r="L69" s="116">
        <v>14.285714285714286</v>
      </c>
    </row>
    <row r="70" spans="1:12" s="110" customFormat="1" ht="15" customHeight="1" x14ac:dyDescent="0.2">
      <c r="A70" s="120"/>
      <c r="B70" s="119"/>
      <c r="C70" s="258"/>
      <c r="D70" s="267" t="s">
        <v>199</v>
      </c>
      <c r="E70" s="113">
        <v>47.809878844361606</v>
      </c>
      <c r="F70" s="115">
        <v>513</v>
      </c>
      <c r="G70" s="114">
        <v>497</v>
      </c>
      <c r="H70" s="114">
        <v>490</v>
      </c>
      <c r="I70" s="114">
        <v>460</v>
      </c>
      <c r="J70" s="140">
        <v>449</v>
      </c>
      <c r="K70" s="114">
        <v>64</v>
      </c>
      <c r="L70" s="116">
        <v>14.253897550111359</v>
      </c>
    </row>
    <row r="71" spans="1:12" s="110" customFormat="1" ht="15" customHeight="1" x14ac:dyDescent="0.2">
      <c r="A71" s="120"/>
      <c r="B71" s="119"/>
      <c r="C71" s="258"/>
      <c r="D71" s="110" t="s">
        <v>203</v>
      </c>
      <c r="E71" s="113">
        <v>70.542793250660708</v>
      </c>
      <c r="F71" s="115">
        <v>3470</v>
      </c>
      <c r="G71" s="114">
        <v>3429</v>
      </c>
      <c r="H71" s="114">
        <v>3407</v>
      </c>
      <c r="I71" s="114">
        <v>3394</v>
      </c>
      <c r="J71" s="140">
        <v>3336</v>
      </c>
      <c r="K71" s="114">
        <v>134</v>
      </c>
      <c r="L71" s="116">
        <v>4.0167865707434052</v>
      </c>
    </row>
    <row r="72" spans="1:12" s="110" customFormat="1" ht="15" customHeight="1" x14ac:dyDescent="0.2">
      <c r="A72" s="120"/>
      <c r="B72" s="119"/>
      <c r="C72" s="258"/>
      <c r="D72" s="267" t="s">
        <v>198</v>
      </c>
      <c r="E72" s="113">
        <v>52.968299711815561</v>
      </c>
      <c r="F72" s="115">
        <v>1838</v>
      </c>
      <c r="G72" s="114">
        <v>1826</v>
      </c>
      <c r="H72" s="114">
        <v>1809</v>
      </c>
      <c r="I72" s="114">
        <v>1801</v>
      </c>
      <c r="J72" s="140">
        <v>1777</v>
      </c>
      <c r="K72" s="114">
        <v>61</v>
      </c>
      <c r="L72" s="116">
        <v>3.4327518289251548</v>
      </c>
    </row>
    <row r="73" spans="1:12" s="110" customFormat="1" ht="15" customHeight="1" x14ac:dyDescent="0.2">
      <c r="A73" s="120"/>
      <c r="B73" s="119"/>
      <c r="C73" s="258"/>
      <c r="D73" s="267" t="s">
        <v>199</v>
      </c>
      <c r="E73" s="113">
        <v>47.031700288184439</v>
      </c>
      <c r="F73" s="115">
        <v>1632</v>
      </c>
      <c r="G73" s="114">
        <v>1603</v>
      </c>
      <c r="H73" s="114">
        <v>1598</v>
      </c>
      <c r="I73" s="114">
        <v>1593</v>
      </c>
      <c r="J73" s="140">
        <v>1559</v>
      </c>
      <c r="K73" s="114">
        <v>73</v>
      </c>
      <c r="L73" s="116">
        <v>4.6824887748556767</v>
      </c>
    </row>
    <row r="74" spans="1:12" s="110" customFormat="1" ht="15" customHeight="1" x14ac:dyDescent="0.2">
      <c r="A74" s="120"/>
      <c r="B74" s="119"/>
      <c r="C74" s="258"/>
      <c r="D74" s="110" t="s">
        <v>204</v>
      </c>
      <c r="E74" s="113">
        <v>7.6438300467574711</v>
      </c>
      <c r="F74" s="115">
        <v>376</v>
      </c>
      <c r="G74" s="114">
        <v>363</v>
      </c>
      <c r="H74" s="114">
        <v>364</v>
      </c>
      <c r="I74" s="114">
        <v>360</v>
      </c>
      <c r="J74" s="140">
        <v>342</v>
      </c>
      <c r="K74" s="114">
        <v>34</v>
      </c>
      <c r="L74" s="116">
        <v>9.9415204678362574</v>
      </c>
    </row>
    <row r="75" spans="1:12" s="110" customFormat="1" ht="15" customHeight="1" x14ac:dyDescent="0.2">
      <c r="A75" s="120"/>
      <c r="B75" s="119"/>
      <c r="C75" s="258"/>
      <c r="D75" s="267" t="s">
        <v>198</v>
      </c>
      <c r="E75" s="113">
        <v>51.595744680851062</v>
      </c>
      <c r="F75" s="115">
        <v>194</v>
      </c>
      <c r="G75" s="114">
        <v>192</v>
      </c>
      <c r="H75" s="114">
        <v>196</v>
      </c>
      <c r="I75" s="114">
        <v>194</v>
      </c>
      <c r="J75" s="140">
        <v>183</v>
      </c>
      <c r="K75" s="114">
        <v>11</v>
      </c>
      <c r="L75" s="116">
        <v>6.0109289617486334</v>
      </c>
    </row>
    <row r="76" spans="1:12" s="110" customFormat="1" ht="15" customHeight="1" x14ac:dyDescent="0.2">
      <c r="A76" s="120"/>
      <c r="B76" s="119"/>
      <c r="C76" s="258"/>
      <c r="D76" s="267" t="s">
        <v>199</v>
      </c>
      <c r="E76" s="113">
        <v>48.404255319148938</v>
      </c>
      <c r="F76" s="115">
        <v>182</v>
      </c>
      <c r="G76" s="114">
        <v>171</v>
      </c>
      <c r="H76" s="114">
        <v>168</v>
      </c>
      <c r="I76" s="114">
        <v>166</v>
      </c>
      <c r="J76" s="140">
        <v>159</v>
      </c>
      <c r="K76" s="114">
        <v>23</v>
      </c>
      <c r="L76" s="116">
        <v>14.465408805031446</v>
      </c>
    </row>
    <row r="77" spans="1:12" s="110" customFormat="1" ht="15" customHeight="1" x14ac:dyDescent="0.2">
      <c r="A77" s="534"/>
      <c r="B77" s="119" t="s">
        <v>205</v>
      </c>
      <c r="C77" s="268"/>
      <c r="D77" s="182"/>
      <c r="E77" s="113">
        <v>8.2349899348070998</v>
      </c>
      <c r="F77" s="115">
        <v>4459</v>
      </c>
      <c r="G77" s="114">
        <v>4386</v>
      </c>
      <c r="H77" s="114">
        <v>4633</v>
      </c>
      <c r="I77" s="114">
        <v>4647</v>
      </c>
      <c r="J77" s="140">
        <v>4587</v>
      </c>
      <c r="K77" s="114">
        <v>-128</v>
      </c>
      <c r="L77" s="116">
        <v>-2.7904948768258122</v>
      </c>
    </row>
    <row r="78" spans="1:12" s="110" customFormat="1" ht="15" customHeight="1" x14ac:dyDescent="0.2">
      <c r="A78" s="120"/>
      <c r="B78" s="119"/>
      <c r="C78" s="268" t="s">
        <v>106</v>
      </c>
      <c r="D78" s="182"/>
      <c r="E78" s="113">
        <v>67.414218434626605</v>
      </c>
      <c r="F78" s="115">
        <v>3006</v>
      </c>
      <c r="G78" s="114">
        <v>2966</v>
      </c>
      <c r="H78" s="114">
        <v>3115</v>
      </c>
      <c r="I78" s="114">
        <v>3124</v>
      </c>
      <c r="J78" s="140">
        <v>3099</v>
      </c>
      <c r="K78" s="114">
        <v>-93</v>
      </c>
      <c r="L78" s="116">
        <v>-3.000968054211036</v>
      </c>
    </row>
    <row r="79" spans="1:12" s="110" customFormat="1" ht="15" customHeight="1" x14ac:dyDescent="0.2">
      <c r="A79" s="123"/>
      <c r="B79" s="124"/>
      <c r="C79" s="260" t="s">
        <v>107</v>
      </c>
      <c r="D79" s="261"/>
      <c r="E79" s="125">
        <v>32.585781565373402</v>
      </c>
      <c r="F79" s="143">
        <v>1453</v>
      </c>
      <c r="G79" s="144">
        <v>1420</v>
      </c>
      <c r="H79" s="144">
        <v>1518</v>
      </c>
      <c r="I79" s="144">
        <v>1523</v>
      </c>
      <c r="J79" s="145">
        <v>1488</v>
      </c>
      <c r="K79" s="144">
        <v>-35</v>
      </c>
      <c r="L79" s="146">
        <v>-2.3521505376344085</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54147</v>
      </c>
      <c r="E11" s="114">
        <v>53562</v>
      </c>
      <c r="F11" s="114">
        <v>54624</v>
      </c>
      <c r="G11" s="114">
        <v>53855</v>
      </c>
      <c r="H11" s="140">
        <v>53254</v>
      </c>
      <c r="I11" s="115">
        <v>893</v>
      </c>
      <c r="J11" s="116">
        <v>1.6768693431479325</v>
      </c>
    </row>
    <row r="12" spans="1:15" s="110" customFormat="1" ht="24.95" customHeight="1" x14ac:dyDescent="0.2">
      <c r="A12" s="193" t="s">
        <v>132</v>
      </c>
      <c r="B12" s="194" t="s">
        <v>133</v>
      </c>
      <c r="C12" s="113">
        <v>0.44693150128354292</v>
      </c>
      <c r="D12" s="115">
        <v>242</v>
      </c>
      <c r="E12" s="114">
        <v>241</v>
      </c>
      <c r="F12" s="114">
        <v>252</v>
      </c>
      <c r="G12" s="114">
        <v>243</v>
      </c>
      <c r="H12" s="140">
        <v>241</v>
      </c>
      <c r="I12" s="115">
        <v>1</v>
      </c>
      <c r="J12" s="116">
        <v>0.41493775933609961</v>
      </c>
    </row>
    <row r="13" spans="1:15" s="110" customFormat="1" ht="24.95" customHeight="1" x14ac:dyDescent="0.2">
      <c r="A13" s="193" t="s">
        <v>134</v>
      </c>
      <c r="B13" s="199" t="s">
        <v>214</v>
      </c>
      <c r="C13" s="113">
        <v>1.9797957412229672</v>
      </c>
      <c r="D13" s="115">
        <v>1072</v>
      </c>
      <c r="E13" s="114">
        <v>1068</v>
      </c>
      <c r="F13" s="114">
        <v>1074</v>
      </c>
      <c r="G13" s="114">
        <v>1071</v>
      </c>
      <c r="H13" s="140">
        <v>1053</v>
      </c>
      <c r="I13" s="115">
        <v>19</v>
      </c>
      <c r="J13" s="116">
        <v>1.8043684710351378</v>
      </c>
    </row>
    <row r="14" spans="1:15" s="287" customFormat="1" ht="24" customHeight="1" x14ac:dyDescent="0.2">
      <c r="A14" s="193" t="s">
        <v>215</v>
      </c>
      <c r="B14" s="199" t="s">
        <v>137</v>
      </c>
      <c r="C14" s="113">
        <v>31.065432987977172</v>
      </c>
      <c r="D14" s="115">
        <v>16821</v>
      </c>
      <c r="E14" s="114">
        <v>16808</v>
      </c>
      <c r="F14" s="114">
        <v>16945</v>
      </c>
      <c r="G14" s="114">
        <v>16732</v>
      </c>
      <c r="H14" s="140">
        <v>16708</v>
      </c>
      <c r="I14" s="115">
        <v>113</v>
      </c>
      <c r="J14" s="116">
        <v>0.67632271965525492</v>
      </c>
      <c r="K14" s="110"/>
      <c r="L14" s="110"/>
      <c r="M14" s="110"/>
      <c r="N14" s="110"/>
      <c r="O14" s="110"/>
    </row>
    <row r="15" spans="1:15" s="110" customFormat="1" ht="24.75" customHeight="1" x14ac:dyDescent="0.2">
      <c r="A15" s="193" t="s">
        <v>216</v>
      </c>
      <c r="B15" s="199" t="s">
        <v>217</v>
      </c>
      <c r="C15" s="113">
        <v>5.6475889707647697</v>
      </c>
      <c r="D15" s="115">
        <v>3058</v>
      </c>
      <c r="E15" s="114">
        <v>3011</v>
      </c>
      <c r="F15" s="114">
        <v>3051</v>
      </c>
      <c r="G15" s="114">
        <v>2988</v>
      </c>
      <c r="H15" s="140">
        <v>3018</v>
      </c>
      <c r="I15" s="115">
        <v>40</v>
      </c>
      <c r="J15" s="116">
        <v>1.3253810470510272</v>
      </c>
    </row>
    <row r="16" spans="1:15" s="287" customFormat="1" ht="24.95" customHeight="1" x14ac:dyDescent="0.2">
      <c r="A16" s="193" t="s">
        <v>218</v>
      </c>
      <c r="B16" s="199" t="s">
        <v>141</v>
      </c>
      <c r="C16" s="113">
        <v>19.476609969158034</v>
      </c>
      <c r="D16" s="115">
        <v>10546</v>
      </c>
      <c r="E16" s="114">
        <v>10585</v>
      </c>
      <c r="F16" s="114">
        <v>10661</v>
      </c>
      <c r="G16" s="114">
        <v>10531</v>
      </c>
      <c r="H16" s="140">
        <v>10507</v>
      </c>
      <c r="I16" s="115">
        <v>39</v>
      </c>
      <c r="J16" s="116">
        <v>0.37118111735033787</v>
      </c>
      <c r="K16" s="110"/>
      <c r="L16" s="110"/>
      <c r="M16" s="110"/>
      <c r="N16" s="110"/>
      <c r="O16" s="110"/>
    </row>
    <row r="17" spans="1:15" s="110" customFormat="1" ht="24.95" customHeight="1" x14ac:dyDescent="0.2">
      <c r="A17" s="193" t="s">
        <v>219</v>
      </c>
      <c r="B17" s="199" t="s">
        <v>220</v>
      </c>
      <c r="C17" s="113">
        <v>5.9412340480543708</v>
      </c>
      <c r="D17" s="115">
        <v>3217</v>
      </c>
      <c r="E17" s="114">
        <v>3212</v>
      </c>
      <c r="F17" s="114">
        <v>3233</v>
      </c>
      <c r="G17" s="114">
        <v>3213</v>
      </c>
      <c r="H17" s="140">
        <v>3183</v>
      </c>
      <c r="I17" s="115">
        <v>34</v>
      </c>
      <c r="J17" s="116">
        <v>1.0681746779767516</v>
      </c>
    </row>
    <row r="18" spans="1:15" s="287" customFormat="1" ht="24.95" customHeight="1" x14ac:dyDescent="0.2">
      <c r="A18" s="201" t="s">
        <v>144</v>
      </c>
      <c r="B18" s="202" t="s">
        <v>145</v>
      </c>
      <c r="C18" s="113">
        <v>8.0946312815114414</v>
      </c>
      <c r="D18" s="115">
        <v>4383</v>
      </c>
      <c r="E18" s="114">
        <v>4327</v>
      </c>
      <c r="F18" s="114">
        <v>4416</v>
      </c>
      <c r="G18" s="114">
        <v>4308</v>
      </c>
      <c r="H18" s="140">
        <v>4275</v>
      </c>
      <c r="I18" s="115">
        <v>108</v>
      </c>
      <c r="J18" s="116">
        <v>2.5263157894736841</v>
      </c>
      <c r="K18" s="110"/>
      <c r="L18" s="110"/>
      <c r="M18" s="110"/>
      <c r="N18" s="110"/>
      <c r="O18" s="110"/>
    </row>
    <row r="19" spans="1:15" s="110" customFormat="1" ht="24.95" customHeight="1" x14ac:dyDescent="0.2">
      <c r="A19" s="193" t="s">
        <v>146</v>
      </c>
      <c r="B19" s="199" t="s">
        <v>147</v>
      </c>
      <c r="C19" s="113">
        <v>12.850204074094595</v>
      </c>
      <c r="D19" s="115">
        <v>6958</v>
      </c>
      <c r="E19" s="114">
        <v>6843</v>
      </c>
      <c r="F19" s="114">
        <v>6887</v>
      </c>
      <c r="G19" s="114">
        <v>6702</v>
      </c>
      <c r="H19" s="140">
        <v>6653</v>
      </c>
      <c r="I19" s="115">
        <v>305</v>
      </c>
      <c r="J19" s="116">
        <v>4.5843980159326616</v>
      </c>
    </row>
    <row r="20" spans="1:15" s="287" customFormat="1" ht="24.95" customHeight="1" x14ac:dyDescent="0.2">
      <c r="A20" s="193" t="s">
        <v>148</v>
      </c>
      <c r="B20" s="199" t="s">
        <v>149</v>
      </c>
      <c r="C20" s="113">
        <v>4.2698579792047573</v>
      </c>
      <c r="D20" s="115">
        <v>2312</v>
      </c>
      <c r="E20" s="114">
        <v>2372</v>
      </c>
      <c r="F20" s="114">
        <v>2364</v>
      </c>
      <c r="G20" s="114">
        <v>2316</v>
      </c>
      <c r="H20" s="140">
        <v>2264</v>
      </c>
      <c r="I20" s="115">
        <v>48</v>
      </c>
      <c r="J20" s="116">
        <v>2.1201413427561837</v>
      </c>
      <c r="K20" s="110"/>
      <c r="L20" s="110"/>
      <c r="M20" s="110"/>
      <c r="N20" s="110"/>
      <c r="O20" s="110"/>
    </row>
    <row r="21" spans="1:15" s="110" customFormat="1" ht="24.95" customHeight="1" x14ac:dyDescent="0.2">
      <c r="A21" s="201" t="s">
        <v>150</v>
      </c>
      <c r="B21" s="202" t="s">
        <v>151</v>
      </c>
      <c r="C21" s="113">
        <v>2.0610560141836114</v>
      </c>
      <c r="D21" s="115">
        <v>1116</v>
      </c>
      <c r="E21" s="114">
        <v>1149</v>
      </c>
      <c r="F21" s="114">
        <v>1167</v>
      </c>
      <c r="G21" s="114">
        <v>1199</v>
      </c>
      <c r="H21" s="140">
        <v>1139</v>
      </c>
      <c r="I21" s="115">
        <v>-23</v>
      </c>
      <c r="J21" s="116">
        <v>-2.0193151887620719</v>
      </c>
    </row>
    <row r="22" spans="1:15" s="110" customFormat="1" ht="24.95" customHeight="1" x14ac:dyDescent="0.2">
      <c r="A22" s="201" t="s">
        <v>152</v>
      </c>
      <c r="B22" s="199" t="s">
        <v>153</v>
      </c>
      <c r="C22" s="113">
        <v>0.55404731564075571</v>
      </c>
      <c r="D22" s="115">
        <v>300</v>
      </c>
      <c r="E22" s="114">
        <v>300</v>
      </c>
      <c r="F22" s="114">
        <v>306</v>
      </c>
      <c r="G22" s="114">
        <v>291</v>
      </c>
      <c r="H22" s="140">
        <v>265</v>
      </c>
      <c r="I22" s="115">
        <v>35</v>
      </c>
      <c r="J22" s="116">
        <v>13.20754716981132</v>
      </c>
    </row>
    <row r="23" spans="1:15" s="110" customFormat="1" ht="24.95" customHeight="1" x14ac:dyDescent="0.2">
      <c r="A23" s="193" t="s">
        <v>154</v>
      </c>
      <c r="B23" s="199" t="s">
        <v>155</v>
      </c>
      <c r="C23" s="113">
        <v>1.3444881526215673</v>
      </c>
      <c r="D23" s="115">
        <v>728</v>
      </c>
      <c r="E23" s="114">
        <v>721</v>
      </c>
      <c r="F23" s="114">
        <v>728</v>
      </c>
      <c r="G23" s="114">
        <v>693</v>
      </c>
      <c r="H23" s="140">
        <v>699</v>
      </c>
      <c r="I23" s="115">
        <v>29</v>
      </c>
      <c r="J23" s="116">
        <v>4.1487839771101571</v>
      </c>
    </row>
    <row r="24" spans="1:15" s="110" customFormat="1" ht="24.95" customHeight="1" x14ac:dyDescent="0.2">
      <c r="A24" s="193" t="s">
        <v>156</v>
      </c>
      <c r="B24" s="199" t="s">
        <v>221</v>
      </c>
      <c r="C24" s="113">
        <v>3.1986998356326297</v>
      </c>
      <c r="D24" s="115">
        <v>1732</v>
      </c>
      <c r="E24" s="114">
        <v>1741</v>
      </c>
      <c r="F24" s="114">
        <v>1739</v>
      </c>
      <c r="G24" s="114">
        <v>1671</v>
      </c>
      <c r="H24" s="140">
        <v>1654</v>
      </c>
      <c r="I24" s="115">
        <v>78</v>
      </c>
      <c r="J24" s="116">
        <v>4.7158403869407497</v>
      </c>
    </row>
    <row r="25" spans="1:15" s="110" customFormat="1" ht="24.95" customHeight="1" x14ac:dyDescent="0.2">
      <c r="A25" s="193" t="s">
        <v>222</v>
      </c>
      <c r="B25" s="204" t="s">
        <v>159</v>
      </c>
      <c r="C25" s="113">
        <v>2.2568193990433452</v>
      </c>
      <c r="D25" s="115">
        <v>1222</v>
      </c>
      <c r="E25" s="114">
        <v>1182</v>
      </c>
      <c r="F25" s="114">
        <v>1208</v>
      </c>
      <c r="G25" s="114">
        <v>1233</v>
      </c>
      <c r="H25" s="140">
        <v>1198</v>
      </c>
      <c r="I25" s="115">
        <v>24</v>
      </c>
      <c r="J25" s="116">
        <v>2.003338898163606</v>
      </c>
    </row>
    <row r="26" spans="1:15" s="110" customFormat="1" ht="24.95" customHeight="1" x14ac:dyDescent="0.2">
      <c r="A26" s="201">
        <v>782.78300000000002</v>
      </c>
      <c r="B26" s="203" t="s">
        <v>160</v>
      </c>
      <c r="C26" s="113">
        <v>1.4682253864480026</v>
      </c>
      <c r="D26" s="115">
        <v>795</v>
      </c>
      <c r="E26" s="114">
        <v>806</v>
      </c>
      <c r="F26" s="114">
        <v>909</v>
      </c>
      <c r="G26" s="114">
        <v>930</v>
      </c>
      <c r="H26" s="140">
        <v>924</v>
      </c>
      <c r="I26" s="115">
        <v>-129</v>
      </c>
      <c r="J26" s="116">
        <v>-13.961038961038961</v>
      </c>
    </row>
    <row r="27" spans="1:15" s="110" customFormat="1" ht="24.95" customHeight="1" x14ac:dyDescent="0.2">
      <c r="A27" s="193" t="s">
        <v>161</v>
      </c>
      <c r="B27" s="199" t="s">
        <v>223</v>
      </c>
      <c r="C27" s="113">
        <v>3.9558978336749959</v>
      </c>
      <c r="D27" s="115">
        <v>2142</v>
      </c>
      <c r="E27" s="114">
        <v>2148</v>
      </c>
      <c r="F27" s="114">
        <v>2137</v>
      </c>
      <c r="G27" s="114">
        <v>2103</v>
      </c>
      <c r="H27" s="140">
        <v>2076</v>
      </c>
      <c r="I27" s="115">
        <v>66</v>
      </c>
      <c r="J27" s="116">
        <v>3.1791907514450868</v>
      </c>
    </row>
    <row r="28" spans="1:15" s="110" customFormat="1" ht="24.95" customHeight="1" x14ac:dyDescent="0.2">
      <c r="A28" s="193" t="s">
        <v>163</v>
      </c>
      <c r="B28" s="199" t="s">
        <v>164</v>
      </c>
      <c r="C28" s="113">
        <v>2.3824034572552497</v>
      </c>
      <c r="D28" s="115">
        <v>1290</v>
      </c>
      <c r="E28" s="114">
        <v>1296</v>
      </c>
      <c r="F28" s="114">
        <v>1276</v>
      </c>
      <c r="G28" s="114">
        <v>1254</v>
      </c>
      <c r="H28" s="140">
        <v>1256</v>
      </c>
      <c r="I28" s="115">
        <v>34</v>
      </c>
      <c r="J28" s="116">
        <v>2.7070063694267517</v>
      </c>
    </row>
    <row r="29" spans="1:15" s="110" customFormat="1" ht="24.95" customHeight="1" x14ac:dyDescent="0.2">
      <c r="A29" s="193">
        <v>86</v>
      </c>
      <c r="B29" s="199" t="s">
        <v>165</v>
      </c>
      <c r="C29" s="113">
        <v>9.7401518089644856</v>
      </c>
      <c r="D29" s="115">
        <v>5274</v>
      </c>
      <c r="E29" s="114">
        <v>5269</v>
      </c>
      <c r="F29" s="114">
        <v>5189</v>
      </c>
      <c r="G29" s="114">
        <v>5083</v>
      </c>
      <c r="H29" s="140">
        <v>5089</v>
      </c>
      <c r="I29" s="115">
        <v>185</v>
      </c>
      <c r="J29" s="116">
        <v>3.6352918058557675</v>
      </c>
    </row>
    <row r="30" spans="1:15" s="110" customFormat="1" ht="24.95" customHeight="1" x14ac:dyDescent="0.2">
      <c r="A30" s="193">
        <v>87.88</v>
      </c>
      <c r="B30" s="204" t="s">
        <v>166</v>
      </c>
      <c r="C30" s="113">
        <v>10.678338596782831</v>
      </c>
      <c r="D30" s="115">
        <v>5782</v>
      </c>
      <c r="E30" s="114">
        <v>5783</v>
      </c>
      <c r="F30" s="114">
        <v>5777</v>
      </c>
      <c r="G30" s="114">
        <v>5718</v>
      </c>
      <c r="H30" s="140">
        <v>5692</v>
      </c>
      <c r="I30" s="115">
        <v>90</v>
      </c>
      <c r="J30" s="116">
        <v>1.5811665495432186</v>
      </c>
    </row>
    <row r="31" spans="1:15" s="110" customFormat="1" ht="24.95" customHeight="1" x14ac:dyDescent="0.2">
      <c r="A31" s="193" t="s">
        <v>167</v>
      </c>
      <c r="B31" s="199" t="s">
        <v>168</v>
      </c>
      <c r="C31" s="113">
        <v>3.6511718100725803</v>
      </c>
      <c r="D31" s="115">
        <v>1977</v>
      </c>
      <c r="E31" s="114">
        <v>1507</v>
      </c>
      <c r="F31" s="114">
        <v>2249</v>
      </c>
      <c r="G31" s="114">
        <v>2307</v>
      </c>
      <c r="H31" s="140">
        <v>2067</v>
      </c>
      <c r="I31" s="115">
        <v>-90</v>
      </c>
      <c r="J31" s="116">
        <v>-4.3541364296081273</v>
      </c>
    </row>
    <row r="32" spans="1:15" s="110" customFormat="1" ht="24.95" customHeight="1" x14ac:dyDescent="0.2">
      <c r="A32" s="193"/>
      <c r="B32" s="288" t="s">
        <v>224</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0.44693150128354292</v>
      </c>
      <c r="D34" s="115">
        <v>242</v>
      </c>
      <c r="E34" s="114">
        <v>241</v>
      </c>
      <c r="F34" s="114">
        <v>252</v>
      </c>
      <c r="G34" s="114">
        <v>243</v>
      </c>
      <c r="H34" s="140">
        <v>241</v>
      </c>
      <c r="I34" s="115">
        <v>1</v>
      </c>
      <c r="J34" s="116">
        <v>0.41493775933609961</v>
      </c>
    </row>
    <row r="35" spans="1:10" s="110" customFormat="1" ht="24.95" customHeight="1" x14ac:dyDescent="0.2">
      <c r="A35" s="292" t="s">
        <v>171</v>
      </c>
      <c r="B35" s="293" t="s">
        <v>172</v>
      </c>
      <c r="C35" s="113">
        <v>41.13986001071158</v>
      </c>
      <c r="D35" s="115">
        <v>22276</v>
      </c>
      <c r="E35" s="114">
        <v>22203</v>
      </c>
      <c r="F35" s="114">
        <v>22435</v>
      </c>
      <c r="G35" s="114">
        <v>22111</v>
      </c>
      <c r="H35" s="140">
        <v>22036</v>
      </c>
      <c r="I35" s="115">
        <v>240</v>
      </c>
      <c r="J35" s="116">
        <v>1.0891268832819023</v>
      </c>
    </row>
    <row r="36" spans="1:10" s="110" customFormat="1" ht="24.95" customHeight="1" x14ac:dyDescent="0.2">
      <c r="A36" s="294" t="s">
        <v>173</v>
      </c>
      <c r="B36" s="295" t="s">
        <v>174</v>
      </c>
      <c r="C36" s="125">
        <v>58.41136166361941</v>
      </c>
      <c r="D36" s="143">
        <v>31628</v>
      </c>
      <c r="E36" s="144">
        <v>31117</v>
      </c>
      <c r="F36" s="144">
        <v>31936</v>
      </c>
      <c r="G36" s="144">
        <v>31500</v>
      </c>
      <c r="H36" s="145">
        <v>30976</v>
      </c>
      <c r="I36" s="143">
        <v>652</v>
      </c>
      <c r="J36" s="146">
        <v>2.1048553719008263</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2020-09-25T12:14:48Z</dcterms:created>
  <dcterms:modified xsi:type="dcterms:W3CDTF">2020-09-28T08:12:21Z</dcterms:modified>
</cp:coreProperties>
</file>