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K44" i="24"/>
  <c r="I44" i="24"/>
  <c r="G44" i="24"/>
  <c r="D44" i="24"/>
  <c r="C44" i="24"/>
  <c r="M44" i="24" s="1"/>
  <c r="B44" i="24"/>
  <c r="J44" i="24" s="1"/>
  <c r="M43" i="24"/>
  <c r="K43" i="24"/>
  <c r="H43" i="24"/>
  <c r="F43" i="24"/>
  <c r="E43" i="24"/>
  <c r="C43" i="24"/>
  <c r="B43" i="24"/>
  <c r="D43" i="24" s="1"/>
  <c r="L42" i="24"/>
  <c r="I42" i="24"/>
  <c r="G42" i="24"/>
  <c r="D42" i="24"/>
  <c r="C42" i="24"/>
  <c r="M42" i="24" s="1"/>
  <c r="B42" i="24"/>
  <c r="K42" i="24" s="1"/>
  <c r="K41" i="24"/>
  <c r="H41" i="24"/>
  <c r="F41" i="24"/>
  <c r="E41" i="24"/>
  <c r="C41" i="24"/>
  <c r="M41" i="24" s="1"/>
  <c r="B41" i="24"/>
  <c r="D41" i="24" s="1"/>
  <c r="L40" i="24"/>
  <c r="I40" i="24"/>
  <c r="G40" i="24"/>
  <c r="D40" i="24"/>
  <c r="C40" i="24"/>
  <c r="M40" i="24" s="1"/>
  <c r="B40" i="24"/>
  <c r="K40" i="24" s="1"/>
  <c r="M36" i="24"/>
  <c r="L36" i="24"/>
  <c r="K36" i="24"/>
  <c r="J36" i="24"/>
  <c r="I36" i="24"/>
  <c r="H36" i="24"/>
  <c r="G36" i="24"/>
  <c r="F36" i="24"/>
  <c r="E36" i="24"/>
  <c r="D36" i="24"/>
  <c r="K57" i="15"/>
  <c r="L57" i="15" s="1"/>
  <c r="C38" i="24"/>
  <c r="C37" i="24"/>
  <c r="C35" i="24"/>
  <c r="C34" i="24"/>
  <c r="E34" i="24" s="1"/>
  <c r="C33" i="24"/>
  <c r="C32" i="24"/>
  <c r="C31" i="24"/>
  <c r="C30" i="24"/>
  <c r="G30" i="24" s="1"/>
  <c r="C29" i="24"/>
  <c r="C28" i="24"/>
  <c r="C27" i="24"/>
  <c r="C26" i="24"/>
  <c r="E26" i="24" s="1"/>
  <c r="C25" i="24"/>
  <c r="C24" i="24"/>
  <c r="C23" i="24"/>
  <c r="C22" i="24"/>
  <c r="C21" i="24"/>
  <c r="C20" i="24"/>
  <c r="C19" i="24"/>
  <c r="C18" i="24"/>
  <c r="E18" i="24" s="1"/>
  <c r="C17" i="24"/>
  <c r="C16" i="24"/>
  <c r="C15" i="24"/>
  <c r="C9" i="24"/>
  <c r="C8" i="24"/>
  <c r="C7" i="24"/>
  <c r="B38" i="24"/>
  <c r="B37" i="24"/>
  <c r="B35" i="24"/>
  <c r="B34" i="24"/>
  <c r="B33" i="24"/>
  <c r="B32" i="24"/>
  <c r="B31" i="24"/>
  <c r="B30" i="24"/>
  <c r="B29" i="24"/>
  <c r="B28" i="24"/>
  <c r="B27" i="24"/>
  <c r="K27" i="24" s="1"/>
  <c r="B26" i="24"/>
  <c r="B25" i="24"/>
  <c r="B24" i="24"/>
  <c r="B23" i="24"/>
  <c r="B22" i="24"/>
  <c r="B21" i="24"/>
  <c r="B20" i="24"/>
  <c r="B19" i="24"/>
  <c r="K19" i="24" s="1"/>
  <c r="B18" i="24"/>
  <c r="B17" i="24"/>
  <c r="B16" i="24"/>
  <c r="B15" i="24"/>
  <c r="B9" i="24"/>
  <c r="B8" i="24"/>
  <c r="B7" i="24"/>
  <c r="K7" i="24" s="1"/>
  <c r="F33" i="24" l="1"/>
  <c r="D33" i="24"/>
  <c r="J33" i="24"/>
  <c r="H33" i="24"/>
  <c r="K33" i="24"/>
  <c r="G17" i="24"/>
  <c r="M17" i="24"/>
  <c r="E17" i="24"/>
  <c r="L17" i="24"/>
  <c r="I17" i="24"/>
  <c r="D38" i="24"/>
  <c r="K38" i="24"/>
  <c r="J38" i="24"/>
  <c r="H38" i="24"/>
  <c r="F38" i="24"/>
  <c r="F9" i="24"/>
  <c r="D9" i="24"/>
  <c r="J9" i="24"/>
  <c r="H9" i="24"/>
  <c r="K9" i="24"/>
  <c r="K16" i="24"/>
  <c r="J16" i="24"/>
  <c r="H16" i="24"/>
  <c r="F16" i="24"/>
  <c r="D16" i="24"/>
  <c r="G25" i="24"/>
  <c r="M25" i="24"/>
  <c r="E25" i="24"/>
  <c r="L25" i="24"/>
  <c r="I25" i="24"/>
  <c r="K20" i="24"/>
  <c r="J20" i="24"/>
  <c r="H20" i="24"/>
  <c r="F20" i="24"/>
  <c r="D20" i="24"/>
  <c r="F17" i="24"/>
  <c r="D17" i="24"/>
  <c r="J17" i="24"/>
  <c r="H17" i="24"/>
  <c r="K17" i="24"/>
  <c r="H37" i="24"/>
  <c r="F37" i="24"/>
  <c r="D37" i="24"/>
  <c r="J37" i="24"/>
  <c r="K37" i="24"/>
  <c r="G33" i="24"/>
  <c r="M33" i="24"/>
  <c r="E33" i="24"/>
  <c r="L33" i="24"/>
  <c r="I33" i="24"/>
  <c r="F31" i="24"/>
  <c r="D31" i="24"/>
  <c r="J31" i="24"/>
  <c r="H31" i="24"/>
  <c r="K31" i="24"/>
  <c r="I28" i="24"/>
  <c r="L28" i="24"/>
  <c r="M28" i="24"/>
  <c r="G28" i="24"/>
  <c r="E28" i="24"/>
  <c r="G35" i="24"/>
  <c r="M35" i="24"/>
  <c r="E35" i="24"/>
  <c r="L35" i="24"/>
  <c r="I35" i="24"/>
  <c r="C45" i="24"/>
  <c r="C39" i="24"/>
  <c r="K34" i="24"/>
  <c r="J34" i="24"/>
  <c r="H34" i="24"/>
  <c r="F34" i="24"/>
  <c r="D34" i="24"/>
  <c r="G7" i="24"/>
  <c r="M7" i="24"/>
  <c r="E7" i="24"/>
  <c r="L7" i="24"/>
  <c r="I7" i="24"/>
  <c r="I8" i="24"/>
  <c r="L8" i="24"/>
  <c r="M8" i="24"/>
  <c r="G8" i="24"/>
  <c r="E8" i="24"/>
  <c r="G15" i="24"/>
  <c r="M15" i="24"/>
  <c r="E15" i="24"/>
  <c r="L15" i="24"/>
  <c r="I15" i="24"/>
  <c r="I32" i="24"/>
  <c r="L32" i="24"/>
  <c r="G32" i="24"/>
  <c r="E32" i="24"/>
  <c r="M32" i="24"/>
  <c r="K28" i="24"/>
  <c r="J28" i="24"/>
  <c r="H28" i="24"/>
  <c r="F28" i="24"/>
  <c r="D28" i="24"/>
  <c r="B14" i="24"/>
  <c r="B6" i="24"/>
  <c r="F23" i="24"/>
  <c r="D23" i="24"/>
  <c r="J23" i="24"/>
  <c r="H23" i="24"/>
  <c r="K23" i="24"/>
  <c r="G19" i="24"/>
  <c r="M19" i="24"/>
  <c r="E19" i="24"/>
  <c r="L19" i="24"/>
  <c r="I19" i="24"/>
  <c r="I22" i="24"/>
  <c r="L22" i="24"/>
  <c r="M22" i="24"/>
  <c r="E22" i="24"/>
  <c r="G29" i="24"/>
  <c r="M29" i="24"/>
  <c r="E29" i="24"/>
  <c r="L29" i="24"/>
  <c r="I29" i="24"/>
  <c r="K26" i="24"/>
  <c r="J26" i="24"/>
  <c r="H26" i="24"/>
  <c r="F26" i="24"/>
  <c r="D26" i="24"/>
  <c r="K32" i="24"/>
  <c r="J32" i="24"/>
  <c r="H32" i="24"/>
  <c r="F32" i="24"/>
  <c r="D32" i="24"/>
  <c r="I16" i="24"/>
  <c r="L16" i="24"/>
  <c r="G16" i="24"/>
  <c r="E16" i="24"/>
  <c r="M16" i="24"/>
  <c r="I37" i="24"/>
  <c r="G37" i="24"/>
  <c r="L37" i="24"/>
  <c r="M37" i="24"/>
  <c r="E37" i="24"/>
  <c r="K58" i="24"/>
  <c r="I58" i="24"/>
  <c r="J58" i="24"/>
  <c r="K74" i="24"/>
  <c r="I74" i="24"/>
  <c r="J74" i="24"/>
  <c r="F29" i="24"/>
  <c r="D29" i="24"/>
  <c r="J29" i="24"/>
  <c r="H29" i="24"/>
  <c r="K29" i="24"/>
  <c r="F35" i="24"/>
  <c r="D35" i="24"/>
  <c r="J35" i="24"/>
  <c r="H35" i="24"/>
  <c r="F15" i="24"/>
  <c r="D15" i="24"/>
  <c r="J15" i="24"/>
  <c r="H15" i="24"/>
  <c r="K15" i="24"/>
  <c r="B45" i="24"/>
  <c r="B39" i="24"/>
  <c r="G23" i="24"/>
  <c r="M23" i="24"/>
  <c r="E23" i="24"/>
  <c r="L23" i="24"/>
  <c r="I23" i="24"/>
  <c r="K35" i="24"/>
  <c r="K22" i="24"/>
  <c r="J22" i="24"/>
  <c r="H22" i="24"/>
  <c r="F22" i="24"/>
  <c r="D22" i="24"/>
  <c r="K18" i="24"/>
  <c r="J18" i="24"/>
  <c r="H18" i="24"/>
  <c r="F18" i="24"/>
  <c r="D18" i="24"/>
  <c r="F21" i="24"/>
  <c r="D21" i="24"/>
  <c r="J21" i="24"/>
  <c r="H21" i="24"/>
  <c r="K21" i="24"/>
  <c r="K24" i="24"/>
  <c r="J24" i="24"/>
  <c r="H24" i="24"/>
  <c r="F24" i="24"/>
  <c r="D24" i="24"/>
  <c r="F27" i="24"/>
  <c r="D27" i="24"/>
  <c r="J27" i="24"/>
  <c r="H27" i="24"/>
  <c r="I20" i="24"/>
  <c r="L20" i="24"/>
  <c r="M20" i="24"/>
  <c r="G20" i="24"/>
  <c r="E20" i="24"/>
  <c r="G27" i="24"/>
  <c r="M27" i="24"/>
  <c r="E27" i="24"/>
  <c r="L27" i="24"/>
  <c r="I27" i="24"/>
  <c r="I30" i="24"/>
  <c r="L30" i="24"/>
  <c r="M30" i="24"/>
  <c r="E30" i="24"/>
  <c r="M38" i="24"/>
  <c r="E38" i="24"/>
  <c r="L38" i="24"/>
  <c r="G38" i="24"/>
  <c r="F25" i="24"/>
  <c r="D25" i="24"/>
  <c r="J25" i="24"/>
  <c r="H25" i="24"/>
  <c r="K25" i="24"/>
  <c r="K8" i="24"/>
  <c r="J8" i="24"/>
  <c r="H8" i="24"/>
  <c r="F8" i="24"/>
  <c r="D8" i="24"/>
  <c r="K30" i="24"/>
  <c r="J30" i="24"/>
  <c r="H30" i="24"/>
  <c r="F30" i="24"/>
  <c r="D30" i="24"/>
  <c r="I24" i="24"/>
  <c r="L24" i="24"/>
  <c r="G24" i="24"/>
  <c r="E24" i="24"/>
  <c r="M24" i="24"/>
  <c r="F7" i="24"/>
  <c r="D7" i="24"/>
  <c r="J7" i="24"/>
  <c r="H7" i="24"/>
  <c r="F19" i="24"/>
  <c r="D19" i="24"/>
  <c r="J19" i="24"/>
  <c r="H19" i="24"/>
  <c r="G9" i="24"/>
  <c r="M9" i="24"/>
  <c r="E9" i="24"/>
  <c r="L9" i="24"/>
  <c r="I9" i="24"/>
  <c r="C14" i="24"/>
  <c r="C6" i="24"/>
  <c r="G21" i="24"/>
  <c r="M21" i="24"/>
  <c r="E21" i="24"/>
  <c r="L21" i="24"/>
  <c r="I21" i="24"/>
  <c r="G31" i="24"/>
  <c r="M31" i="24"/>
  <c r="E31" i="24"/>
  <c r="L31" i="24"/>
  <c r="I31" i="24"/>
  <c r="G22" i="24"/>
  <c r="I38" i="24"/>
  <c r="K66" i="24"/>
  <c r="I66" i="24"/>
  <c r="J66" i="24"/>
  <c r="J77" i="24"/>
  <c r="K53" i="24"/>
  <c r="I53" i="24"/>
  <c r="K61" i="24"/>
  <c r="I61" i="24"/>
  <c r="K69" i="24"/>
  <c r="I69" i="24"/>
  <c r="I43" i="24"/>
  <c r="G43" i="24"/>
  <c r="L43" i="24"/>
  <c r="K55" i="24"/>
  <c r="I55" i="24"/>
  <c r="K63" i="24"/>
  <c r="I63" i="24"/>
  <c r="K71" i="24"/>
  <c r="I71" i="24"/>
  <c r="K52" i="24"/>
  <c r="I52" i="24"/>
  <c r="K60" i="24"/>
  <c r="I60" i="24"/>
  <c r="K68" i="24"/>
  <c r="I68" i="24"/>
  <c r="K57" i="24"/>
  <c r="I57" i="24"/>
  <c r="K65" i="24"/>
  <c r="I65" i="24"/>
  <c r="K73" i="24"/>
  <c r="I73" i="24"/>
  <c r="I18" i="24"/>
  <c r="L18" i="24"/>
  <c r="I26" i="24"/>
  <c r="L26" i="24"/>
  <c r="I34" i="24"/>
  <c r="L34" i="24"/>
  <c r="G18" i="24"/>
  <c r="G26" i="24"/>
  <c r="G34" i="24"/>
  <c r="I41" i="24"/>
  <c r="G41" i="24"/>
  <c r="L41" i="24"/>
  <c r="K54" i="24"/>
  <c r="I54" i="24"/>
  <c r="K62" i="24"/>
  <c r="I62" i="24"/>
  <c r="K70" i="24"/>
  <c r="I70" i="24"/>
  <c r="M18" i="24"/>
  <c r="M26" i="24"/>
  <c r="M34" i="24"/>
  <c r="K51" i="24"/>
  <c r="I51" i="24"/>
  <c r="K59" i="24"/>
  <c r="I59" i="24"/>
  <c r="K67" i="24"/>
  <c r="I67" i="24"/>
  <c r="K75" i="24"/>
  <c r="K77" i="24" s="1"/>
  <c r="I75" i="24"/>
  <c r="K56" i="24"/>
  <c r="I56" i="24"/>
  <c r="K64" i="24"/>
  <c r="I64" i="24"/>
  <c r="K72" i="24"/>
  <c r="I72" i="24"/>
  <c r="F40" i="24"/>
  <c r="J41" i="24"/>
  <c r="F42" i="24"/>
  <c r="J43" i="24"/>
  <c r="F44" i="24"/>
  <c r="H40" i="24"/>
  <c r="H42" i="24"/>
  <c r="H44" i="24"/>
  <c r="J40" i="24"/>
  <c r="J42" i="24"/>
  <c r="L44" i="24"/>
  <c r="E40" i="24"/>
  <c r="E42" i="24"/>
  <c r="E44" i="24"/>
  <c r="K79" i="24" l="1"/>
  <c r="I14" i="24"/>
  <c r="L14" i="24"/>
  <c r="M14" i="24"/>
  <c r="E14" i="24"/>
  <c r="G14" i="24"/>
  <c r="H39" i="24"/>
  <c r="F39" i="24"/>
  <c r="D39" i="24"/>
  <c r="J39" i="24"/>
  <c r="K39" i="24"/>
  <c r="H45" i="24"/>
  <c r="F45" i="24"/>
  <c r="D45" i="24"/>
  <c r="J45" i="24"/>
  <c r="K45" i="24"/>
  <c r="I77" i="24"/>
  <c r="J79" i="24"/>
  <c r="J78" i="24"/>
  <c r="I6" i="24"/>
  <c r="L6" i="24"/>
  <c r="M6" i="24"/>
  <c r="G6" i="24"/>
  <c r="E6" i="24"/>
  <c r="K6" i="24"/>
  <c r="J6" i="24"/>
  <c r="H6" i="24"/>
  <c r="F6" i="24"/>
  <c r="D6" i="24"/>
  <c r="I39" i="24"/>
  <c r="G39" i="24"/>
  <c r="L39" i="24"/>
  <c r="M39" i="24"/>
  <c r="E39" i="24"/>
  <c r="K14" i="24"/>
  <c r="J14" i="24"/>
  <c r="H14" i="24"/>
  <c r="F14" i="24"/>
  <c r="D14" i="24"/>
  <c r="I45" i="24"/>
  <c r="G45" i="24"/>
  <c r="L45" i="24"/>
  <c r="E45" i="24"/>
  <c r="M45" i="24"/>
  <c r="I78" i="24" l="1"/>
  <c r="I79" i="24"/>
  <c r="K78" i="24"/>
  <c r="I83" i="24" l="1"/>
  <c r="I82" i="24"/>
  <c r="I81" i="24"/>
</calcChain>
</file>

<file path=xl/sharedStrings.xml><?xml version="1.0" encoding="utf-8"?>
<sst xmlns="http://schemas.openxmlformats.org/spreadsheetml/2006/main" count="1714" uniqueCount="520">
  <si>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</si>
  <si>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</si>
  <si>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</si>
  <si>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</si>
  <si>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</si>
  <si>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</si>
  <si>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</si>
  <si>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</si>
  <si>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</si>
  <si>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</si>
  <si>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</si>
  <si>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</si>
  <si>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</si>
  <si>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Lindau (Bodensee) (09776)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</si>
  <si>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</si>
  <si>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</si>
  <si>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</si>
  <si>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</si>
  <si>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</si>
  <si>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</si>
  <si>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</si>
  <si>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</si>
  <si>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</si>
  <si>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</si>
  <si>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</si>
  <si>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</si>
  <si>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</si>
  <si>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</si>
  <si>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</si>
  <si>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</si>
  <si>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</si>
  <si>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</si>
  <si>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</si>
  <si>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</si>
  <si>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</si>
  <si>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</si>
  <si>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</si>
  <si>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</si>
  <si>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</si>
  <si>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</si>
  <si>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</si>
  <si>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</si>
  <si>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</si>
  <si>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</si>
  <si>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</si>
  <si>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</si>
  <si>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</si>
  <si>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</si>
  <si>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</si>
  <si>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</si>
  <si>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</si>
  <si>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</si>
  <si>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</si>
  <si>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</si>
  <si>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</si>
  <si>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</si>
  <si>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</si>
  <si>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</si>
  <si>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</si>
  <si>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</si>
  <si>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</si>
  <si>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</si>
  <si>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</si>
  <si>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</si>
  <si>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</si>
  <si>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</si>
  <si>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</si>
  <si>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</si>
  <si>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</si>
  <si>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</si>
  <si>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</si>
  <si>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</si>
  <si>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</si>
  <si>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</si>
  <si>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</si>
  <si>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</si>
  <si>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</si>
  <si>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</si>
  <si>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</si>
  <si>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</si>
  <si>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</si>
  <si>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</si>
  <si>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</si>
  <si>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</si>
  <si>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</si>
  <si>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</si>
  <si>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</si>
  <si>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</si>
  <si>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</si>
  <si>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</si>
  <si>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</si>
  <si>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</si>
  <si>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Lindau (Bodensee) (09776);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</si>
  <si>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</si>
  <si>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</si>
  <si>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</si>
  <si>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</si>
  <si>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</si>
  <si>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</si>
  <si>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</si>
  <si>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</si>
  <si>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</si>
  <si>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</si>
  <si>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</si>
  <si>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</si>
  <si>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</si>
  <si>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</si>
  <si>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</si>
  <si>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</si>
  <si>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</si>
  <si>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</si>
  <si>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</si>
  <si>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</si>
  <si>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</si>
  <si>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</si>
  <si>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</si>
  <si>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</si>
  <si>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</si>
  <si>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</si>
  <si>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</si>
  <si>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</si>
  <si>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</si>
  <si>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</si>
  <si>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</si>
  <si>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</si>
  <si>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</si>
  <si>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</si>
  <si>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</si>
  <si>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</si>
  <si>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</si>
  <si>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</si>
  <si>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</si>
  <si>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</si>
  <si>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</si>
  <si>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</si>
  <si>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</si>
  <si>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</si>
  <si>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</si>
  <si>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</si>
  <si>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</si>
  <si>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</si>
  <si>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</si>
  <si>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</si>
  <si>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</si>
  <si>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</si>
  <si>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</si>
  <si>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</si>
  <si>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</si>
  <si>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</si>
  <si>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</si>
  <si>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</si>
  <si>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</si>
  <si>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</si>
  <si>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</si>
  <si>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</si>
  <si>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</si>
  <si>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</si>
  <si>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</si>
  <si>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</si>
  <si>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</si>
  <si>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</si>
  <si>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</si>
  <si>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</si>
  <si>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</si>
  <si>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</si>
  <si>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</si>
  <si>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</si>
  <si>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</si>
  <si>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</si>
  <si>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</si>
  <si>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</si>
  <si>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</si>
  <si>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</si>
  <si>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</si>
  <si>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</si>
  <si>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</si>
  <si>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</si>
  <si>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</si>
  <si>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</si>
  <si>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</si>
  <si>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</si>
  <si>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</si>
  <si>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</si>
  <si>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Lindau (Bodensee) (09776)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</si>
  <si>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</si>
  <si>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</si>
  <si>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</si>
  <si>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</si>
  <si>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</si>
  <si>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</si>
  <si>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</si>
  <si>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</si>
  <si>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</si>
  <si>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</si>
  <si>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</si>
  <si>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</si>
  <si>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</si>
  <si>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</si>
  <si>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</si>
  <si>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</si>
  <si>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</si>
  <si>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</si>
  <si>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</si>
  <si>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</si>
  <si>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</si>
  <si>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</si>
  <si>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</si>
  <si>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</si>
  <si>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</si>
  <si>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</si>
  <si>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</si>
  <si>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</si>
  <si>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</si>
  <si>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</si>
  <si>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</si>
  <si>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</si>
  <si>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</si>
  <si>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</si>
  <si>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</si>
  <si>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</si>
  <si>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</si>
  <si>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</si>
  <si>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</si>
  <si>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</si>
  <si>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</si>
  <si>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</si>
  <si>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</si>
  <si>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</si>
  <si>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</si>
  <si>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</si>
  <si>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</si>
  <si>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</si>
  <si>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</si>
  <si>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</si>
  <si>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</si>
  <si>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</si>
  <si>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</si>
  <si>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</si>
  <si>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</si>
  <si>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</si>
  <si>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</si>
  <si>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</si>
  <si>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</si>
  <si>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</si>
  <si>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</si>
  <si>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</si>
  <si>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</si>
  <si>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</si>
  <si>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</si>
  <si>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</si>
  <si>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</si>
  <si>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</si>
  <si>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</si>
  <si>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</si>
  <si>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</si>
  <si>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</si>
  <si>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</si>
  <si>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</si>
  <si>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</si>
  <si>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</si>
  <si>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</si>
  <si>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</si>
  <si>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</si>
  <si>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</si>
  <si>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</si>
  <si>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</si>
  <si>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</si>
  <si>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</si>
  <si>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</si>
  <si>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</si>
  <si>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</si>
  <si>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</si>
  <si>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</si>
  <si>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</si>
  <si>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</si>
  <si>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</si>
  <si>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</si>
  <si>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</si>
  <si>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</si>
  <si>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</si>
  <si>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</si>
  <si>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</si>
  <si>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</si>
  <si>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</si>
  <si>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</si>
  <si>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</si>
  <si>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</si>
  <si>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</si>
  <si>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</si>
  <si>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</si>
  <si>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</si>
  <si>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</si>
  <si>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</si>
  <si>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</si>
  <si>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</si>
  <si>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</si>
  <si>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</si>
  <si>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</si>
  <si>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</si>
  <si>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</si>
  <si>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</si>
  <si>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</si>
  <si>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</si>
  <si>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</si>
  <si>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</si>
  <si>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</si>
  <si>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</si>
  <si>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</si>
  <si>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</si>
  <si>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</si>
  <si>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</si>
  <si>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</si>
  <si>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</si>
  <si>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</si>
  <si>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</si>
  <si>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</si>
  <si>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</si>
  <si>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</si>
  <si>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</si>
  <si>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</si>
  <si>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</si>
  <si>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</si>
  <si>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</si>
  <si>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</si>
  <si>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</si>
  <si>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</si>
  <si>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</si>
  <si>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</si>
  <si>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</si>
  <si>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</si>
  <si>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</si>
  <si>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</si>
  <si>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</si>
  <si>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</si>
  <si>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</si>
  <si>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</si>
  <si>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</si>
  <si>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</si>
  <si>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</si>
  <si>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</si>
  <si>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</si>
  <si>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</si>
  <si>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</si>
  <si>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</si>
  <si>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</si>
  <si>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</si>
  <si>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</si>
  <si>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</si>
  <si>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</si>
  <si>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</si>
  <si>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</si>
  <si>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</si>
  <si>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</si>
  <si>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</si>
  <si>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</si>
  <si>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</si>
  <si>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</si>
  <si>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</si>
  <si>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</si>
  <si>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</si>
  <si>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</si>
  <si>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</si>
  <si>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</si>
  <si>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</si>
  <si>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</si>
  <si>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</si>
  <si>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</si>
  <si>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</si>
  <si>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</si>
  <si>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</si>
  <si>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</si>
  <si>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</si>
  <si>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</si>
  <si>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Lindau (Bodensee) (09776);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</si>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</sst>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{C77A08B8-D4FF-4E7B-996D-4F8BC43D076A}</c15:txfldGUID>
                      <c15:f>Daten_Diagramme!$D$6</c15:f>
                      <c15:dlblFieldTableCache>
                        <c:ptCount val="1"/>
                        <c:pt idx="0">
                          <c:v>-0.3</c:v>
                        </c:pt>
                      </c15:dlblFieldTableCache>
                    </c15:dlblFTEntry>
                  </c15:dlblFieldTable>
                  <c15:showDataLabelsRange val="0"/>
                </c:ext>
                <c:ext xmlns:c16="http://schemas.microsoft.com/office/drawing/2014/chart" uri="{C3380CC4-5D6E-409C-BE32-E72D297353CC}">
                  <c16:uniqueId val="{00000000-4BD7-4955-94C1-98697F1F8064}"/>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{07AAEF2C-2F85-4D5B-B978-6973AA0496FD}</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4BD7-4955-94C1-98697F1F806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{EAB71D32-F96C-4A11-8E43-9BFB0D85ADFE}</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4BD7-4955-94C1-98697F1F806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{AC4E7E46-E1AD-4B6D-A16E-60A1909C04E1}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BD7-4955-94C1-98697F1F806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-0.30436252959080151</c:v>
                </c:pt>
                <c:pt idx="1">
                  <c:v>1.0013227114154917</c:v>
                </c:pt>
                <c:pt idx="2">
                  <c:v>1.1186464311118853</c:v>
                </c:pt>
                <c:pt idx="3">
                  <c:v>1.0875687030768</c:v>
                </c:pt>
              </c:numCache>
            </c:numRef>
          </c:val>
          <c:extLst>
            <c:ext xmlns:c16="http://schemas.microsoft.com/office/drawing/2014/chart" uri="{C3380CC4-5D6E-409C-BE32-E72D297353CC}">
              <c16:uniqueId val="{00000004-4BD7-4955-94C1-98697F1F806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{B5CC485E-2895-4133-8336-E049E5F1A3F0}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BD7-4955-94C1-98697F1F806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{27C84A28-EE96-4867-A461-FD216851727D}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BD7-4955-94C1-98697F1F806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{D157A61C-0C27-468E-B139-43F17CFA4146}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BD7-4955-94C1-98697F1F806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{9F16E968-FC76-4E16-8A5B-8CE15E6BAA73}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BD7-4955-94C1-98697F1F806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BD7-4955-94C1-98697F1F806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BD7-4955-94C1-98697F1F806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{2CFCE6EA-6F67-4B2A-A4E2-C8919055AFAE}</c15:txfldGUID>
                      <c15:f>Daten_Diagramme!$E$6</c15:f>
                      <c15:dlblFieldTableCache>
                        <c:ptCount val="1"/>
                        <c:pt idx="0">
                          <c:v>-3.9</c:v>
                        </c:pt>
                      </c15:dlblFieldTableCache>
                    </c15:dlblFTEntry>
                  </c15:dlblFieldTable>
                  <c15:showDataLabelsRange val="0"/>
                </c:ext>
                <c:ext xmlns:c16="http://schemas.microsoft.com/office/drawing/2014/chart" uri="{C3380CC4-5D6E-409C-BE32-E72D297353CC}">
                  <c16:uniqueId val="{00000000-C635-4FB3-882B-493F08C39C66}"/>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{A343DB05-0CF3-41DE-8C54-7049509C7B7C}</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C635-4FB3-882B-493F08C39C6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{6DDB2CDC-5EFC-4FBD-8AE9-AAF401C982F3}</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C635-4FB3-882B-493F08C39C6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{EAEAF343-65CC-4272-8E66-B0A7479421B1}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C635-4FB3-882B-493F08C39C6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-3.8695274711645791</c:v>
                </c:pt>
                <c:pt idx="1">
                  <c:v>-1.8915068707011207</c:v>
                </c:pt>
                <c:pt idx="2">
                  <c:v>-2.7637010795899166</c:v>
                </c:pt>
                <c:pt idx="3">
                  <c:v>-2.8655893304673015</c:v>
                </c:pt>
              </c:numCache>
            </c:numRef>
          </c:val>
          <c:extLst>
            <c:ext xmlns:c16="http://schemas.microsoft.com/office/drawing/2014/chart" uri="{C3380CC4-5D6E-409C-BE32-E72D297353CC}">
              <c16:uniqueId val="{00000004-C635-4FB3-882B-493F08C39C6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{E01A3A7F-059B-45B2-80DE-55E5BA826B52}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C635-4FB3-882B-493F08C39C6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{AABF01B1-BC1B-436D-A328-EB5E9FEC2A59}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C635-4FB3-882B-493F08C39C6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{95245F7F-3D5B-4B9D-9F89-E70BF9D7976A}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C635-4FB3-882B-493F08C39C6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{DC649910-CE74-4D5D-A816-E195F2ACC80F}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C635-4FB3-882B-493F08C39C6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C635-4FB3-882B-493F08C39C6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635-4FB3-882B-493F08C39C6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{E759AF62-F556-4C1F-8C8C-DDAD2F6F8E62}</c15:txfldGUID>
                      <c15:f>Daten_Diagramme!$D$14</c15:f>
                      <c15:dlblFieldTableCache>
                        <c:ptCount val="1"/>
                        <c:pt idx="0">
                          <c:v>-0.3</c:v>
                        </c:pt>
                      </c15:dlblFieldTableCache>
                    </c15:dlblFTEntry>
                  </c15:dlblFieldTable>
                  <c15:showDataLabelsRange val="0"/>
                </c:ext>
                <c:ext xmlns:c16="http://schemas.microsoft.com/office/drawing/2014/chart" uri="{C3380CC4-5D6E-409C-BE32-E72D297353CC}">
                  <c16:uniqueId val="{00000000-ED23-4DC4-9E28-F73C4A799D5C}"/>
                </c:ext>
              </c:extLst>
            </c:dLbl>
            <c:dLbl>
              <c:idx val="1"/>
              <c:tx>
                <c:strRef>
                  <c:f>Daten_Diagramme!$D$15</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{9A041720-9BF0-42C7-BF55-20FF556F3AE2}</c15:txfldGUID>
                      <c15:f>Daten_Diagramme!$D$15</c15:f>
                      <c15:dlblFieldTableCache>
                        <c:ptCount val="1"/>
                        <c:pt idx="0">
                          <c:v>6.3</c:v>
                        </c:pt>
                      </c15:dlblFieldTableCache>
                    </c15:dlblFTEntry>
                  </c15:dlblFieldTable>
                  <c15:showDataLabelsRange val="0"/>
                </c:ext>
                <c:ext xmlns:c16="http://schemas.microsoft.com/office/drawing/2014/chart" uri="{C3380CC4-5D6E-409C-BE32-E72D297353CC}">
                  <c16:uniqueId val="{00000001-ED23-4DC4-9E28-F73C4A799D5C}"/>
                </c:ext>
              </c:extLst>
            </c:dLbl>
            <c:dLbl>
              <c:idx val="2"/>
              <c:tx>
                <c:strRef>
                  <c:f>Daten_Diagramme!$D$16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{287C109A-FB43-48DE-B968-07A1AFE5C094}</c15:txfldGUID>
                      <c15:f>Daten_Diagramme!$D$16</c15:f>
                      <c15:dlblFieldTableCache>
                        <c:ptCount val="1"/>
                        <c:pt idx="0">
                          <c:v>2.5</c:v>
                        </c:pt>
                      </c15:dlblFieldTableCache>
                    </c15:dlblFTEntry>
                  </c15:dlblFieldTable>
                  <c15:showDataLabelsRange val="0"/>
                </c:ext>
                <c:ext xmlns:c16="http://schemas.microsoft.com/office/drawing/2014/chart" uri="{C3380CC4-5D6E-409C-BE32-E72D297353CC}">
                  <c16:uniqueId val="{00000002-ED23-4DC4-9E28-F73C4A799D5C}"/>
                </c:ext>
              </c:extLst>
            </c:dLbl>
            <c:dLbl>
              <c:idx val="3"/>
              <c:tx>
                <c:strRef>
                  <c:f>Daten_Diagramme!$D$17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{7A682713-5E03-48AD-98AA-379CFFD4FFEA}</c15:txfldGUID>
                      <c15:f>Daten_Diagramme!$D$17</c15:f>
                      <c15:dlblFieldTableCache>
                        <c:ptCount val="1"/>
                        <c:pt idx="0">
                          <c:v>-0.3</c:v>
                        </c:pt>
                      </c15:dlblFieldTableCache>
                    </c15:dlblFTEntry>
                  </c15:dlblFieldTable>
                  <c15:showDataLabelsRange val="0"/>
                </c:ext>
                <c:ext xmlns:c16="http://schemas.microsoft.com/office/drawing/2014/chart" uri="{C3380CC4-5D6E-409C-BE32-E72D297353CC}">
                  <c16:uniqueId val="{00000003-ED23-4DC4-9E28-F73C4A799D5C}"/>
                </c:ext>
              </c:extLst>
            </c:dLbl>
            <c:dLbl>
              <c:idx val="4"/>
              <c:tx>
                <c:strRef>
                  <c:f>Daten_Diagramme!$D$18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{3D3B7056-35FA-4CF5-AC11-9B0A06CCB89A}</c15:txfldGUID>
                      <c15:f>Daten_Diagramme!$D$18</c15:f>
                      <c15:dlblFieldTableCache>
                        <c:ptCount val="1"/>
                        <c:pt idx="0">
                          <c:v>1.8</c:v>
                        </c:pt>
                      </c15:dlblFieldTableCache>
                    </c15:dlblFTEntry>
                  </c15:dlblFieldTable>
                  <c15:showDataLabelsRange val="0"/>
                </c:ext>
                <c:ext xmlns:c16="http://schemas.microsoft.com/office/drawing/2014/chart" uri="{C3380CC4-5D6E-409C-BE32-E72D297353CC}">
                  <c16:uniqueId val="{00000004-ED23-4DC4-9E28-F73C4A799D5C}"/>
                </c:ext>
              </c:extLst>
            </c:dLbl>
            <c:dLbl>
              <c:idx val="5"/>
              <c:tx>
                <c:strRef>
                  <c:f>Daten_Diagramme!$D$19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{C9F07837-099A-4E27-9BFC-E4F2B6B0B274}</c15:txfldGUID>
                      <c15:f>Daten_Diagramme!$D$19</c15:f>
                      <c15:dlblFieldTableCache>
                        <c:ptCount val="1"/>
                        <c:pt idx="0">
                          <c:v>0.6</c:v>
                        </c:pt>
                      </c15:dlblFieldTableCache>
                    </c15:dlblFTEntry>
                  </c15:dlblFieldTable>
                  <c15:showDataLabelsRange val="0"/>
                </c:ext>
                <c:ext xmlns:c16="http://schemas.microsoft.com/office/drawing/2014/chart" uri="{C3380CC4-5D6E-409C-BE32-E72D297353CC}">
                  <c16:uniqueId val="{00000005-ED23-4DC4-9E28-F73C4A799D5C}"/>
                </c:ext>
              </c:extLst>
            </c:dLbl>
            <c:dLbl>
              <c:idx val="6"/>
              <c:tx>
                <c:strRef>
                  <c:f>Daten_Diagramme!$D$20</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{38749573-8A8A-4986-891F-7991D43CA25B}</c15:txfldGUID>
                      <c15:f>Daten_Diagramme!$D$20</c15:f>
                      <c15:dlblFieldTableCache>
                        <c:ptCount val="1"/>
                        <c:pt idx="0">
                          <c:v>-6.0</c:v>
                        </c:pt>
                      </c15:dlblFieldTableCache>
                    </c15:dlblFTEntry>
                  </c15:dlblFieldTable>
                  <c15:showDataLabelsRange val="0"/>
                </c:ext>
                <c:ext xmlns:c16="http://schemas.microsoft.com/office/drawing/2014/chart" uri="{C3380CC4-5D6E-409C-BE32-E72D297353CC}">
                  <c16:uniqueId val="{00000006-ED23-4DC4-9E28-F73C4A799D5C}"/>
                </c:ext>
              </c:extLst>
            </c:dLbl>
            <c:dLbl>
              <c:idx val="7"/>
              <c:tx>
                <c:strRef>
                  <c:f>Daten_Diagramme!$D$21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{49A8886E-8ED8-4752-B4FE-854CA16520DA}</c15:txfldGUID>
                      <c15:f>Daten_Diagramme!$D$21</c15:f>
                      <c15:dlblFieldTableCache>
                        <c:ptCount val="1"/>
                        <c:pt idx="0">
                          <c:v>1.1</c:v>
                        </c:pt>
                      </c15:dlblFieldTableCache>
                    </c15:dlblFTEntry>
                  </c15:dlblFieldTable>
                  <c15:showDataLabelsRange val="0"/>
                </c:ext>
                <c:ext xmlns:c16="http://schemas.microsoft.com/office/drawing/2014/chart" uri="{C3380CC4-5D6E-409C-BE32-E72D297353CC}">
                  <c16:uniqueId val="{00000007-ED23-4DC4-9E28-F73C4A799D5C}"/>
                </c:ext>
              </c:extLst>
            </c:dLbl>
            <c:dLbl>
              <c:idx val="8"/>
              <c:tx>
                <c:strRef>
                  <c:f>Daten_Diagramme!$D$22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{01E69105-7528-4EBC-9F29-E00F4ED031C5}</c15:txfldGUID>
                      <c15:f>Daten_Diagramme!$D$22</c15:f>
                      <c15:dlblFieldTableCache>
                        <c:ptCount val="1"/>
                        <c:pt idx="0">
                          <c:v>1.6</c:v>
                        </c:pt>
                      </c15:dlblFieldTableCache>
                    </c15:dlblFTEntry>
                  </c15:dlblFieldTable>
                  <c15:showDataLabelsRange val="0"/>
                </c:ext>
                <c:ext xmlns:c16="http://schemas.microsoft.com/office/drawing/2014/chart" uri="{C3380CC4-5D6E-409C-BE32-E72D297353CC}">
                  <c16:uniqueId val="{00000008-ED23-4DC4-9E28-F73C4A799D5C}"/>
                </c:ext>
              </c:extLst>
            </c:dLbl>
            <c:dLbl>
              <c:idx val="9"/>
              <c:tx>
                <c:strRef>
                  <c:f>Daten_Diagramme!$D$23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{9EECEDE3-88AA-403D-A828-ED3D7354DDDE}</c15:txfldGUID>
                      <c15:f>Daten_Diagramme!$D$23</c15:f>
                      <c15:dlblFieldTableCache>
                        <c:ptCount val="1"/>
                        <c:pt idx="0">
                          <c:v>0.7</c:v>
                        </c:pt>
                      </c15:dlblFieldTableCache>
                    </c15:dlblFTEntry>
                  </c15:dlblFieldTable>
                  <c15:showDataLabelsRange val="0"/>
                </c:ext>
                <c:ext xmlns:c16="http://schemas.microsoft.com/office/drawing/2014/chart" uri="{C3380CC4-5D6E-409C-BE32-E72D297353CC}">
                  <c16:uniqueId val="{00000009-ED23-4DC4-9E28-F73C4A799D5C}"/>
                </c:ext>
              </c:extLst>
            </c:dLbl>
            <c:dLbl>
              <c:idx val="10"/>
              <c:tx>
                <c:strRef>
                  <c:f>Daten_Diagramme!$D$24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{C422D0F4-2D2D-4F96-A72A-22A6CF4CA2D9}</c15:txfldGUID>
                      <c15:f>Daten_Diagramme!$D$24</c15:f>
                      <c15:dlblFieldTableCache>
                        <c:ptCount val="1"/>
                        <c:pt idx="0">
                          <c:v>-2.8</c:v>
                        </c:pt>
                      </c15:dlblFieldTableCache>
                    </c15:dlblFTEntry>
                  </c15:dlblFieldTable>
                  <c15:showDataLabelsRange val="0"/>
                </c:ext>
                <c:ext xmlns:c16="http://schemas.microsoft.com/office/drawing/2014/chart" uri="{C3380CC4-5D6E-409C-BE32-E72D297353CC}">
                  <c16:uniqueId val="{0000000A-ED23-4DC4-9E28-F73C4A799D5C}"/>
                </c:ext>
              </c:extLst>
            </c:dLbl>
            <c:dLbl>
              <c:idx val="11"/>
              <c:tx>
                <c:strRef>
                  <c:f>Daten_Diagramme!$D$25</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{220C6C79-F7AA-442B-A8AF-AAE7C658422E}</c15:txfldGUID>
                      <c15:f>Daten_Diagramme!$D$25</c15:f>
                      <c15:dlblFieldTableCache>
                        <c:ptCount val="1"/>
                        <c:pt idx="0">
                          <c:v>-6.4</c:v>
                        </c:pt>
                      </c15:dlblFieldTableCache>
                    </c15:dlblFTEntry>
                  </c15:dlblFieldTable>
                  <c15:showDataLabelsRange val="0"/>
                </c:ext>
                <c:ext xmlns:c16="http://schemas.microsoft.com/office/drawing/2014/chart" uri="{C3380CC4-5D6E-409C-BE32-E72D297353CC}">
                  <c16:uniqueId val="{0000000B-ED23-4DC4-9E28-F73C4A799D5C}"/>
                </c:ext>
              </c:extLst>
            </c:dLbl>
            <c:dLbl>
              <c:idx val="12"/>
              <c:tx>
                <c:strRef>
                  <c:f>Daten_Diagramme!$D$26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{D67212B7-939F-41AB-AAA7-1ACD333ADAD5}</c15:txfldGUID>
                      <c15:f>Daten_Diagramme!$D$26</c15:f>
                      <c15:dlblFieldTableCache>
                        <c:ptCount val="1"/>
                        <c:pt idx="0">
                          <c:v>1.2</c:v>
                        </c:pt>
                      </c15:dlblFieldTableCache>
                    </c15:dlblFTEntry>
                  </c15:dlblFieldTable>
                  <c15:showDataLabelsRange val="0"/>
                </c:ext>
                <c:ext xmlns:c16="http://schemas.microsoft.com/office/drawing/2014/chart" uri="{C3380CC4-5D6E-409C-BE32-E72D297353CC}">
                  <c16:uniqueId val="{0000000C-ED23-4DC4-9E28-F73C4A799D5C}"/>
                </c:ext>
              </c:extLst>
            </c:dLbl>
            <c:dLbl>
              <c:idx val="13"/>
              <c:tx>
                <c:strRef>
                  <c:f>Daten_Diagramme!$D$27</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{4F7E7FB2-4D14-458D-B7AB-90DF17E2C58D}</c15:txfldGUID>
                      <c15:f>Daten_Diagramme!$D$27</c15:f>
                      <c15:dlblFieldTableCache>
                        <c:ptCount val="1"/>
                        <c:pt idx="0">
                          <c:v>-7.9</c:v>
                        </c:pt>
                      </c15:dlblFieldTableCache>
                    </c15:dlblFTEntry>
                  </c15:dlblFieldTable>
                  <c15:showDataLabelsRange val="0"/>
                </c:ext>
                <c:ext xmlns:c16="http://schemas.microsoft.com/office/drawing/2014/chart" uri="{C3380CC4-5D6E-409C-BE32-E72D297353CC}">
                  <c16:uniqueId val="{0000000D-ED23-4DC4-9E28-F73C4A799D5C}"/>
                </c:ext>
              </c:extLst>
            </c:dLbl>
            <c:dLbl>
              <c:idx val="14"/>
              <c:tx>
                <c:strRef>
                  <c:f>Daten_Diagramme!$D$28</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{6603CD34-7250-4B8B-BE2F-AC71D1F88830}</c15:txfldGUID>
                      <c15:f>Daten_Diagramme!$D$28</c15:f>
                      <c15:dlblFieldTableCache>
                        <c:ptCount val="1"/>
                        <c:pt idx="0">
                          <c:v>8.1</c:v>
                        </c:pt>
                      </c15:dlblFieldTableCache>
                    </c15:dlblFTEntry>
                  </c15:dlblFieldTable>
                  <c15:showDataLabelsRange val="0"/>
                </c:ext>
                <c:ext xmlns:c16="http://schemas.microsoft.com/office/drawing/2014/chart" uri="{C3380CC4-5D6E-409C-BE32-E72D297353CC}">
                  <c16:uniqueId val="{0000000E-ED23-4DC4-9E28-F73C4A799D5C}"/>
                </c:ext>
              </c:extLst>
            </c:dLbl>
            <c:dLbl>
              <c:idx val="15"/>
              <c:tx>
                <c:strRef>
                  <c:f>Daten_Diagramme!$D$29</c:f>
                  <c:strCache>
                    <c:ptCount val="1"/>
                    <c:pt idx="0">
                      <c:v>15.7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{2414179F-AAE1-4F10-B7E4-46919D8AC6F9}</c15:txfldGUID>
                      <c15:f>Daten_Diagramme!$D$29</c15:f>
                      <c15:dlblFieldTableCache>
                        <c:ptCount val="1"/>
                        <c:pt idx="0">
                          <c:v>15.7</c:v>
                        </c:pt>
                      </c15:dlblFieldTableCache>
                    </c15:dlblFTEntry>
                  </c15:dlblFieldTable>
                  <c15:showDataLabelsRange val="0"/>
                </c:ext>
                <c:ext xmlns:c16="http://schemas.microsoft.com/office/drawing/2014/chart" uri="{C3380CC4-5D6E-409C-BE32-E72D297353CC}">
                  <c16:uniqueId val="{0000000F-ED23-4DC4-9E28-F73C4A799D5C}"/>
                </c:ext>
              </c:extLst>
            </c:dLbl>
            <c:dLbl>
              <c:idx val="16"/>
              <c:tx>
                <c:strRef>
                  <c:f>Daten_Diagramme!$D$30</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{A7EE99AA-3970-456A-A4A1-1BFB0FF6C2E1}</c15:txfldGUID>
                      <c15:f>Daten_Diagramme!$D$30</c15:f>
                      <c15:dlblFieldTableCache>
                        <c:ptCount val="1"/>
                        <c:pt idx="0">
                          <c:v>2.2</c:v>
                        </c:pt>
                      </c15:dlblFieldTableCache>
                    </c15:dlblFTEntry>
                  </c15:dlblFieldTable>
                  <c15:showDataLabelsRange val="0"/>
                </c:ext>
                <c:ext xmlns:c16="http://schemas.microsoft.com/office/drawing/2014/chart" uri="{C3380CC4-5D6E-409C-BE32-E72D297353CC}">
                  <c16:uniqueId val="{00000010-ED23-4DC4-9E28-F73C4A799D5C}"/>
                </c:ext>
              </c:extLst>
            </c:dLbl>
            <c:dLbl>
              <c:idx val="17"/>
              <c:tx>
                <c:strRef>
                  <c:f>Daten_Diagramme!$D$31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{84E70593-0F52-4AF0-88B6-D1EA9B4A5DC2}</c15:txfldGUID>
                      <c15:f>Daten_Diagramme!$D$31</c15:f>
                      <c15:dlblFieldTableCache>
                        <c:ptCount val="1"/>
                        <c:pt idx="0">
                          <c:v>1.5</c:v>
                        </c:pt>
                      </c15:dlblFieldTableCache>
                    </c15:dlblFTEntry>
                  </c15:dlblFieldTable>
                  <c15:showDataLabelsRange val="0"/>
                </c:ext>
                <c:ext xmlns:c16="http://schemas.microsoft.com/office/drawing/2014/chart" uri="{C3380CC4-5D6E-409C-BE32-E72D297353CC}">
                  <c16:uniqueId val="{00000011-ED23-4DC4-9E28-F73C4A799D5C}"/>
                </c:ext>
              </c:extLst>
            </c:dLbl>
            <c:dLbl>
              <c:idx val="18"/>
              <c:tx>
                <c:strRef>
                  <c:f>Daten_Diagramme!$D$32</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{02FA33C7-7B10-4715-800B-934EAAF4B4A7}</c15:txfldGUID>
                      <c15:f>Daten_Diagramme!$D$32</c15:f>
                      <c15:dlblFieldTableCache>
                        <c:ptCount val="1"/>
                        <c:pt idx="0">
                          <c:v>3.8</c:v>
                        </c:pt>
                      </c15:dlblFieldTableCache>
                    </c15:dlblFTEntry>
                  </c15:dlblFieldTable>
                  <c15:showDataLabelsRange val="0"/>
                </c:ext>
                <c:ext xmlns:c16="http://schemas.microsoft.com/office/drawing/2014/chart" uri="{C3380CC4-5D6E-409C-BE32-E72D297353CC}">
                  <c16:uniqueId val="{00000012-ED23-4DC4-9E28-F73C4A799D5C}"/>
                </c:ext>
              </c:extLst>
            </c:dLbl>
            <c:dLbl>
              <c:idx val="19"/>
              <c:tx>
                <c:strRef>
                  <c:f>Daten_Diagramme!$D$33</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{62159D33-99EC-41E0-BD23-8D5AB53E773C}</c15:txfldGUID>
                      <c15:f>Daten_Diagramme!$D$33</c15:f>
                      <c15:dlblFieldTableCache>
                        <c:ptCount val="1"/>
                        <c:pt idx="0">
                          <c:v>0.1</c:v>
                        </c:pt>
                      </c15:dlblFieldTableCache>
                    </c15:dlblFTEntry>
                  </c15:dlblFieldTable>
                  <c15:showDataLabelsRange val="0"/>
                </c:ext>
                <c:ext xmlns:c16="http://schemas.microsoft.com/office/drawing/2014/chart" uri="{C3380CC4-5D6E-409C-BE32-E72D297353CC}">
                  <c16:uniqueId val="{00000013-ED23-4DC4-9E28-F73C4A799D5C}"/>
                </c:ext>
              </c:extLst>
            </c:dLbl>
            <c:dLbl>
              <c:idx val="20"/>
              <c:tx>
                <c:strRef>
                  <c:f>Daten_Diagramme!$D$34</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{5896BDDC-968E-4D55-9343-F5E615A05A43}</c15:txfldGUID>
                      <c15:f>Daten_Diagramme!$D$34</c15:f>
                      <c15:dlblFieldTableCache>
                        <c:ptCount val="1"/>
                        <c:pt idx="0">
                          <c:v>-7.7</c:v>
                        </c:pt>
                      </c15:dlblFieldTableCache>
                    </c15:dlblFTEntry>
                  </c15:dlblFieldTable>
                  <c15:showDataLabelsRange val="0"/>
                </c:ext>
                <c:ext xmlns:c16="http://schemas.microsoft.com/office/drawing/2014/chart" uri="{C3380CC4-5D6E-409C-BE32-E72D297353CC}">
                  <c16:uniqueId val="{00000014-ED23-4DC4-9E28-F73C4A799D5C}"/>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{16588696-8C9B-4E57-9F77-2EA4B61CBFDE}</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ED23-4DC4-9E28-F73C4A799D5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{575D0FF7-1335-4C3E-877C-5C83D64DF6EF}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D23-4DC4-9E28-F73C4A799D5C}"/>
                </c:ext>
              </c:extLst>
            </c:dLbl>
            <c:dLbl>
              <c:idx val="23"/>
              <c:tx>
                <c:strRef>
                  <c:f>Daten_Diagramme!$D$37</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{ECBBD209-EBAA-485D-8990-B9DAE420BCFE}</c15:txfldGUID>
                      <c15:f>Daten_Diagramme!$D$37</c15:f>
                      <c15:dlblFieldTableCache>
                        <c:ptCount val="1"/>
                        <c:pt idx="0">
                          <c:v>6.3</c:v>
                        </c:pt>
                      </c15:dlblFieldTableCache>
                    </c15:dlblFTEntry>
                  </c15:dlblFieldTable>
                  <c15:showDataLabelsRange val="0"/>
                </c:ext>
                <c:ext xmlns:c16="http://schemas.microsoft.com/office/drawing/2014/chart" uri="{C3380CC4-5D6E-409C-BE32-E72D297353CC}">
                  <c16:uniqueId val="{00000017-ED23-4DC4-9E28-F73C4A799D5C}"/>
                </c:ext>
              </c:extLst>
            </c:dLbl>
            <c:dLbl>
              <c:idx val="24"/>
              <c:layout>
                <c:manualLayout>
                  <c:x val="4.7769028871392123E-3"/>
                  <c:y val="-4.6876052205785108E-5"/>
                </c:manualLayout>
              </c:layout>
              <c:tx>
                <c:strRef>
                  <c:f>Daten_Diagramme!$D$38</c:f>
                  <c:strCache>
                    <c:ptCount val="1"/>
                    <c:pt idx="0">
                      <c:v>0.0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{158FDA3B-7895-47ED-A79D-440B0C94F38F}</c15:txfldGUID>
                      <c15:f>Daten_Diagramme!$D$38</c15:f>
                      <c15:dlblFieldTableCache>
                        <c:ptCount val="1"/>
                        <c:pt idx="0">
                          <c:v>0.0</c:v>
                        </c:pt>
                      </c15:dlblFieldTableCache>
                    </c15:dlblFTEntry>
                  </c15:dlblFieldTable>
                  <c15:showDataLabelsRange val="0"/>
                </c:ext>
                <c:ext xmlns:c16="http://schemas.microsoft.com/office/drawing/2014/chart" uri="{C3380CC4-5D6E-409C-BE32-E72D297353CC}">
                  <c16:uniqueId val="{00000018-ED23-4DC4-9E28-F73C4A799D5C}"/>
                </c:ext>
              </c:extLst>
            </c:dLbl>
            <c:dLbl>
              <c:idx val="25"/>
              <c:tx>
                <c:strRef>
                  <c:f>Daten_Diagramme!$D$39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{66A00323-7F67-4296-B9AE-9DAAE847AF36}</c15:txfldGUID>
                      <c15:f>Daten_Diagramme!$D$39</c15:f>
                      <c15:dlblFieldTableCache>
                        <c:ptCount val="1"/>
                        <c:pt idx="0">
                          <c:v>-0.6</c:v>
                        </c:pt>
                      </c15:dlblFieldTableCache>
                    </c15:dlblFTEntry>
                  </c15:dlblFieldTable>
                  <c15:showDataLabelsRange val="0"/>
                </c:ext>
                <c:ext xmlns:c16="http://schemas.microsoft.com/office/drawing/2014/chart" uri="{C3380CC4-5D6E-409C-BE32-E72D297353CC}">
                  <c16:uniqueId val="{00000019-ED23-4DC4-9E28-F73C4A799D5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{DE01F3CD-5C5C-4737-9103-F6BC5DDF56EC}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D23-4DC4-9E28-F73C4A799D5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{3D620764-8A92-458F-984F-490EF6B11EEA}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D23-4DC4-9E28-F73C4A799D5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{58EC2C25-49B0-4B1B-B7E4-137C7F6AA3CF}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D23-4DC4-9E28-F73C4A799D5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{46BFBC32-ACD6-48F8-9FA8-2617A53933C4}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D23-4DC4-9E28-F73C4A799D5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{30FB86D1-3175-49B1-ACDC-5B3591DE6236}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D23-4DC4-9E28-F73C4A799D5C}"/>
                </c:ext>
              </c:extLst>
            </c:dLbl>
            <c:dLbl>
              <c:idx val="31"/>
              <c:tx>
                <c:strRef>
                  <c:f>Daten_Diagramme!$D$45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{F4B9586E-EBE5-4093-A575-DAB66AC3643C}</c15:txfldGUID>
                      <c15:f>Daten_Diagramme!$D$45</c15:f>
                      <c15:dlblFieldTableCache>
                        <c:ptCount val="1"/>
                        <c:pt idx="0">
                          <c:v>-0.6</c:v>
                        </c:pt>
                      </c15:dlblFieldTableCache>
                    </c15:dlblFTEntry>
                  </c15:dlblFieldTable>
                  <c15:showDataLabelsRange val="0"/>
                </c:ext>
                <c:ext xmlns:c16="http://schemas.microsoft.com/office/drawing/2014/chart" uri="{C3380CC4-5D6E-409C-BE32-E72D297353CC}">
                  <c16:uniqueId val="{0000001F-ED23-4DC4-9E28-F73C4A799D5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-0.30436252959080151</c:v>
                </c:pt>
                <c:pt idx="1">
                  <c:v>6.3241106719367588</c:v>
                </c:pt>
                <c:pt idx="2">
                  <c:v>2.4518388791593697</c:v>
                </c:pt>
                <c:pt idx="3">
                  <c:v>-0.32984714400643605</c:v>
                </c:pt>
                <c:pt idx="4">
                  <c:v>1.8445322793148879</c:v>
                </c:pt>
                <c:pt idx="5">
                  <c:v>0.60803167420814475</c:v>
                </c:pt>
                <c:pt idx="6">
                  <c:v>-6.0292850990525411</c:v>
                </c:pt>
                <c:pt idx="7">
                  <c:v>1.0621348911311737</c:v>
                </c:pt>
                <c:pt idx="8">
                  <c:v>1.6262657256827249</c:v>
                </c:pt>
                <c:pt idx="9">
                  <c:v>0.65963060686015829</c:v>
                </c:pt>
                <c:pt idx="10">
                  <c:v>-2.8409090909090908</c:v>
                </c:pt>
                <c:pt idx="11">
                  <c:v>-6.4432989690721651</c:v>
                </c:pt>
                <c:pt idx="12">
                  <c:v>1.2224938875305624</c:v>
                </c:pt>
                <c:pt idx="13">
                  <c:v>-7.8908002991772621</c:v>
                </c:pt>
                <c:pt idx="14">
                  <c:v>8.123791102514506</c:v>
                </c:pt>
                <c:pt idx="15">
                  <c:v>15.708812260536398</c:v>
                </c:pt>
                <c:pt idx="16">
                  <c:v>2.1903959561920807</c:v>
                </c:pt>
                <c:pt idx="17">
                  <c:v>1.5089163237311385</c:v>
                </c:pt>
                <c:pt idx="18">
                  <c:v>3.7779850746268657</c:v>
                </c:pt>
                <c:pt idx="19">
                  <c:v>5.0050050050050053E-2</c:v>
                </c:pt>
                <c:pt idx="20">
                  <c:v>-7.6819407008086253</c:v>
                </c:pt>
                <c:pt idx="21">
                  <c:v>0</c:v>
                </c:pt>
                <c:pt idx="23">
                  <c:v>6.3241106719367588</c:v>
                </c:pt>
                <c:pt idx="24">
                  <c:v>-4.7030368180596617E-2</c:v>
                </c:pt>
                <c:pt idx="25">
                  <c:v>-0.62104657849338696</c:v>
                </c:pt>
              </c:numCache>
            </c:numRef>
          </c:val>
          <c:extLst>
            <c:ext xmlns:c16="http://schemas.microsoft.com/office/drawing/2014/chart" uri="{C3380CC4-5D6E-409C-BE32-E72D297353CC}">
              <c16:uniqueId val="{00000020-ED23-4DC4-9E28-F73C4A799D5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{4BF615FB-8C47-4613-8768-C5ABB84C6FD7}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D23-4DC4-9E28-F73C4A799D5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{77520F6D-594D-4BBF-B3FF-9D62469D6A0A}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D23-4DC4-9E28-F73C4A799D5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{FE29C1E4-24C1-4BDB-B699-7337BE56957E}</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D23-4DC4-9E28-F73C4A799D5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{FAFB2543-0D31-4650-B3F8-88FA20F7210B}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D23-4DC4-9E28-F73C4A799D5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{B1F1E90D-204A-434E-A267-0433FD2007DD}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D23-4DC4-9E28-F73C4A799D5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{C02CE0C9-8E29-4E62-B810-D19479E946BA}</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D23-4DC4-9E28-F73C4A799D5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{C808FB85-7C9F-4CFF-ABAF-F0B192A196FC}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D23-4DC4-9E28-F73C4A799D5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{939A6B9D-AF5A-4853-A140-C30AB3E8332E}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D23-4DC4-9E28-F73C4A799D5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{9CFBC9B6-94A3-4763-9582-D342446DD709}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D23-4DC4-9E28-F73C4A799D5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{2E9BEE19-F384-4DF3-8930-C7B254556D7B}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D23-4DC4-9E28-F73C4A799D5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{F4E972BA-4B1B-47B1-A595-EC09FA0F22C6}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D23-4DC4-9E28-F73C4A799D5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{BB0F681F-3C8B-4A4D-8228-D3A6056A2B35}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D23-4DC4-9E28-F73C4A799D5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{A3A366DB-B4CB-49C1-B788-A32A5BDCBA21}</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D23-4DC4-9E28-F73C4A799D5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{545579E2-B3EB-4EA0-8E51-524B2F4407EF}</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D23-4DC4-9E28-F73C4A799D5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{1B69896D-3823-4CE3-859D-D2AF221F9C93}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D23-4DC4-9E28-F73C4A799D5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{E8DD3BA4-5BC5-4632-B02F-A63CE53C6172}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D23-4DC4-9E28-F73C4A799D5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{F46D7EC0-D025-477A-BBEA-24B82A7B36CD}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D23-4DC4-9E28-F73C4A799D5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{53F45A32-C4C6-4DCB-9A6A-9C1751B2EB36}</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D23-4DC4-9E28-F73C4A799D5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{DA7FA01B-7A8D-4B43-95A9-C46FE33385D7}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D23-4DC4-9E28-F73C4A799D5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{14DAEDF7-3EE9-4DCF-868C-4173B96F36F7}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D23-4DC4-9E28-F73C4A799D5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{47EAB1AD-AF6D-4857-849F-A039E3A02759}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D23-4DC4-9E28-F73C4A799D5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{C18D0167-E43F-4FD9-977E-A23E91173175}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D23-4DC4-9E28-F73C4A799D5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{9C81749C-313D-4388-8374-0187525C601B}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D23-4DC4-9E28-F73C4A799D5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{69FBF9D9-462F-458A-BD01-809177AC2695}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D23-4DC4-9E28-F73C4A799D5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{1CB3365A-7DB5-4737-9D8E-FA436E19A797}</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D23-4DC4-9E28-F73C4A799D5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{B4AC26BC-1930-4BE1-8FC9-72670CAC083E}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D23-4DC4-9E28-F73C4A799D5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{00BC9447-5E46-4C4D-9925-F656BFC7CFF2}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D23-4DC4-9E28-F73C4A799D5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{9EFF80FF-A241-43F5-80BF-059EBC300B98}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D23-4DC4-9E28-F73C4A799D5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{033DD22F-A3E6-4C61-A4BC-EED289E9889B}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D23-4DC4-9E28-F73C4A799D5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{C81DEF7A-36B0-48FC-AC84-977B10DE0B43}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D23-4DC4-9E28-F73C4A799D5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{ADEE08BF-4325-4539-9FE9-B383C4D0C2B5}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D23-4DC4-9E28-F73C4A799D5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{32879D01-C4AA-4915-AD8F-84DC67696365}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D23-4DC4-9E28-F73C4A799D5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D23-4DC4-9E28-F73C4A799D5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D23-4DC4-9E28-F73C4A799D5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{2C1568C3-4E5D-4D26-8563-7BBC581EEADA}</c15:txfldGUID>
                      <c15:f>Daten_Diagramme!$E$14</c15:f>
                      <c15:dlblFieldTableCache>
                        <c:ptCount val="1"/>
                        <c:pt idx="0">
                          <c:v>-3.9</c:v>
                        </c:pt>
                      </c15:dlblFieldTableCache>
                    </c15:dlblFTEntry>
                  </c15:dlblFieldTable>
                  <c15:showDataLabelsRange val="0"/>
                </c:ext>
                <c:ext xmlns:c16="http://schemas.microsoft.com/office/drawing/2014/chart" uri="{C3380CC4-5D6E-409C-BE32-E72D297353CC}">
                  <c16:uniqueId val="{00000000-DD61-4AF3-8072-C6CD81CA22D0}"/>
                </c:ext>
              </c:extLst>
            </c:dLbl>
            <c:dLbl>
              <c:idx val="1"/>
              <c:tx>
                <c:strRef>
                  <c:f>Daten_Diagramme!$E$15</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{E3EE2683-8FBB-4173-BD2D-F1CED5B1480E}</c15:txfldGUID>
                      <c15:f>Daten_Diagramme!$E$15</c15:f>
                      <c15:dlblFieldTableCache>
                        <c:ptCount val="1"/>
                        <c:pt idx="0">
                          <c:v>8.9</c:v>
                        </c:pt>
                      </c15:dlblFieldTableCache>
                    </c15:dlblFTEntry>
                  </c15:dlblFieldTable>
                  <c15:showDataLabelsRange val="0"/>
                </c:ext>
                <c:ext xmlns:c16="http://schemas.microsoft.com/office/drawing/2014/chart" uri="{C3380CC4-5D6E-409C-BE32-E72D297353CC}">
                  <c16:uniqueId val="{00000001-DD61-4AF3-8072-C6CD81CA22D0}"/>
                </c:ext>
              </c:extLst>
            </c:dLbl>
            <c:dLbl>
              <c:idx val="2"/>
              <c:tx>
                <c:strRef>
                  <c:f>Daten_Diagramme!$E$16</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{39C92DE3-12C3-46CE-BAFA-D70507E29EFA}</c15:txfldGUID>
                      <c15:f>Daten_Diagramme!$E$16</c15:f>
                      <c15:dlblFieldTableCache>
                        <c:ptCount val="1"/>
                        <c:pt idx="0">
                          <c:v>-8.1</c:v>
                        </c:pt>
                      </c15:dlblFieldTableCache>
                    </c15:dlblFTEntry>
                  </c15:dlblFieldTable>
                  <c15:showDataLabelsRange val="0"/>
                </c:ext>
                <c:ext xmlns:c16="http://schemas.microsoft.com/office/drawing/2014/chart" uri="{C3380CC4-5D6E-409C-BE32-E72D297353CC}">
                  <c16:uniqueId val="{00000002-DD61-4AF3-8072-C6CD81CA22D0}"/>
                </c:ext>
              </c:extLst>
            </c:dLbl>
            <c:dLbl>
              <c:idx val="3"/>
              <c:tx>
                <c:strRef>
                  <c:f>Daten_Diagramme!$E$17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{D4316B8B-3C44-4239-A45E-C21DEC358857}</c15:txfldGUID>
                      <c15:f>Daten_Diagramme!$E$17</c15:f>
                      <c15:dlblFieldTableCache>
                        <c:ptCount val="1"/>
                        <c:pt idx="0">
                          <c:v>-2.6</c:v>
                        </c:pt>
                      </c15:dlblFieldTableCache>
                    </c15:dlblFTEntry>
                  </c15:dlblFieldTable>
                  <c15:showDataLabelsRange val="0"/>
                </c:ext>
                <c:ext xmlns:c16="http://schemas.microsoft.com/office/drawing/2014/chart" uri="{C3380CC4-5D6E-409C-BE32-E72D297353CC}">
                  <c16:uniqueId val="{00000003-DD61-4AF3-8072-C6CD81CA22D0}"/>
                </c:ext>
              </c:extLst>
            </c:dLbl>
            <c:dLbl>
              <c:idx val="4"/>
              <c:tx>
                <c:strRef>
                  <c:f>Daten_Diagramme!$E$18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{18C4B981-55C6-4A3E-9B99-E75879F5F0D4}</c15:txfldGUID>
                      <c15:f>Daten_Diagramme!$E$18</c15:f>
                      <c15:dlblFieldTableCache>
                        <c:ptCount val="1"/>
                        <c:pt idx="0">
                          <c:v>1.7</c:v>
                        </c:pt>
                      </c15:dlblFieldTableCache>
                    </c15:dlblFTEntry>
                  </c15:dlblFieldTable>
                  <c15:showDataLabelsRange val="0"/>
                </c:ext>
                <c:ext xmlns:c16="http://schemas.microsoft.com/office/drawing/2014/chart" uri="{C3380CC4-5D6E-409C-BE32-E72D297353CC}">
                  <c16:uniqueId val="{00000004-DD61-4AF3-8072-C6CD81CA22D0}"/>
                </c:ext>
              </c:extLst>
            </c:dLbl>
            <c:dLbl>
              <c:idx val="5"/>
              <c:tx>
                <c:strRef>
                  <c:f>Daten_Diagramme!$E$19</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{A856E748-0F24-4838-B006-8D2AAE583A7E}</c15:txfldGUID>
                      <c15:f>Daten_Diagramme!$E$19</c15:f>
                      <c15:dlblFieldTableCache>
                        <c:ptCount val="1"/>
                        <c:pt idx="0">
                          <c:v>-10.8</c:v>
                        </c:pt>
                      </c15:dlblFieldTableCache>
                    </c15:dlblFTEntry>
                  </c15:dlblFieldTable>
                  <c15:showDataLabelsRange val="0"/>
                </c:ext>
                <c:ext xmlns:c16="http://schemas.microsoft.com/office/drawing/2014/chart" uri="{C3380CC4-5D6E-409C-BE32-E72D297353CC}">
                  <c16:uniqueId val="{00000005-DD61-4AF3-8072-C6CD81CA22D0}"/>
                </c:ext>
              </c:extLst>
            </c:dLbl>
            <c:dLbl>
              <c:idx val="6"/>
              <c:tx>
                <c:strRef>
                  <c:f>Daten_Diagramme!$E$20</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{3E7B8DD8-EBAC-4F89-9C15-4FF7D1359C57}</c15:txfldGUID>
                      <c15:f>Daten_Diagramme!$E$20</c15:f>
                      <c15:dlblFieldTableCache>
                        <c:ptCount val="1"/>
                        <c:pt idx="0">
                          <c:v>4.8</c:v>
                        </c:pt>
                      </c15:dlblFieldTableCache>
                    </c15:dlblFTEntry>
                  </c15:dlblFieldTable>
                  <c15:showDataLabelsRange val="0"/>
                </c:ext>
                <c:ext xmlns:c16="http://schemas.microsoft.com/office/drawing/2014/chart" uri="{C3380CC4-5D6E-409C-BE32-E72D297353CC}">
                  <c16:uniqueId val="{00000006-DD61-4AF3-8072-C6CD81CA22D0}"/>
                </c:ext>
              </c:extLst>
            </c:dLbl>
            <c:dLbl>
              <c:idx val="7"/>
              <c:tx>
                <c:strRef>
                  <c:f>Daten_Diagramme!$E$21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{C062F1BF-B1CE-40DE-AEA2-6CAC0160D141}</c15:txfldGUID>
                      <c15:f>Daten_Diagramme!$E$21</c15:f>
                      <c15:dlblFieldTableCache>
                        <c:ptCount val="1"/>
                        <c:pt idx="0">
                          <c:v>-3.5</c:v>
                        </c:pt>
                      </c15:dlblFieldTableCache>
                    </c15:dlblFTEntry>
                  </c15:dlblFieldTable>
                  <c15:showDataLabelsRange val="0"/>
                </c:ext>
                <c:ext xmlns:c16="http://schemas.microsoft.com/office/drawing/2014/chart" uri="{C3380CC4-5D6E-409C-BE32-E72D297353CC}">
                  <c16:uniqueId val="{00000007-DD61-4AF3-8072-C6CD81CA22D0}"/>
                </c:ext>
              </c:extLst>
            </c:dLbl>
            <c:dLbl>
              <c:idx val="8"/>
              <c:tx>
                <c:strRef>
                  <c:f>Daten_Diagramme!$E$22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{05CEFE1E-5CC0-46BC-A661-59F3212DD85B}</c15:txfldGUID>
                      <c15:f>Daten_Diagramme!$E$22</c15:f>
                      <c15:dlblFieldTableCache>
                        <c:ptCount val="1"/>
                        <c:pt idx="0">
                          <c:v>-1.6</c:v>
                        </c:pt>
                      </c15:dlblFieldTableCache>
                    </c15:dlblFTEntry>
                  </c15:dlblFieldTable>
                  <c15:showDataLabelsRange val="0"/>
                </c:ext>
                <c:ext xmlns:c16="http://schemas.microsoft.com/office/drawing/2014/chart" uri="{C3380CC4-5D6E-409C-BE32-E72D297353CC}">
                  <c16:uniqueId val="{00000008-DD61-4AF3-8072-C6CD81CA22D0}"/>
                </c:ext>
              </c:extLst>
            </c:dLbl>
            <c:dLbl>
              <c:idx val="9"/>
              <c:tx>
                <c:strRef>
                  <c:f>Daten_Diagramme!$E$23</c:f>
                  <c:strCache>
                    <c:ptCount val="1"/>
                    <c:pt idx="0">
                      <c:v>-18.9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{94BE40E2-9DE4-474A-A09A-DB35734C8C2C}</c15:txfldGUID>
                      <c15:f>Daten_Diagramme!$E$23</c15:f>
                      <c15:dlblFieldTableCache>
                        <c:ptCount val="1"/>
                        <c:pt idx="0">
                          <c:v>-18.9</c:v>
                        </c:pt>
                      </c15:dlblFieldTableCache>
                    </c15:dlblFTEntry>
                  </c15:dlblFieldTable>
                  <c15:showDataLabelsRange val="0"/>
                </c:ext>
                <c:ext xmlns:c16="http://schemas.microsoft.com/office/drawing/2014/chart" uri="{C3380CC4-5D6E-409C-BE32-E72D297353CC}">
                  <c16:uniqueId val="{00000009-DD61-4AF3-8072-C6CD81CA22D0}"/>
                </c:ext>
              </c:extLst>
            </c:dLbl>
            <c:dLbl>
              <c:idx val="10"/>
              <c:tx>
                <c:strRef>
                  <c:f>Daten_Diagramme!$E$24</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{AB23F791-4F7A-44B8-88EF-AA340F385463}</c15:txfldGUID>
                      <c15:f>Daten_Diagramme!$E$24</c15:f>
                      <c15:dlblFieldTableCache>
                        <c:ptCount val="1"/>
                        <c:pt idx="0">
                          <c:v>-13.3</c:v>
                        </c:pt>
                      </c15:dlblFieldTableCache>
                    </c15:dlblFTEntry>
                  </c15:dlblFieldTable>
                  <c15:showDataLabelsRange val="0"/>
                </c:ext>
                <c:ext xmlns:c16="http://schemas.microsoft.com/office/drawing/2014/chart" uri="{C3380CC4-5D6E-409C-BE32-E72D297353CC}">
                  <c16:uniqueId val="{0000000A-DD61-4AF3-8072-C6CD81CA22D0}"/>
                </c:ext>
              </c:extLst>
            </c:dLbl>
            <c:dLbl>
              <c:idx val="11"/>
              <c:tx>
                <c:strRef>
                  <c:f>Daten_Diagramme!$E$25</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{B44611FF-4473-4A9B-9FE0-39FB8CADFC43}</c15:txfldGUID>
                      <c15:f>Daten_Diagramme!$E$25</c15:f>
                      <c15:dlblFieldTableCache>
                        <c:ptCount val="1"/>
                        <c:pt idx="0">
                          <c:v>-5.1</c:v>
                        </c:pt>
                      </c15:dlblFieldTableCache>
                    </c15:dlblFTEntry>
                  </c15:dlblFieldTable>
                  <c15:showDataLabelsRange val="0"/>
                </c:ext>
                <c:ext xmlns:c16="http://schemas.microsoft.com/office/drawing/2014/chart" uri="{C3380CC4-5D6E-409C-BE32-E72D297353CC}">
                  <c16:uniqueId val="{0000000B-DD61-4AF3-8072-C6CD81CA22D0}"/>
                </c:ext>
              </c:extLst>
            </c:dLbl>
            <c:dLbl>
              <c:idx val="12"/>
              <c:tx>
                <c:strRef>
                  <c:f>Daten_Diagramme!$E$26</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{ACCE5D09-A779-4794-9F69-E9EA95CC61F4}</c15:txfldGUID>
                      <c15:f>Daten_Diagramme!$E$26</c15:f>
                      <c15:dlblFieldTableCache>
                        <c:ptCount val="1"/>
                        <c:pt idx="0">
                          <c:v>-7.7</c:v>
                        </c:pt>
                      </c15:dlblFieldTableCache>
                    </c15:dlblFTEntry>
                  </c15:dlblFieldTable>
                  <c15:showDataLabelsRange val="0"/>
                </c:ext>
                <c:ext xmlns:c16="http://schemas.microsoft.com/office/drawing/2014/chart" uri="{C3380CC4-5D6E-409C-BE32-E72D297353CC}">
                  <c16:uniqueId val="{0000000C-DD61-4AF3-8072-C6CD81CA22D0}"/>
                </c:ext>
              </c:extLst>
            </c:dLbl>
            <c:dLbl>
              <c:idx val="13"/>
              <c:tx>
                <c:strRef>
                  <c:f>Daten_Diagramme!$E$27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{F18D1AAD-6395-438D-AEE9-F364EB4A28D6}</c15:txfldGUID>
                      <c15:f>Daten_Diagramme!$E$27</c15:f>
                      <c15:dlblFieldTableCache>
                        <c:ptCount val="1"/>
                        <c:pt idx="0">
                          <c:v>-0.8</c:v>
                        </c:pt>
                      </c15:dlblFieldTableCache>
                    </c15:dlblFTEntry>
                  </c15:dlblFieldTable>
                  <c15:showDataLabelsRange val="0"/>
                </c:ext>
                <c:ext xmlns:c16="http://schemas.microsoft.com/office/drawing/2014/chart" uri="{C3380CC4-5D6E-409C-BE32-E72D297353CC}">
                  <c16:uniqueId val="{0000000D-DD61-4AF3-8072-C6CD81CA22D0}"/>
                </c:ext>
              </c:extLst>
            </c:dLbl>
            <c:dLbl>
              <c:idx val="14"/>
              <c:tx>
                <c:strRef>
                  <c:f>Daten_Diagramme!$E$28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{433E2D69-5091-4F67-AB23-0161AB111C30}</c15:txfldGUID>
                      <c15:f>Daten_Diagramme!$E$28</c15:f>
                      <c15:dlblFieldTableCache>
                        <c:ptCount val="1"/>
                        <c:pt idx="0">
                          <c:v>-1.0</c:v>
                        </c:pt>
                      </c15:dlblFieldTableCache>
                    </c15:dlblFTEntry>
                  </c15:dlblFieldTable>
                  <c15:showDataLabelsRange val="0"/>
                </c:ext>
                <c:ext xmlns:c16="http://schemas.microsoft.com/office/drawing/2014/chart" uri="{C3380CC4-5D6E-409C-BE32-E72D297353CC}">
                  <c16:uniqueId val="{0000000E-DD61-4AF3-8072-C6CD81CA22D0}"/>
                </c:ext>
              </c:extLst>
            </c:dLbl>
            <c:dLbl>
              <c:idx val="15"/>
              <c:tx>
                <c:strRef>
                  <c:f>Daten_Diagramme!$E$29</c:f>
                  <c:strCache>
                    <c:ptCount val="1"/>
                    <c:pt idx="0">
                      <c:v>-33.3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{1086D7C6-2F7A-48A1-9526-2B43828D37A1}</c15:txfldGUID>
                      <c15:f>Daten_Diagramme!$E$29</c15:f>
                      <c15:dlblFieldTableCache>
                        <c:ptCount val="1"/>
                        <c:pt idx="0">
                          <c:v>-33.3</c:v>
                        </c:pt>
                      </c15:dlblFieldTableCache>
                    </c15:dlblFTEntry>
                  </c15:dlblFieldTable>
                  <c15:showDataLabelsRange val="0"/>
                </c:ext>
                <c:ext xmlns:c16="http://schemas.microsoft.com/office/drawing/2014/chart" uri="{C3380CC4-5D6E-409C-BE32-E72D297353CC}">
                  <c16:uniqueId val="{0000000F-DD61-4AF3-8072-C6CD81CA22D0}"/>
                </c:ext>
              </c:extLst>
            </c:dLbl>
            <c:dLbl>
              <c:idx val="16"/>
              <c:tx>
                <c:strRef>
                  <c:f>Daten_Diagramme!$E$30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{8502EB44-01EE-4AD4-AEB6-135659992742}</c15:txfldGUID>
                      <c15:f>Daten_Diagramme!$E$30</c15:f>
                      <c15:dlblFieldTableCache>
                        <c:ptCount val="1"/>
                        <c:pt idx="0">
                          <c:v>2.7</c:v>
                        </c:pt>
                      </c15:dlblFieldTableCache>
                    </c15:dlblFTEntry>
                  </c15:dlblFieldTable>
                  <c15:showDataLabelsRange val="0"/>
                </c:ext>
                <c:ext xmlns:c16="http://schemas.microsoft.com/office/drawing/2014/chart" uri="{C3380CC4-5D6E-409C-BE32-E72D297353CC}">
                  <c16:uniqueId val="{00000010-DD61-4AF3-8072-C6CD81CA22D0}"/>
                </c:ext>
              </c:extLst>
            </c:dLbl>
            <c:dLbl>
              <c:idx val="17"/>
              <c:tx>
                <c:strRef>
                  <c:f>Daten_Diagramme!$E$31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{5AA82369-48C8-4E38-9A75-6CE816D5F805}</c15:txfldGUID>
                      <c15:f>Daten_Diagramme!$E$31</c15:f>
                      <c15:dlblFieldTableCache>
                        <c:ptCount val="1"/>
                        <c:pt idx="0">
                          <c:v>0.0</c:v>
                        </c:pt>
                      </c15:dlblFieldTableCache>
                    </c15:dlblFTEntry>
                  </c15:dlblFieldTable>
                  <c15:showDataLabelsRange val="0"/>
                </c:ext>
                <c:ext xmlns:c16="http://schemas.microsoft.com/office/drawing/2014/chart" uri="{C3380CC4-5D6E-409C-BE32-E72D297353CC}">
                  <c16:uniqueId val="{00000011-DD61-4AF3-8072-C6CD81CA22D0}"/>
                </c:ext>
              </c:extLst>
            </c:dLbl>
            <c:dLbl>
              <c:idx val="18"/>
              <c:tx>
                <c:strRef>
                  <c:f>Daten_Diagramme!$E$32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{A8B60E03-0107-483C-A018-9E8995F805AE}</c15:txfldGUID>
                      <c15:f>Daten_Diagramme!$E$32</c15:f>
                      <c15:dlblFieldTableCache>
                        <c:ptCount val="1"/>
                        <c:pt idx="0">
                          <c:v>-0.6</c:v>
                        </c:pt>
                      </c15:dlblFieldTableCache>
                    </c15:dlblFTEntry>
                  </c15:dlblFieldTable>
                  <c15:showDataLabelsRange val="0"/>
                </c:ext>
                <c:ext xmlns:c16="http://schemas.microsoft.com/office/drawing/2014/chart" uri="{C3380CC4-5D6E-409C-BE32-E72D297353CC}">
                  <c16:uniqueId val="{00000012-DD61-4AF3-8072-C6CD81CA22D0}"/>
                </c:ext>
              </c:extLst>
            </c:dLbl>
            <c:dLbl>
              <c:idx val="19"/>
              <c:tx>
                <c:strRef>
                  <c:f>Daten_Diagramme!$E$33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{2D6B880C-5B6C-44EC-AE27-03A8550AA1BF}</c15:txfldGUID>
                      <c15:f>Daten_Diagramme!$E$33</c15:f>
                      <c15:dlblFieldTableCache>
                        <c:ptCount val="1"/>
                        <c:pt idx="0">
                          <c:v>1.0</c:v>
                        </c:pt>
                      </c15:dlblFieldTableCache>
                    </c15:dlblFTEntry>
                  </c15:dlblFieldTable>
                  <c15:showDataLabelsRange val="0"/>
                </c:ext>
                <c:ext xmlns:c16="http://schemas.microsoft.com/office/drawing/2014/chart" uri="{C3380CC4-5D6E-409C-BE32-E72D297353CC}">
                  <c16:uniqueId val="{00000013-DD61-4AF3-8072-C6CD81CA22D0}"/>
                </c:ext>
              </c:extLst>
            </c:dLbl>
            <c:dLbl>
              <c:idx val="20"/>
              <c:tx>
                <c:strRef>
                  <c:f>Daten_Diagramme!$E$34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{A2D3EDBA-60F0-40AA-926F-C5B3BC0D14DC}</c15:txfldGUID>
                      <c15:f>Daten_Diagramme!$E$34</c15:f>
                      <c15:dlblFieldTableCache>
                        <c:ptCount val="1"/>
                        <c:pt idx="0">
                          <c:v>-3.6</c:v>
                        </c:pt>
                      </c15:dlblFieldTableCache>
                    </c15:dlblFTEntry>
                  </c15:dlblFieldTable>
                  <c15:showDataLabelsRange val="0"/>
                </c:ext>
                <c:ext xmlns:c16="http://schemas.microsoft.com/office/drawing/2014/chart" uri="{C3380CC4-5D6E-409C-BE32-E72D297353CC}">
                  <c16:uniqueId val="{00000014-DD61-4AF3-8072-C6CD81CA22D0}"/>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{CEAD7731-6753-48D9-9B95-4EAA709D945E}</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DD61-4AF3-8072-C6CD81CA22D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{849ACC1D-DF3B-4648-ACC1-256AE5E81DAD}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DD61-4AF3-8072-C6CD81CA22D0}"/>
                </c:ext>
              </c:extLst>
            </c:dLbl>
            <c:dLbl>
              <c:idx val="23"/>
              <c:tx>
                <c:strRef>
                  <c:f>Daten_Diagramme!$E$37</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{0F8EF3F7-9D5A-488A-8C11-5561B3A4530F}</c15:txfldGUID>
                      <c15:f>Daten_Diagramme!$E$37</c15:f>
                      <c15:dlblFieldTableCache>
                        <c:ptCount val="1"/>
                        <c:pt idx="0">
                          <c:v>8.9</c:v>
                        </c:pt>
                      </c15:dlblFieldTableCache>
                    </c15:dlblFTEntry>
                  </c15:dlblFieldTable>
                  <c15:showDataLabelsRange val="0"/>
                </c:ext>
                <c:ext xmlns:c16="http://schemas.microsoft.com/office/drawing/2014/chart" uri="{C3380CC4-5D6E-409C-BE32-E72D297353CC}">
                  <c16:uniqueId val="{00000017-DD61-4AF3-8072-C6CD81CA22D0}"/>
                </c:ext>
              </c:extLst>
            </c:dLbl>
            <c:dLbl>
              <c:idx val="24"/>
              <c:tx>
                <c:strRef>
                  <c:f>Daten_Diagramme!$E$38</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{A92D6B5D-9383-47A7-A4C4-5C838297AD81}</c15:txfldGUID>
                      <c15:f>Daten_Diagramme!$E$38</c15:f>
                      <c15:dlblFieldTableCache>
                        <c:ptCount val="1"/>
                        <c:pt idx="0">
                          <c:v>-3.2</c:v>
                        </c:pt>
                      </c15:dlblFieldTableCache>
                    </c15:dlblFTEntry>
                  </c15:dlblFieldTable>
                  <c15:showDataLabelsRange val="0"/>
                </c:ext>
                <c:ext xmlns:c16="http://schemas.microsoft.com/office/drawing/2014/chart" uri="{C3380CC4-5D6E-409C-BE32-E72D297353CC}">
                  <c16:uniqueId val="{00000018-DD61-4AF3-8072-C6CD81CA22D0}"/>
                </c:ext>
              </c:extLst>
            </c:dLbl>
            <c:dLbl>
              <c:idx val="25"/>
              <c:tx>
                <c:strRef>
                  <c:f>Daten_Diagramme!$E$39</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{A2882773-E85B-454F-9299-0DC5EED1A362}</c15:txfldGUID>
                      <c15:f>Daten_Diagramme!$E$39</c15:f>
                      <c15:dlblFieldTableCache>
                        <c:ptCount val="1"/>
                        <c:pt idx="0">
                          <c:v>-4.5</c:v>
                        </c:pt>
                      </c15:dlblFieldTableCache>
                    </c15:dlblFTEntry>
                  </c15:dlblFieldTable>
                  <c15:showDataLabelsRange val="0"/>
                </c:ext>
                <c:ext xmlns:c16="http://schemas.microsoft.com/office/drawing/2014/chart" uri="{C3380CC4-5D6E-409C-BE32-E72D297353CC}">
                  <c16:uniqueId val="{00000019-DD61-4AF3-8072-C6CD81CA22D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{F7663B04-8D83-485A-8BF6-7902E3180711}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DD61-4AF3-8072-C6CD81CA22D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{0CF7442B-C65D-4FED-BB3D-78F4A873EF31}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DD61-4AF3-8072-C6CD81CA22D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{B1428D65-C30C-46EA-ABEA-D5145017EF4C}</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DD61-4AF3-8072-C6CD81CA22D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{8125A0D8-4EE6-49D6-BEDA-4F79F1C251DD}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DD61-4AF3-8072-C6CD81CA22D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{F68A9EBA-2AF4-44BC-A3B8-A46C8A41D751}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DD61-4AF3-8072-C6CD81CA22D0}"/>
                </c:ext>
              </c:extLst>
            </c:dLbl>
            <c:dLbl>
              <c:idx val="31"/>
              <c:tx>
                <c:strRef>
                  <c:f>Daten_Diagramme!$E$45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{F4143F0E-EF87-47E4-8545-4742D250D622}</c15:txfldGUID>
                      <c15:f>Daten_Diagramme!$E$45</c15:f>
                      <c15:dlblFieldTableCache>
                        <c:ptCount val="1"/>
                        <c:pt idx="0">
                          <c:v>-4.5</c:v>
                        </c:pt>
                      </c15:dlblFieldTableCache>
                    </c15:dlblFTEntry>
                  </c15:dlblFieldTable>
                  <c15:showDataLabelsRange val="0"/>
                </c:ext>
                <c:ext xmlns:c16="http://schemas.microsoft.com/office/drawing/2014/chart" uri="{C3380CC4-5D6E-409C-BE32-E72D297353CC}">
                  <c16:uniqueId val="{0000001F-DD61-4AF3-8072-C6CD81CA22D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-3.8695274711645791</c:v>
                </c:pt>
                <c:pt idx="1">
                  <c:v>8.9361702127659566</c:v>
                </c:pt>
                <c:pt idx="2">
                  <c:v>-8.0808080808080813</c:v>
                </c:pt>
                <c:pt idx="3">
                  <c:v>-2.6315789473684212</c:v>
                </c:pt>
                <c:pt idx="4">
                  <c:v>1.7278617710583153</c:v>
                </c:pt>
                <c:pt idx="5">
                  <c:v>-10.846560846560847</c:v>
                </c:pt>
                <c:pt idx="6">
                  <c:v>4.7619047619047619</c:v>
                </c:pt>
                <c:pt idx="7">
                  <c:v>-3.5264483627204029</c:v>
                </c:pt>
                <c:pt idx="8">
                  <c:v>-1.5801354401805869</c:v>
                </c:pt>
                <c:pt idx="9">
                  <c:v>-18.90909090909091</c:v>
                </c:pt>
                <c:pt idx="10">
                  <c:v>-13.338997451146984</c:v>
                </c:pt>
                <c:pt idx="11">
                  <c:v>-5.0561797752808992</c:v>
                </c:pt>
                <c:pt idx="12">
                  <c:v>-7.6923076923076925</c:v>
                </c:pt>
                <c:pt idx="13">
                  <c:v>-0.77821011673151752</c:v>
                </c:pt>
                <c:pt idx="14">
                  <c:v>-1.0389610389610389</c:v>
                </c:pt>
                <c:pt idx="15">
                  <c:v>-33.333333333333336</c:v>
                </c:pt>
                <c:pt idx="16">
                  <c:v>2.7450980392156863</c:v>
                </c:pt>
                <c:pt idx="17">
                  <c:v>0</c:v>
                </c:pt>
                <c:pt idx="18">
                  <c:v>-0.64239828693790146</c:v>
                </c:pt>
                <c:pt idx="19">
                  <c:v>1.0309278350515463</c:v>
                </c:pt>
                <c:pt idx="20">
                  <c:v>-3.6076662908680945</c:v>
                </c:pt>
                <c:pt idx="21">
                  <c:v>0</c:v>
                </c:pt>
                <c:pt idx="23">
                  <c:v>8.9361702127659566</c:v>
                </c:pt>
                <c:pt idx="24">
                  <c:v>-3.2345013477088949</c:v>
                </c:pt>
                <c:pt idx="25">
                  <c:v>-4.4924337957124845</c:v>
                </c:pt>
              </c:numCache>
            </c:numRef>
          </c:val>
          <c:extLst>
            <c:ext xmlns:c16="http://schemas.microsoft.com/office/drawing/2014/chart" uri="{C3380CC4-5D6E-409C-BE32-E72D297353CC}">
              <c16:uniqueId val="{00000020-DD61-4AF3-8072-C6CD81CA22D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{C147D691-6938-4346-B907-75DF17586FC2}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DD61-4AF3-8072-C6CD81CA22D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{9D25BD83-977E-498C-8B60-7EA4634A48B4}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DD61-4AF3-8072-C6CD81CA22D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{D51356C6-4A9E-48F4-8A57-9232C1BFBD6A}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DD61-4AF3-8072-C6CD81CA22D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{02053EEC-23C6-4F1A-B3EE-6FB09A3BAEE1}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DD61-4AF3-8072-C6CD81CA22D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{5CB4DCA7-0BE3-4BBC-826C-13CD9B6771CF}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DD61-4AF3-8072-C6CD81CA22D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{8BAEAA2C-5571-4F72-A67C-1032A855BDCE}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DD61-4AF3-8072-C6CD81CA22D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{6472775E-D7E7-4C75-9876-96DA1ACC1B3F}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DD61-4AF3-8072-C6CD81CA22D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{6D569432-DE6A-4899-9736-206F65A7152F}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DD61-4AF3-8072-C6CD81CA22D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{3EFEC861-2489-4B90-AC18-7FEECCCB2B8C}</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DD61-4AF3-8072-C6CD81CA22D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{624D93F6-1E78-48A6-9029-B03D0B5DEF24}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DD61-4AF3-8072-C6CD81CA22D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{943F6FF3-E337-4649-8BDA-88C147FBC67F}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DD61-4AF3-8072-C6CD81CA22D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{9B70E534-A44A-4B33-A81C-DFA9235A28BE}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DD61-4AF3-8072-C6CD81CA22D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{90685ABA-2892-45C5-A2B8-4BE0F5699961}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DD61-4AF3-8072-C6CD81CA22D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{66BD3F6B-2D37-4507-8763-0137B94D154C}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DD61-4AF3-8072-C6CD81CA22D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{1CABD3DA-6F2C-43FF-91A3-420D9F4FFF91}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DD61-4AF3-8072-C6CD81CA22D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{C0007DB9-5BFF-4392-A07C-115AC0976E91}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DD61-4AF3-8072-C6CD81CA22D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{2CF5B238-1145-402A-B893-00F78F4AAE94}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DD61-4AF3-8072-C6CD81CA22D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{573BBEE0-A618-4C8C-AFCE-44C73559A6D3}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DD61-4AF3-8072-C6CD81CA22D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{2D9E4D84-42C0-482A-8A69-BFD07AFFF599}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DD61-4AF3-8072-C6CD81CA22D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{8C9D4D2D-0345-4720-AF76-C64F0BEECE4E}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DD61-4AF3-8072-C6CD81CA22D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{6F49A71C-E98C-4914-9D10-D593FE5B5909}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DD61-4AF3-8072-C6CD81CA22D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{93200F16-4F49-4585-9428-755D29796993}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DD61-4AF3-8072-C6CD81CA22D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{74DC73D1-E155-44C2-8CF4-3CB604635904}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DD61-4AF3-8072-C6CD81CA22D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{2D01D3F4-E329-4C06-8104-B40A718E4FE0}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DD61-4AF3-8072-C6CD81CA22D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{480EA50E-A30A-490F-9966-E1450DAE6314}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DD61-4AF3-8072-C6CD81CA22D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{78B12664-AC57-4010-BE7E-7F33BB80DD59}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DD61-4AF3-8072-C6CD81CA22D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{5C956401-43D9-47BA-8580-01473E4C2371}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DD61-4AF3-8072-C6CD81CA22D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{296502B0-59F4-46AC-B13C-3F58A9654351}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DD61-4AF3-8072-C6CD81CA22D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{6E23F5FA-5CF2-46D7-8DA5-46D3CE64D14A}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DD61-4AF3-8072-C6CD81CA22D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{4C1BA74E-93A1-4FA0-A9E9-732B7D9735E8}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DD61-4AF3-8072-C6CD81CA22D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{6999CA09-DCC1-4C22-8195-A9215B752717}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DD61-4AF3-8072-C6CD81CA22D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{E863A9C1-39DB-44D4-9B53-7B52A6317020}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DD61-4AF3-8072-C6CD81CA22D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D61-4AF3-8072-C6CD81CA22D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D61-4AF3-8072-C6CD81CA22D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{F11713C5-1939-41E1-9F08-7285582A5994}</c15:txfldGUID>
                      <c15:f>Diagramm!$I$46</c15:f>
                      <c15:dlblFieldTableCache>
                        <c:ptCount val="1"/>
                      </c15:dlblFieldTableCache>
                    </c15:dlblFTEntry>
                  </c15:dlblFieldTable>
                  <c15:showDataLabelsRange val="0"/>
                </c:ext>
                <c:ext xmlns:c16="http://schemas.microsoft.com/office/drawing/2014/chart" uri="{C3380CC4-5D6E-409C-BE32-E72D297353CC}">
                  <c16:uniqueId val="{00000000-2DC9-4F42-B630-CEDA566A037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{2C1BF444-835F-4EE6-869D-ABE9DAB4BB5E}</c15:txfldGUID>
                      <c15:f>Diagramm!$I$47</c15:f>
                      <c15:dlblFieldTableCache>
                        <c:ptCount val="1"/>
                      </c15:dlblFieldTableCache>
                    </c15:dlblFTEntry>
                  </c15:dlblFieldTable>
                  <c15:showDataLabelsRange val="0"/>
                </c:ext>
                <c:ext xmlns:c16="http://schemas.microsoft.com/office/drawing/2014/chart" uri="{C3380CC4-5D6E-409C-BE32-E72D297353CC}">
                  <c16:uniqueId val="{00000001-2DC9-4F42-B630-CEDA566A037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{C9149D5C-F06F-4308-9620-BEF13B2C3335}</c15:txfldGUID>
                      <c15:f>Diagramm!$I$48</c15:f>
                      <c15:dlblFieldTableCache>
                        <c:ptCount val="1"/>
                      </c15:dlblFieldTableCache>
                    </c15:dlblFTEntry>
                  </c15:dlblFieldTable>
                  <c15:showDataLabelsRange val="0"/>
                </c:ext>
                <c:ext xmlns:c16="http://schemas.microsoft.com/office/drawing/2014/chart" uri="{C3380CC4-5D6E-409C-BE32-E72D297353CC}">
                  <c16:uniqueId val="{00000002-2DC9-4F42-B630-CEDA566A037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{D724C415-F6F6-41A9-824C-959CF6CCBB19}</c15:txfldGUID>
                      <c15:f>Diagramm!$I$49</c15:f>
                      <c15:dlblFieldTableCache>
                        <c:ptCount val="1"/>
                      </c15:dlblFieldTableCache>
                    </c15:dlblFTEntry>
                  </c15:dlblFieldTable>
                  <c15:showDataLabelsRange val="0"/>
                </c:ext>
                <c:ext xmlns:c16="http://schemas.microsoft.com/office/drawing/2014/chart" uri="{C3380CC4-5D6E-409C-BE32-E72D297353CC}">
                  <c16:uniqueId val="{00000003-2DC9-4F42-B630-CEDA566A037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{D3EF4DF3-3A41-4CD9-9126-71A03A25D4D2}</c15:txfldGUID>
                      <c15:f>Diagramm!$I$50</c15:f>
                      <c15:dlblFieldTableCache>
                        <c:ptCount val="1"/>
                      </c15:dlblFieldTableCache>
                    </c15:dlblFTEntry>
                  </c15:dlblFieldTable>
                  <c15:showDataLabelsRange val="0"/>
                </c:ext>
                <c:ext xmlns:c16="http://schemas.microsoft.com/office/drawing/2014/chart" uri="{C3380CC4-5D6E-409C-BE32-E72D297353CC}">
                  <c16:uniqueId val="{00000004-2DC9-4F42-B630-CEDA566A037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{3941CE50-EC25-4329-8F47-D6A06FFFD6B7}</c15:txfldGUID>
                      <c15:f>Diagramm!$I$51</c15:f>
                      <c15:dlblFieldTableCache>
                        <c:ptCount val="1"/>
                      </c15:dlblFieldTableCache>
                    </c15:dlblFTEntry>
                  </c15:dlblFieldTable>
                  <c15:showDataLabelsRange val="0"/>
                </c:ext>
                <c:ext xmlns:c16="http://schemas.microsoft.com/office/drawing/2014/chart" uri="{C3380CC4-5D6E-409C-BE32-E72D297353CC}">
                  <c16:uniqueId val="{00000005-2DC9-4F42-B630-CEDA566A037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{EE7DE078-F55D-45BE-A615-BA9DA3ECCD94}</c15:txfldGUID>
                      <c15:f>Diagramm!$I$52</c15:f>
                      <c15:dlblFieldTableCache>
                        <c:ptCount val="1"/>
                      </c15:dlblFieldTableCache>
                    </c15:dlblFTEntry>
                  </c15:dlblFieldTable>
                  <c15:showDataLabelsRange val="0"/>
                </c:ext>
                <c:ext xmlns:c16="http://schemas.microsoft.com/office/drawing/2014/chart" uri="{C3380CC4-5D6E-409C-BE32-E72D297353CC}">
                  <c16:uniqueId val="{00000006-2DC9-4F42-B630-CEDA566A037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{CF5CE783-06AD-4D3B-AC34-63EA50D842D4}</c15:txfldGUID>
                      <c15:f>Diagramm!$I$53</c15:f>
                      <c15:dlblFieldTableCache>
                        <c:ptCount val="1"/>
                      </c15:dlblFieldTableCache>
                    </c15:dlblFTEntry>
                  </c15:dlblFieldTable>
                  <c15:showDataLabelsRange val="0"/>
                </c:ext>
                <c:ext xmlns:c16="http://schemas.microsoft.com/office/drawing/2014/chart" uri="{C3380CC4-5D6E-409C-BE32-E72D297353CC}">
                  <c16:uniqueId val="{00000007-2DC9-4F42-B630-CEDA566A037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{6DC6EA32-E7CC-41C2-A1C4-CEE733DA96B4}</c15:txfldGUID>
                      <c15:f>Diagramm!$I$54</c15:f>
                      <c15:dlblFieldTableCache>
                        <c:ptCount val="1"/>
                      </c15:dlblFieldTableCache>
                    </c15:dlblFTEntry>
                  </c15:dlblFieldTable>
                  <c15:showDataLabelsRange val="0"/>
                </c:ext>
                <c:ext xmlns:c16="http://schemas.microsoft.com/office/drawing/2014/chart" uri="{C3380CC4-5D6E-409C-BE32-E72D297353CC}">
                  <c16:uniqueId val="{00000008-2DC9-4F42-B630-CEDA566A037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{F1C0112F-EE6D-45CE-B075-9E8A18A87F83}</c15:txfldGUID>
                      <c15:f>Diagramm!$I$55</c15:f>
                      <c15:dlblFieldTableCache>
                        <c:ptCount val="1"/>
                      </c15:dlblFieldTableCache>
                    </c15:dlblFTEntry>
                  </c15:dlblFieldTable>
                  <c15:showDataLabelsRange val="0"/>
                </c:ext>
                <c:ext xmlns:c16="http://schemas.microsoft.com/office/drawing/2014/chart" uri="{C3380CC4-5D6E-409C-BE32-E72D297353CC}">
                  <c16:uniqueId val="{00000009-2DC9-4F42-B630-CEDA566A037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{19EF8850-CE2B-495B-AF84-800C82AD134B}</c15:txfldGUID>
                      <c15:f>Diagramm!$I$56</c15:f>
                      <c15:dlblFieldTableCache>
                        <c:ptCount val="1"/>
                      </c15:dlblFieldTableCache>
                    </c15:dlblFTEntry>
                  </c15:dlblFieldTable>
                  <c15:showDataLabelsRange val="0"/>
                </c:ext>
                <c:ext xmlns:c16="http://schemas.microsoft.com/office/drawing/2014/chart" uri="{C3380CC4-5D6E-409C-BE32-E72D297353CC}">
                  <c16:uniqueId val="{0000000A-2DC9-4F42-B630-CEDA566A037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{05420174-5E64-45F9-8865-A4C307419D80}</c15:txfldGUID>
                      <c15:f>Diagramm!$I$57</c15:f>
                      <c15:dlblFieldTableCache>
                        <c:ptCount val="1"/>
                      </c15:dlblFieldTableCache>
                    </c15:dlblFTEntry>
                  </c15:dlblFieldTable>
                  <c15:showDataLabelsRange val="0"/>
                </c:ext>
                <c:ext xmlns:c16="http://schemas.microsoft.com/office/drawing/2014/chart" uri="{C3380CC4-5D6E-409C-BE32-E72D297353CC}">
                  <c16:uniqueId val="{0000000B-2DC9-4F42-B630-CEDA566A037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{02819BCF-2C84-4EC7-9E46-F549CBAE5182}</c15:txfldGUID>
                      <c15:f>Diagramm!$I$58</c15:f>
                      <c15:dlblFieldTableCache>
                        <c:ptCount val="1"/>
                      </c15:dlblFieldTableCache>
                    </c15:dlblFTEntry>
                  </c15:dlblFieldTable>
                  <c15:showDataLabelsRange val="0"/>
                </c:ext>
                <c:ext xmlns:c16="http://schemas.microsoft.com/office/drawing/2014/chart" uri="{C3380CC4-5D6E-409C-BE32-E72D297353CC}">
                  <c16:uniqueId val="{0000000C-2DC9-4F42-B630-CEDA566A037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{D53908E7-D7D9-4F52-915E-28B3485340F8}</c15:txfldGUID>
                      <c15:f>Diagramm!$I$59</c15:f>
                      <c15:dlblFieldTableCache>
                        <c:ptCount val="1"/>
                      </c15:dlblFieldTableCache>
                    </c15:dlblFTEntry>
                  </c15:dlblFieldTable>
                  <c15:showDataLabelsRange val="0"/>
                </c:ext>
                <c:ext xmlns:c16="http://schemas.microsoft.com/office/drawing/2014/chart" uri="{C3380CC4-5D6E-409C-BE32-E72D297353CC}">
                  <c16:uniqueId val="{0000000D-2DC9-4F42-B630-CEDA566A037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{5A2CB6EF-22C3-49C4-96C0-56B5F05E6254}</c15:txfldGUID>
                      <c15:f>Diagramm!$I$60</c15:f>
                      <c15:dlblFieldTableCache>
                        <c:ptCount val="1"/>
                      </c15:dlblFieldTableCache>
                    </c15:dlblFTEntry>
                  </c15:dlblFieldTable>
                  <c15:showDataLabelsRange val="0"/>
                </c:ext>
                <c:ext xmlns:c16="http://schemas.microsoft.com/office/drawing/2014/chart" uri="{C3380CC4-5D6E-409C-BE32-E72D297353CC}">
                  <c16:uniqueId val="{0000000E-2DC9-4F42-B630-CEDA566A037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{6B8325A2-D829-4BE5-B0D1-347D7F004B3A}</c15:txfldGUID>
                      <c15:f>Diagramm!$I$61</c15:f>
                      <c15:dlblFieldTableCache>
                        <c:ptCount val="1"/>
                      </c15:dlblFieldTableCache>
                    </c15:dlblFTEntry>
                  </c15:dlblFieldTable>
                  <c15:showDataLabelsRange val="0"/>
                </c:ext>
                <c:ext xmlns:c16="http://schemas.microsoft.com/office/drawing/2014/chart" uri="{C3380CC4-5D6E-409C-BE32-E72D297353CC}">
                  <c16:uniqueId val="{0000000F-2DC9-4F42-B630-CEDA566A037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{DCCCD016-83F9-4446-9AE6-57AE8EB64719}</c15:txfldGUID>
                      <c15:f>Diagramm!$I$62</c15:f>
                      <c15:dlblFieldTableCache>
                        <c:ptCount val="1"/>
                      </c15:dlblFieldTableCache>
                    </c15:dlblFTEntry>
                  </c15:dlblFieldTable>
                  <c15:showDataLabelsRange val="0"/>
                </c:ext>
                <c:ext xmlns:c16="http://schemas.microsoft.com/office/drawing/2014/chart" uri="{C3380CC4-5D6E-409C-BE32-E72D297353CC}">
                  <c16:uniqueId val="{00000010-2DC9-4F42-B630-CEDA566A037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{CA9FDE38-CC11-4E43-8323-9AD2AF598A3B}</c15:txfldGUID>
                      <c15:f>Diagramm!$I$63</c15:f>
                      <c15:dlblFieldTableCache>
                        <c:ptCount val="1"/>
                      </c15:dlblFieldTableCache>
                    </c15:dlblFTEntry>
                  </c15:dlblFieldTable>
                  <c15:showDataLabelsRange val="0"/>
                </c:ext>
                <c:ext xmlns:c16="http://schemas.microsoft.com/office/drawing/2014/chart" uri="{C3380CC4-5D6E-409C-BE32-E72D297353CC}">
                  <c16:uniqueId val="{00000011-2DC9-4F42-B630-CEDA566A037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{31353A8F-054F-49CE-BEE4-C2FD2C49BE9C}</c15:txfldGUID>
                      <c15:f>Diagramm!$I$64</c15:f>
                      <c15:dlblFieldTableCache>
                        <c:ptCount val="1"/>
                      </c15:dlblFieldTableCache>
                    </c15:dlblFTEntry>
                  </c15:dlblFieldTable>
                  <c15:showDataLabelsRange val="0"/>
                </c:ext>
                <c:ext xmlns:c16="http://schemas.microsoft.com/office/drawing/2014/chart" uri="{C3380CC4-5D6E-409C-BE32-E72D297353CC}">
                  <c16:uniqueId val="{00000012-2DC9-4F42-B630-CEDA566A037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{77E0B729-4BC2-4F69-B6AA-BCB32B40766D}</c15:txfldGUID>
                      <c15:f>Diagramm!$I$65</c15:f>
                      <c15:dlblFieldTableCache>
                        <c:ptCount val="1"/>
                      </c15:dlblFieldTableCache>
                    </c15:dlblFTEntry>
                  </c15:dlblFieldTable>
                  <c15:showDataLabelsRange val="0"/>
                </c:ext>
                <c:ext xmlns:c16="http://schemas.microsoft.com/office/drawing/2014/chart" uri="{C3380CC4-5D6E-409C-BE32-E72D297353CC}">
                  <c16:uniqueId val="{00000013-2DC9-4F42-B630-CEDA566A037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{EB0DFB73-8B88-44F2-B552-37D965C4335B}</c15:txfldGUID>
                      <c15:f>Diagramm!$I$66</c15:f>
                      <c15:dlblFieldTableCache>
                        <c:ptCount val="1"/>
                      </c15:dlblFieldTableCache>
                    </c15:dlblFTEntry>
                  </c15:dlblFieldTable>
                  <c15:showDataLabelsRange val="0"/>
                </c:ext>
                <c:ext xmlns:c16="http://schemas.microsoft.com/office/drawing/2014/chart" uri="{C3380CC4-5D6E-409C-BE32-E72D297353CC}">
                  <c16:uniqueId val="{00000014-2DC9-4F42-B630-CEDA566A037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{C42FB75B-5AE5-4AF7-BB95-94BC0C7EB779}</c15:txfldGUID>
                      <c15:f>Diagramm!$I$67</c15:f>
                      <c15:dlblFieldTableCache>
                        <c:ptCount val="1"/>
                      </c15:dlblFieldTableCache>
                    </c15:dlblFTEntry>
                  </c15:dlblFieldTable>
                  <c15:showDataLabelsRange val="0"/>
                </c:ext>
                <c:ext xmlns:c16="http://schemas.microsoft.com/office/drawing/2014/chart" uri="{C3380CC4-5D6E-409C-BE32-E72D297353CC}">
                  <c16:uniqueId val="{00000015-2DC9-4F42-B630-CEDA566A037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DC9-4F42-B630-CEDA566A037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{9BC07977-7EDC-4CBA-813C-1D264C04029E}</c15:txfldGUID>
                      <c15:f>Diagramm!$K$46</c15:f>
                      <c15:dlblFieldTableCache>
                        <c:ptCount val="1"/>
                      </c15:dlblFieldTableCache>
                    </c15:dlblFTEntry>
                  </c15:dlblFieldTable>
                  <c15:showDataLabelsRange val="0"/>
                </c:ext>
                <c:ext xmlns:c16="http://schemas.microsoft.com/office/drawing/2014/chart" uri="{C3380CC4-5D6E-409C-BE32-E72D297353CC}">
                  <c16:uniqueId val="{00000017-2DC9-4F42-B630-CEDA566A037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{E17CBBEC-4371-42B1-BDC8-71FBC4F893BA}</c15:txfldGUID>
                      <c15:f>Diagramm!$K$47</c15:f>
                      <c15:dlblFieldTableCache>
                        <c:ptCount val="1"/>
                      </c15:dlblFieldTableCache>
                    </c15:dlblFTEntry>
                  </c15:dlblFieldTable>
                  <c15:showDataLabelsRange val="0"/>
                </c:ext>
                <c:ext xmlns:c16="http://schemas.microsoft.com/office/drawing/2014/chart" uri="{C3380CC4-5D6E-409C-BE32-E72D297353CC}">
                  <c16:uniqueId val="{00000018-2DC9-4F42-B630-CEDA566A037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{C0DC3EBD-46B2-446D-A31B-A26F10DD8608}</c15:txfldGUID>
                      <c15:f>Diagramm!$K$48</c15:f>
                      <c15:dlblFieldTableCache>
                        <c:ptCount val="1"/>
                      </c15:dlblFieldTableCache>
                    </c15:dlblFTEntry>
                  </c15:dlblFieldTable>
                  <c15:showDataLabelsRange val="0"/>
                </c:ext>
                <c:ext xmlns:c16="http://schemas.microsoft.com/office/drawing/2014/chart" uri="{C3380CC4-5D6E-409C-BE32-E72D297353CC}">
                  <c16:uniqueId val="{00000019-2DC9-4F42-B630-CEDA566A037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{B8BA7879-A29F-4B27-91FC-FA84BB9C000F}</c15:txfldGUID>
                      <c15:f>Diagramm!$K$49</c15:f>
                      <c15:dlblFieldTableCache>
                        <c:ptCount val="1"/>
                      </c15:dlblFieldTableCache>
                    </c15:dlblFTEntry>
                  </c15:dlblFieldTable>
                  <c15:showDataLabelsRange val="0"/>
                </c:ext>
                <c:ext xmlns:c16="http://schemas.microsoft.com/office/drawing/2014/chart" uri="{C3380CC4-5D6E-409C-BE32-E72D297353CC}">
                  <c16:uniqueId val="{0000001A-2DC9-4F42-B630-CEDA566A037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{8E79A126-7869-4AD7-9A1B-B7798038C607}</c15:txfldGUID>
                      <c15:f>Diagramm!$K$50</c15:f>
                      <c15:dlblFieldTableCache>
                        <c:ptCount val="1"/>
                      </c15:dlblFieldTableCache>
                    </c15:dlblFTEntry>
                  </c15:dlblFieldTable>
                  <c15:showDataLabelsRange val="0"/>
                </c:ext>
                <c:ext xmlns:c16="http://schemas.microsoft.com/office/drawing/2014/chart" uri="{C3380CC4-5D6E-409C-BE32-E72D297353CC}">
                  <c16:uniqueId val="{0000001B-2DC9-4F42-B630-CEDA566A037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{31BFEF70-6811-44EE-816A-D4FD0D28C949}</c15:txfldGUID>
                      <c15:f>Diagramm!$K$51</c15:f>
                      <c15:dlblFieldTableCache>
                        <c:ptCount val="1"/>
                      </c15:dlblFieldTableCache>
                    </c15:dlblFTEntry>
                  </c15:dlblFieldTable>
                  <c15:showDataLabelsRange val="0"/>
                </c:ext>
                <c:ext xmlns:c16="http://schemas.microsoft.com/office/drawing/2014/chart" uri="{C3380CC4-5D6E-409C-BE32-E72D297353CC}">
                  <c16:uniqueId val="{0000001C-2DC9-4F42-B630-CEDA566A037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{8F492CA8-9528-4372-852A-38A067FC80D8}</c15:txfldGUID>
                      <c15:f>Diagramm!$K$52</c15:f>
                      <c15:dlblFieldTableCache>
                        <c:ptCount val="1"/>
                      </c15:dlblFieldTableCache>
                    </c15:dlblFTEntry>
                  </c15:dlblFieldTable>
                  <c15:showDataLabelsRange val="0"/>
                </c:ext>
                <c:ext xmlns:c16="http://schemas.microsoft.com/office/drawing/2014/chart" uri="{C3380CC4-5D6E-409C-BE32-E72D297353CC}">
                  <c16:uniqueId val="{0000001D-2DC9-4F42-B630-CEDA566A037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{6B0C53E1-A11D-47C0-9472-CBAC6292C3C8}</c15:txfldGUID>
                      <c15:f>Diagramm!$K$53</c15:f>
                      <c15:dlblFieldTableCache>
                        <c:ptCount val="1"/>
                      </c15:dlblFieldTableCache>
                    </c15:dlblFTEntry>
                  </c15:dlblFieldTable>
                  <c15:showDataLabelsRange val="0"/>
                </c:ext>
                <c:ext xmlns:c16="http://schemas.microsoft.com/office/drawing/2014/chart" uri="{C3380CC4-5D6E-409C-BE32-E72D297353CC}">
                  <c16:uniqueId val="{0000001E-2DC9-4F42-B630-CEDA566A037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{F803EDEA-FF7F-4DBE-8F60-CF6866308D38}</c15:txfldGUID>
                      <c15:f>Diagramm!$K$54</c15:f>
                      <c15:dlblFieldTableCache>
                        <c:ptCount val="1"/>
                      </c15:dlblFieldTableCache>
                    </c15:dlblFTEntry>
                  </c15:dlblFieldTable>
                  <c15:showDataLabelsRange val="0"/>
                </c:ext>
                <c:ext xmlns:c16="http://schemas.microsoft.com/office/drawing/2014/chart" uri="{C3380CC4-5D6E-409C-BE32-E72D297353CC}">
                  <c16:uniqueId val="{0000001F-2DC9-4F42-B630-CEDA566A037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{E3ED2B73-110A-453A-9602-B651115537AC}</c15:txfldGUID>
                      <c15:f>Diagramm!$K$55</c15:f>
                      <c15:dlblFieldTableCache>
                        <c:ptCount val="1"/>
                      </c15:dlblFieldTableCache>
                    </c15:dlblFTEntry>
                  </c15:dlblFieldTable>
                  <c15:showDataLabelsRange val="0"/>
                </c:ext>
                <c:ext xmlns:c16="http://schemas.microsoft.com/office/drawing/2014/chart" uri="{C3380CC4-5D6E-409C-BE32-E72D297353CC}">
                  <c16:uniqueId val="{00000020-2DC9-4F42-B630-CEDA566A037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{23A77267-FC3F-4EFC-B624-F3D82FD7D7A6}</c15:txfldGUID>
                      <c15:f>Diagramm!$K$56</c15:f>
                      <c15:dlblFieldTableCache>
                        <c:ptCount val="1"/>
                      </c15:dlblFieldTableCache>
                    </c15:dlblFTEntry>
                  </c15:dlblFieldTable>
                  <c15:showDataLabelsRange val="0"/>
                </c:ext>
                <c:ext xmlns:c16="http://schemas.microsoft.com/office/drawing/2014/chart" uri="{C3380CC4-5D6E-409C-BE32-E72D297353CC}">
                  <c16:uniqueId val="{00000021-2DC9-4F42-B630-CEDA566A037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{639EB28F-B5D9-45B1-9AA0-EB25E651D892}</c15:txfldGUID>
                      <c15:f>Diagramm!$K$57</c15:f>
                      <c15:dlblFieldTableCache>
                        <c:ptCount val="1"/>
                      </c15:dlblFieldTableCache>
                    </c15:dlblFTEntry>
                  </c15:dlblFieldTable>
                  <c15:showDataLabelsRange val="0"/>
                </c:ext>
                <c:ext xmlns:c16="http://schemas.microsoft.com/office/drawing/2014/chart" uri="{C3380CC4-5D6E-409C-BE32-E72D297353CC}">
                  <c16:uniqueId val="{00000022-2DC9-4F42-B630-CEDA566A037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{DD63124D-0E5A-4BAD-920D-E49C423D7268}</c15:txfldGUID>
                      <c15:f>Diagramm!$K$58</c15:f>
                      <c15:dlblFieldTableCache>
                        <c:ptCount val="1"/>
                      </c15:dlblFieldTableCache>
                    </c15:dlblFTEntry>
                  </c15:dlblFieldTable>
                  <c15:showDataLabelsRange val="0"/>
                </c:ext>
                <c:ext xmlns:c16="http://schemas.microsoft.com/office/drawing/2014/chart" uri="{C3380CC4-5D6E-409C-BE32-E72D297353CC}">
                  <c16:uniqueId val="{00000023-2DC9-4F42-B630-CEDA566A037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{A1447843-5350-482C-AFA3-34C16A496FD1}</c15:txfldGUID>
                      <c15:f>Diagramm!$K$59</c15:f>
                      <c15:dlblFieldTableCache>
                        <c:ptCount val="1"/>
                      </c15:dlblFieldTableCache>
                    </c15:dlblFTEntry>
                  </c15:dlblFieldTable>
                  <c15:showDataLabelsRange val="0"/>
                </c:ext>
                <c:ext xmlns:c16="http://schemas.microsoft.com/office/drawing/2014/chart" uri="{C3380CC4-5D6E-409C-BE32-E72D297353CC}">
                  <c16:uniqueId val="{00000024-2DC9-4F42-B630-CEDA566A037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{C1F4C611-1A52-4F5D-AD0B-F2BF9FEFD5A9}</c15:txfldGUID>
                      <c15:f>Diagramm!$K$60</c15:f>
                      <c15:dlblFieldTableCache>
                        <c:ptCount val="1"/>
                      </c15:dlblFieldTableCache>
                    </c15:dlblFTEntry>
                  </c15:dlblFieldTable>
                  <c15:showDataLabelsRange val="0"/>
                </c:ext>
                <c:ext xmlns:c16="http://schemas.microsoft.com/office/drawing/2014/chart" uri="{C3380CC4-5D6E-409C-BE32-E72D297353CC}">
                  <c16:uniqueId val="{00000025-2DC9-4F42-B630-CEDA566A037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{B3262A64-96A2-456B-AF4F-ADEE7FEF1EA1}</c15:txfldGUID>
                      <c15:f>Diagramm!$K$61</c15:f>
                      <c15:dlblFieldTableCache>
                        <c:ptCount val="1"/>
                      </c15:dlblFieldTableCache>
                    </c15:dlblFTEntry>
                  </c15:dlblFieldTable>
                  <c15:showDataLabelsRange val="0"/>
                </c:ext>
                <c:ext xmlns:c16="http://schemas.microsoft.com/office/drawing/2014/chart" uri="{C3380CC4-5D6E-409C-BE32-E72D297353CC}">
                  <c16:uniqueId val="{00000026-2DC9-4F42-B630-CEDA566A037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{F5A7BBC7-0440-4D64-8EB4-EE8440C10198}</c15:txfldGUID>
                      <c15:f>Diagramm!$K$62</c15:f>
                      <c15:dlblFieldTableCache>
                        <c:ptCount val="1"/>
                      </c15:dlblFieldTableCache>
                    </c15:dlblFTEntry>
                  </c15:dlblFieldTable>
                  <c15:showDataLabelsRange val="0"/>
                </c:ext>
                <c:ext xmlns:c16="http://schemas.microsoft.com/office/drawing/2014/chart" uri="{C3380CC4-5D6E-409C-BE32-E72D297353CC}">
                  <c16:uniqueId val="{00000027-2DC9-4F42-B630-CEDA566A037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{CC16C883-E303-4CED-97F5-3A7DB71D3DE2}</c15:txfldGUID>
                      <c15:f>Diagramm!$K$63</c15:f>
                      <c15:dlblFieldTableCache>
                        <c:ptCount val="1"/>
                      </c15:dlblFieldTableCache>
                    </c15:dlblFTEntry>
                  </c15:dlblFieldTable>
                  <c15:showDataLabelsRange val="0"/>
                </c:ext>
                <c:ext xmlns:c16="http://schemas.microsoft.com/office/drawing/2014/chart" uri="{C3380CC4-5D6E-409C-BE32-E72D297353CC}">
                  <c16:uniqueId val="{00000028-2DC9-4F42-B630-CEDA566A037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{6D9E636D-BE6B-4DFE-B82E-46B83BBA220F}</c15:txfldGUID>
                      <c15:f>Diagramm!$K$64</c15:f>
                      <c15:dlblFieldTableCache>
                        <c:ptCount val="1"/>
                      </c15:dlblFieldTableCache>
                    </c15:dlblFTEntry>
                  </c15:dlblFieldTable>
                  <c15:showDataLabelsRange val="0"/>
                </c:ext>
                <c:ext xmlns:c16="http://schemas.microsoft.com/office/drawing/2014/chart" uri="{C3380CC4-5D6E-409C-BE32-E72D297353CC}">
                  <c16:uniqueId val="{00000029-2DC9-4F42-B630-CEDA566A037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{58CBE6DC-F0B8-4276-A2BA-15EED9471EAB}</c15:txfldGUID>
                      <c15:f>Diagramm!$K$65</c15:f>
                      <c15:dlblFieldTableCache>
                        <c:ptCount val="1"/>
                      </c15:dlblFieldTableCache>
                    </c15:dlblFTEntry>
                  </c15:dlblFieldTable>
                  <c15:showDataLabelsRange val="0"/>
                </c:ext>
                <c:ext xmlns:c16="http://schemas.microsoft.com/office/drawing/2014/chart" uri="{C3380CC4-5D6E-409C-BE32-E72D297353CC}">
                  <c16:uniqueId val="{0000002A-2DC9-4F42-B630-CEDA566A037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{4E477C4D-4D55-43F7-B36B-3A01840D53CA}</c15:txfldGUID>
                      <c15:f>Diagramm!$K$66</c15:f>
                      <c15:dlblFieldTableCache>
                        <c:ptCount val="1"/>
                      </c15:dlblFieldTableCache>
                    </c15:dlblFTEntry>
                  </c15:dlblFieldTable>
                  <c15:showDataLabelsRange val="0"/>
                </c:ext>
                <c:ext xmlns:c16="http://schemas.microsoft.com/office/drawing/2014/chart" uri="{C3380CC4-5D6E-409C-BE32-E72D297353CC}">
                  <c16:uniqueId val="{0000002B-2DC9-4F42-B630-CEDA566A037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{380D1BB5-EEA8-431B-BE5D-B5DA1E2A65A1}</c15:txfldGUID>
                      <c15:f>Diagramm!$K$67</c15:f>
                      <c15:dlblFieldTableCache>
                        <c:ptCount val="1"/>
                      </c15:dlblFieldTableCache>
                    </c15:dlblFTEntry>
                  </c15:dlblFieldTable>
                  <c15:showDataLabelsRange val="0"/>
                </c:ext>
                <c:ext xmlns:c16="http://schemas.microsoft.com/office/drawing/2014/chart" uri="{C3380CC4-5D6E-409C-BE32-E72D297353CC}">
                  <c16:uniqueId val="{0000002C-2DC9-4F42-B630-CEDA566A037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DC9-4F42-B630-CEDA566A037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{779BE953-07B4-4B6A-B894-1462C38BCB60}</c15:txfldGUID>
                      <c15:f>Diagramm!$J$46</c15:f>
                      <c15:dlblFieldTableCache>
                        <c:ptCount val="1"/>
                      </c15:dlblFieldTableCache>
                    </c15:dlblFTEntry>
                  </c15:dlblFieldTable>
                  <c15:showDataLabelsRange val="0"/>
                </c:ext>
                <c:ext xmlns:c16="http://schemas.microsoft.com/office/drawing/2014/chart" uri="{C3380CC4-5D6E-409C-BE32-E72D297353CC}">
                  <c16:uniqueId val="{0000002E-2DC9-4F42-B630-CEDA566A037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{0FD02CCE-EC2E-4550-A89C-3EADBC276FF7}</c15:txfldGUID>
                      <c15:f>Diagramm!$J$47</c15:f>
                      <c15:dlblFieldTableCache>
                        <c:ptCount val="1"/>
                      </c15:dlblFieldTableCache>
                    </c15:dlblFTEntry>
                  </c15:dlblFieldTable>
                  <c15:showDataLabelsRange val="0"/>
                </c:ext>
                <c:ext xmlns:c16="http://schemas.microsoft.com/office/drawing/2014/chart" uri="{C3380CC4-5D6E-409C-BE32-E72D297353CC}">
                  <c16:uniqueId val="{0000002F-2DC9-4F42-B630-CEDA566A037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{F1AD9D41-166F-4CCA-93D7-7CC47EEF5B5E}</c15:txfldGUID>
                      <c15:f>Diagramm!$J$48</c15:f>
                      <c15:dlblFieldTableCache>
                        <c:ptCount val="1"/>
                      </c15:dlblFieldTableCache>
                    </c15:dlblFTEntry>
                  </c15:dlblFieldTable>
                  <c15:showDataLabelsRange val="0"/>
                </c:ext>
                <c:ext xmlns:c16="http://schemas.microsoft.com/office/drawing/2014/chart" uri="{C3380CC4-5D6E-409C-BE32-E72D297353CC}">
                  <c16:uniqueId val="{00000030-2DC9-4F42-B630-CEDA566A037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{113F72EB-4812-43AB-BFCC-AFB7D2438171}</c15:txfldGUID>
                      <c15:f>Diagramm!$J$49</c15:f>
                      <c15:dlblFieldTableCache>
                        <c:ptCount val="1"/>
                      </c15:dlblFieldTableCache>
                    </c15:dlblFTEntry>
                  </c15:dlblFieldTable>
                  <c15:showDataLabelsRange val="0"/>
                </c:ext>
                <c:ext xmlns:c16="http://schemas.microsoft.com/office/drawing/2014/chart" uri="{C3380CC4-5D6E-409C-BE32-E72D297353CC}">
                  <c16:uniqueId val="{00000031-2DC9-4F42-B630-CEDA566A037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{0EF217E7-7B61-46C0-818F-6AE7F8F7763A}</c15:txfldGUID>
                      <c15:f>Diagramm!$J$50</c15:f>
                      <c15:dlblFieldTableCache>
                        <c:ptCount val="1"/>
                      </c15:dlblFieldTableCache>
                    </c15:dlblFTEntry>
                  </c15:dlblFieldTable>
                  <c15:showDataLabelsRange val="0"/>
                </c:ext>
                <c:ext xmlns:c16="http://schemas.microsoft.com/office/drawing/2014/chart" uri="{C3380CC4-5D6E-409C-BE32-E72D297353CC}">
                  <c16:uniqueId val="{00000032-2DC9-4F42-B630-CEDA566A037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{44FAD360-ACD0-49ED-BBA7-FAEE6800D32A}</c15:txfldGUID>
                      <c15:f>Diagramm!$J$51</c15:f>
                      <c15:dlblFieldTableCache>
                        <c:ptCount val="1"/>
                      </c15:dlblFieldTableCache>
                    </c15:dlblFTEntry>
                  </c15:dlblFieldTable>
                  <c15:showDataLabelsRange val="0"/>
                </c:ext>
                <c:ext xmlns:c16="http://schemas.microsoft.com/office/drawing/2014/chart" uri="{C3380CC4-5D6E-409C-BE32-E72D297353CC}">
                  <c16:uniqueId val="{00000033-2DC9-4F42-B630-CEDA566A037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{022E67CD-4675-472C-AA51-2B42B8EC9F88}</c15:txfldGUID>
                      <c15:f>Diagramm!$J$52</c15:f>
                      <c15:dlblFieldTableCache>
                        <c:ptCount val="1"/>
                      </c15:dlblFieldTableCache>
                    </c15:dlblFTEntry>
                  </c15:dlblFieldTable>
                  <c15:showDataLabelsRange val="0"/>
                </c:ext>
                <c:ext xmlns:c16="http://schemas.microsoft.com/office/drawing/2014/chart" uri="{C3380CC4-5D6E-409C-BE32-E72D297353CC}">
                  <c16:uniqueId val="{00000034-2DC9-4F42-B630-CEDA566A037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{1511DBEB-077E-482B-852C-EA5C1A517825}</c15:txfldGUID>
                      <c15:f>Diagramm!$J$53</c15:f>
                      <c15:dlblFieldTableCache>
                        <c:ptCount val="1"/>
                      </c15:dlblFieldTableCache>
                    </c15:dlblFTEntry>
                  </c15:dlblFieldTable>
                  <c15:showDataLabelsRange val="0"/>
                </c:ext>
                <c:ext xmlns:c16="http://schemas.microsoft.com/office/drawing/2014/chart" uri="{C3380CC4-5D6E-409C-BE32-E72D297353CC}">
                  <c16:uniqueId val="{00000035-2DC9-4F42-B630-CEDA566A037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{261128C1-75C3-4E16-9A14-5AEE3CA28DAA}</c15:txfldGUID>
                      <c15:f>Diagramm!$J$54</c15:f>
                      <c15:dlblFieldTableCache>
                        <c:ptCount val="1"/>
                      </c15:dlblFieldTableCache>
                    </c15:dlblFTEntry>
                  </c15:dlblFieldTable>
                  <c15:showDataLabelsRange val="0"/>
                </c:ext>
                <c:ext xmlns:c16="http://schemas.microsoft.com/office/drawing/2014/chart" uri="{C3380CC4-5D6E-409C-BE32-E72D297353CC}">
                  <c16:uniqueId val="{00000036-2DC9-4F42-B630-CEDA566A037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{B7AC9340-A9B1-4F8E-AE2E-7B4F75A968DB}</c15:txfldGUID>
                      <c15:f>Diagramm!$J$55</c15:f>
                      <c15:dlblFieldTableCache>
                        <c:ptCount val="1"/>
                      </c15:dlblFieldTableCache>
                    </c15:dlblFTEntry>
                  </c15:dlblFieldTable>
                  <c15:showDataLabelsRange val="0"/>
                </c:ext>
                <c:ext xmlns:c16="http://schemas.microsoft.com/office/drawing/2014/chart" uri="{C3380CC4-5D6E-409C-BE32-E72D297353CC}">
                  <c16:uniqueId val="{00000037-2DC9-4F42-B630-CEDA566A037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{F39EFECF-3636-4F78-B8DC-25929CCBBD87}</c15:txfldGUID>
                      <c15:f>Diagramm!$J$56</c15:f>
                      <c15:dlblFieldTableCache>
                        <c:ptCount val="1"/>
                      </c15:dlblFieldTableCache>
                    </c15:dlblFTEntry>
                  </c15:dlblFieldTable>
                  <c15:showDataLabelsRange val="0"/>
                </c:ext>
                <c:ext xmlns:c16="http://schemas.microsoft.com/office/drawing/2014/chart" uri="{C3380CC4-5D6E-409C-BE32-E72D297353CC}">
                  <c16:uniqueId val="{00000038-2DC9-4F42-B630-CEDA566A037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{BB764785-F7D3-411A-8089-B11E2EE4371F}</c15:txfldGUID>
                      <c15:f>Diagramm!$J$57</c15:f>
                      <c15:dlblFieldTableCache>
                        <c:ptCount val="1"/>
                      </c15:dlblFieldTableCache>
                    </c15:dlblFTEntry>
                  </c15:dlblFieldTable>
                  <c15:showDataLabelsRange val="0"/>
                </c:ext>
                <c:ext xmlns:c16="http://schemas.microsoft.com/office/drawing/2014/chart" uri="{C3380CC4-5D6E-409C-BE32-E72D297353CC}">
                  <c16:uniqueId val="{00000039-2DC9-4F42-B630-CEDA566A037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{4043C27C-2B45-4471-A3EB-9C37FE309490}</c15:txfldGUID>
                      <c15:f>Diagramm!$J$58</c15:f>
                      <c15:dlblFieldTableCache>
                        <c:ptCount val="1"/>
                      </c15:dlblFieldTableCache>
                    </c15:dlblFTEntry>
                  </c15:dlblFieldTable>
                  <c15:showDataLabelsRange val="0"/>
                </c:ext>
                <c:ext xmlns:c16="http://schemas.microsoft.com/office/drawing/2014/chart" uri="{C3380CC4-5D6E-409C-BE32-E72D297353CC}">
                  <c16:uniqueId val="{0000003A-2DC9-4F42-B630-CEDA566A037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{5E297DC9-0066-434C-9F30-2EAA89524BAB}</c15:txfldGUID>
                      <c15:f>Diagramm!$J$59</c15:f>
                      <c15:dlblFieldTableCache>
                        <c:ptCount val="1"/>
                      </c15:dlblFieldTableCache>
                    </c15:dlblFTEntry>
                  </c15:dlblFieldTable>
                  <c15:showDataLabelsRange val="0"/>
                </c:ext>
                <c:ext xmlns:c16="http://schemas.microsoft.com/office/drawing/2014/chart" uri="{C3380CC4-5D6E-409C-BE32-E72D297353CC}">
                  <c16:uniqueId val="{0000003B-2DC9-4F42-B630-CEDA566A037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{C2C445C4-971A-4A60-8AB9-92E9BB41A5AD}</c15:txfldGUID>
                      <c15:f>Diagramm!$J$60</c15:f>
                      <c15:dlblFieldTableCache>
                        <c:ptCount val="1"/>
                      </c15:dlblFieldTableCache>
                    </c15:dlblFTEntry>
                  </c15:dlblFieldTable>
                  <c15:showDataLabelsRange val="0"/>
                </c:ext>
                <c:ext xmlns:c16="http://schemas.microsoft.com/office/drawing/2014/chart" uri="{C3380CC4-5D6E-409C-BE32-E72D297353CC}">
                  <c16:uniqueId val="{0000003C-2DC9-4F42-B630-CEDA566A037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{BD693B8F-AF7C-46D3-AE75-B1BD79D587C7}</c15:txfldGUID>
                      <c15:f>Diagramm!$J$61</c15:f>
                      <c15:dlblFieldTableCache>
                        <c:ptCount val="1"/>
                      </c15:dlblFieldTableCache>
                    </c15:dlblFTEntry>
                  </c15:dlblFieldTable>
                  <c15:showDataLabelsRange val="0"/>
                </c:ext>
                <c:ext xmlns:c16="http://schemas.microsoft.com/office/drawing/2014/chart" uri="{C3380CC4-5D6E-409C-BE32-E72D297353CC}">
                  <c16:uniqueId val="{0000003D-2DC9-4F42-B630-CEDA566A037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{57B4EF0F-519A-4040-80B6-91558B81F0E9}</c15:txfldGUID>
                      <c15:f>Diagramm!$J$62</c15:f>
                      <c15:dlblFieldTableCache>
                        <c:ptCount val="1"/>
                      </c15:dlblFieldTableCache>
                    </c15:dlblFTEntry>
                  </c15:dlblFieldTable>
                  <c15:showDataLabelsRange val="0"/>
                </c:ext>
                <c:ext xmlns:c16="http://schemas.microsoft.com/office/drawing/2014/chart" uri="{C3380CC4-5D6E-409C-BE32-E72D297353CC}">
                  <c16:uniqueId val="{0000003E-2DC9-4F42-B630-CEDA566A037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{C8066D65-2A2B-43E9-B0A3-9DFC2CA058E8}</c15:txfldGUID>
                      <c15:f>Diagramm!$J$63</c15:f>
                      <c15:dlblFieldTableCache>
                        <c:ptCount val="1"/>
                      </c15:dlblFieldTableCache>
                    </c15:dlblFTEntry>
                  </c15:dlblFieldTable>
                  <c15:showDataLabelsRange val="0"/>
                </c:ext>
                <c:ext xmlns:c16="http://schemas.microsoft.com/office/drawing/2014/chart" uri="{C3380CC4-5D6E-409C-BE32-E72D297353CC}">
                  <c16:uniqueId val="{0000003F-2DC9-4F42-B630-CEDA566A037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{9AC21293-704C-4214-9A8A-3034AA39E092}</c15:txfldGUID>
                      <c15:f>Diagramm!$J$64</c15:f>
                      <c15:dlblFieldTableCache>
                        <c:ptCount val="1"/>
                      </c15:dlblFieldTableCache>
                    </c15:dlblFTEntry>
                  </c15:dlblFieldTable>
                  <c15:showDataLabelsRange val="0"/>
                </c:ext>
                <c:ext xmlns:c16="http://schemas.microsoft.com/office/drawing/2014/chart" uri="{C3380CC4-5D6E-409C-BE32-E72D297353CC}">
                  <c16:uniqueId val="{00000040-2DC9-4F42-B630-CEDA566A037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{DE904EA8-B5FE-4623-8944-BAB70EF2D850}</c15:txfldGUID>
                      <c15:f>Diagramm!$J$65</c15:f>
                      <c15:dlblFieldTableCache>
                        <c:ptCount val="1"/>
                      </c15:dlblFieldTableCache>
                    </c15:dlblFTEntry>
                  </c15:dlblFieldTable>
                  <c15:showDataLabelsRange val="0"/>
                </c:ext>
                <c:ext xmlns:c16="http://schemas.microsoft.com/office/drawing/2014/chart" uri="{C3380CC4-5D6E-409C-BE32-E72D297353CC}">
                  <c16:uniqueId val="{00000041-2DC9-4F42-B630-CEDA566A037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{05EFA63B-B51E-4687-B096-47F433F37106}</c15:txfldGUID>
                      <c15:f>Diagramm!$J$66</c15:f>
                      <c15:dlblFieldTableCache>
                        <c:ptCount val="1"/>
                      </c15:dlblFieldTableCache>
                    </c15:dlblFTEntry>
                  </c15:dlblFieldTable>
                  <c15:showDataLabelsRange val="0"/>
                </c:ext>
                <c:ext xmlns:c16="http://schemas.microsoft.com/office/drawing/2014/chart" uri="{C3380CC4-5D6E-409C-BE32-E72D297353CC}">
                  <c16:uniqueId val="{00000042-2DC9-4F42-B630-CEDA566A037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{B40B4D09-48D8-4792-AA0F-69B0EC15E3AB}</c15:txfldGUID>
                      <c15:f>Diagramm!$J$67</c15:f>
                      <c15:dlblFieldTableCache>
                        <c:ptCount val="1"/>
                      </c15:dlblFieldTableCache>
                    </c15:dlblFTEntry>
                  </c15:dlblFieldTable>
                  <c15:showDataLabelsRange val="0"/>
                </c:ext>
                <c:ext xmlns:c16="http://schemas.microsoft.com/office/drawing/2014/chart" uri="{C3380CC4-5D6E-409C-BE32-E72D297353CC}">
                  <c16:uniqueId val="{00000043-2DC9-4F42-B630-CEDA566A037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DC9-4F42-B630-CEDA566A037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7E3-4F53-8F96-0152D253FA9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E3-4F53-8F96-0152D253FA9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7E3-4F53-8F96-0152D253FA9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7E3-4F53-8F96-0152D253FA9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7E3-4F53-8F96-0152D253FA9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7E3-4F53-8F96-0152D253FA9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7E3-4F53-8F96-0152D253FA9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7E3-4F53-8F96-0152D253FA9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7E3-4F53-8F96-0152D253FA9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7E3-4F53-8F96-0152D253FA9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7E3-4F53-8F96-0152D253FA9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7E3-4F53-8F96-0152D253FA9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7E3-4F53-8F96-0152D253FA9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7E3-4F53-8F96-0152D253FA9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7E3-4F53-8F96-0152D253FA9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7E3-4F53-8F96-0152D253FA9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7E3-4F53-8F96-0152D253FA9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7E3-4F53-8F96-0152D253FA9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7E3-4F53-8F96-0152D253FA9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7E3-4F53-8F96-0152D253FA9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7E3-4F53-8F96-0152D253FA9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7E3-4F53-8F96-0152D253FA9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7E3-4F53-8F96-0152D253FA9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7E3-4F53-8F96-0152D253FA9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7E3-4F53-8F96-0152D253FA9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7E3-4F53-8F96-0152D253FA9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7E3-4F53-8F96-0152D253FA9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7E3-4F53-8F96-0152D253FA9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7E3-4F53-8F96-0152D253FA9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7E3-4F53-8F96-0152D253FA9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7E3-4F53-8F96-0152D253FA9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7E3-4F53-8F96-0152D253FA9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7E3-4F53-8F96-0152D253FA9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7E3-4F53-8F96-0152D253FA9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7E3-4F53-8F96-0152D253FA9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7E3-4F53-8F96-0152D253FA9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7E3-4F53-8F96-0152D253FA9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7E3-4F53-8F96-0152D253FA9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7E3-4F53-8F96-0152D253FA9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7E3-4F53-8F96-0152D253FA9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7E3-4F53-8F96-0152D253FA9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7E3-4F53-8F96-0152D253FA9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7E3-4F53-8F96-0152D253FA9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7E3-4F53-8F96-0152D253FA9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7E3-4F53-8F96-0152D253FA9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7E3-4F53-8F96-0152D253FA9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7E3-4F53-8F96-0152D253FA9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7E3-4F53-8F96-0152D253FA9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7E3-4F53-8F96-0152D253FA9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7E3-4F53-8F96-0152D253FA9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7E3-4F53-8F96-0152D253FA9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7E3-4F53-8F96-0152D253FA9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7E3-4F53-8F96-0152D253FA9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7E3-4F53-8F96-0152D253FA9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7E3-4F53-8F96-0152D253FA9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7E3-4F53-8F96-0152D253FA9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7E3-4F53-8F96-0152D253FA9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7E3-4F53-8F96-0152D253FA9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7E3-4F53-8F96-0152D253FA9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7E3-4F53-8F96-0152D253FA9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7E3-4F53-8F96-0152D253FA9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7E3-4F53-8F96-0152D253FA9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7E3-4F53-8F96-0152D253FA9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7E3-4F53-8F96-0152D253FA9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7E3-4F53-8F96-0152D253FA9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7E3-4F53-8F96-0152D253FA9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7E3-4F53-8F96-0152D253FA9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7E3-4F53-8F96-0152D253FA9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7E3-4F53-8F96-0152D253FA9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102.36996644295301</c:v>
                </c:pt>
                <c:pt idx="2">
                  <c:v>103.45357941834452</c:v>
                </c:pt>
                <c:pt idx="3">
                  <c:v>101.19546979865773</c:v>
                </c:pt>
                <c:pt idx="4">
                  <c:v>102.13576621923937</c:v>
                </c:pt>
                <c:pt idx="5">
                  <c:v>104.26803691275168</c:v>
                </c:pt>
                <c:pt idx="6">
                  <c:v>106.04026845637584</c:v>
                </c:pt>
                <c:pt idx="7">
                  <c:v>103.85206935123044</c:v>
                </c:pt>
                <c:pt idx="8">
                  <c:v>104.72944630872483</c:v>
                </c:pt>
                <c:pt idx="9">
                  <c:v>107.01901565995526</c:v>
                </c:pt>
                <c:pt idx="10">
                  <c:v>109.02894295302012</c:v>
                </c:pt>
                <c:pt idx="11">
                  <c:v>107.13436800894856</c:v>
                </c:pt>
                <c:pt idx="12">
                  <c:v>107.83347315436242</c:v>
                </c:pt>
                <c:pt idx="13">
                  <c:v>109.86087807606265</c:v>
                </c:pt>
                <c:pt idx="14">
                  <c:v>112.47902684563758</c:v>
                </c:pt>
                <c:pt idx="15">
                  <c:v>110.8221476510067</c:v>
                </c:pt>
                <c:pt idx="16">
                  <c:v>111.74496644295301</c:v>
                </c:pt>
                <c:pt idx="17">
                  <c:v>113.33892617449663</c:v>
                </c:pt>
                <c:pt idx="18">
                  <c:v>115.52362975391499</c:v>
                </c:pt>
                <c:pt idx="19">
                  <c:v>113.53118008948546</c:v>
                </c:pt>
                <c:pt idx="20">
                  <c:v>113.69896532438479</c:v>
                </c:pt>
                <c:pt idx="21">
                  <c:v>115.38031319910516</c:v>
                </c:pt>
                <c:pt idx="22">
                  <c:v>117.22595078299776</c:v>
                </c:pt>
                <c:pt idx="23">
                  <c:v>113.74091163310962</c:v>
                </c:pt>
                <c:pt idx="24">
                  <c:v>113.35290827740492</c:v>
                </c:pt>
              </c:numCache>
            </c:numRef>
          </c:val>
          <c:smooth val="0"/>
          <c:extLst>
            <c:ext xmlns:c16="http://schemas.microsoft.com/office/drawing/2014/chart" uri="{C3380CC4-5D6E-409C-BE32-E72D297353CC}">
              <c16:uniqueId val="{00000000-4283-4D44-956E-DEA090EE7FD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106.97595665424993</c:v>
                </c:pt>
                <c:pt idx="2">
                  <c:v>110.0575685743312</c:v>
                </c:pt>
                <c:pt idx="3">
                  <c:v>106.84050118523535</c:v>
                </c:pt>
                <c:pt idx="4">
                  <c:v>105.04571622079241</c:v>
                </c:pt>
                <c:pt idx="5">
                  <c:v>110.43007111412125</c:v>
                </c:pt>
                <c:pt idx="6">
                  <c:v>111.68303420250592</c:v>
                </c:pt>
                <c:pt idx="7">
                  <c:v>107.82255333559092</c:v>
                </c:pt>
                <c:pt idx="8">
                  <c:v>106.19708770741619</c:v>
                </c:pt>
                <c:pt idx="9">
                  <c:v>112.86826955638334</c:v>
                </c:pt>
                <c:pt idx="10">
                  <c:v>116.18692854724009</c:v>
                </c:pt>
                <c:pt idx="11">
                  <c:v>111.44598713173043</c:v>
                </c:pt>
                <c:pt idx="12">
                  <c:v>110.29461564510667</c:v>
                </c:pt>
                <c:pt idx="13">
                  <c:v>119.37013206908229</c:v>
                </c:pt>
                <c:pt idx="14">
                  <c:v>121.26650863528614</c:v>
                </c:pt>
                <c:pt idx="15">
                  <c:v>117.37216390111752</c:v>
                </c:pt>
                <c:pt idx="16">
                  <c:v>116.69488655604469</c:v>
                </c:pt>
                <c:pt idx="17">
                  <c:v>123.50152387402642</c:v>
                </c:pt>
                <c:pt idx="18">
                  <c:v>125.09312563494753</c:v>
                </c:pt>
                <c:pt idx="19">
                  <c:v>120.62309515746699</c:v>
                </c:pt>
                <c:pt idx="20">
                  <c:v>119.8780900778869</c:v>
                </c:pt>
                <c:pt idx="21">
                  <c:v>125.4317643074839</c:v>
                </c:pt>
                <c:pt idx="22">
                  <c:v>129.90179478496444</c:v>
                </c:pt>
                <c:pt idx="23">
                  <c:v>125.05926176769387</c:v>
                </c:pt>
                <c:pt idx="24">
                  <c:v>118.18489671520487</c:v>
                </c:pt>
              </c:numCache>
            </c:numRef>
          </c:val>
          <c:smooth val="0"/>
          <c:extLst>
            <c:ext xmlns:c16="http://schemas.microsoft.com/office/drawing/2014/chart" uri="{C3380CC4-5D6E-409C-BE32-E72D297353CC}">
              <c16:uniqueId val="{00000001-4283-4D44-956E-DEA090EE7FD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103.72224640835871</c:v>
                </c:pt>
                <c:pt idx="2">
                  <c:v>103.59164127122334</c:v>
                </c:pt>
                <c:pt idx="3">
                  <c:v>101.32781889420983</c:v>
                </c:pt>
                <c:pt idx="4">
                  <c:v>100.43535045711798</c:v>
                </c:pt>
                <c:pt idx="5">
                  <c:v>104.24466695690032</c:v>
                </c:pt>
                <c:pt idx="6">
                  <c:v>103.35219851980844</c:v>
                </c:pt>
                <c:pt idx="7">
                  <c:v>101.45842403134525</c:v>
                </c:pt>
                <c:pt idx="8">
                  <c:v>101.06660861993906</c:v>
                </c:pt>
                <c:pt idx="9">
                  <c:v>102.63387026556379</c:v>
                </c:pt>
                <c:pt idx="10">
                  <c:v>102.96038310840225</c:v>
                </c:pt>
                <c:pt idx="11">
                  <c:v>101.48019155420114</c:v>
                </c:pt>
                <c:pt idx="12">
                  <c:v>101.04484109708316</c:v>
                </c:pt>
                <c:pt idx="13">
                  <c:v>104.39703961689159</c:v>
                </c:pt>
                <c:pt idx="14">
                  <c:v>101.85023944275142</c:v>
                </c:pt>
                <c:pt idx="15">
                  <c:v>102.04614714845451</c:v>
                </c:pt>
                <c:pt idx="16">
                  <c:v>100.2394427514149</c:v>
                </c:pt>
                <c:pt idx="17">
                  <c:v>103.89638659120592</c:v>
                </c:pt>
                <c:pt idx="18">
                  <c:v>100.78363082281237</c:v>
                </c:pt>
                <c:pt idx="19">
                  <c:v>100.80539834566827</c:v>
                </c:pt>
                <c:pt idx="20">
                  <c:v>98.454505877231171</c:v>
                </c:pt>
                <c:pt idx="21">
                  <c:v>101.7849368741837</c:v>
                </c:pt>
                <c:pt idx="22">
                  <c:v>99.151066608619942</c:v>
                </c:pt>
                <c:pt idx="23">
                  <c:v>96.560731388767962</c:v>
                </c:pt>
                <c:pt idx="24">
                  <c:v>92.751414888985622</c:v>
                </c:pt>
              </c:numCache>
            </c:numRef>
          </c:val>
          <c:smooth val="0"/>
          <c:extLst>
            <c:ext xmlns:c16="http://schemas.microsoft.com/office/drawing/2014/chart" uri="{C3380CC4-5D6E-409C-BE32-E72D297353CC}">
              <c16:uniqueId val="{00000002-4283-4D44-956E-DEA090EE7FD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283-4D44-956E-DEA090EE7FD2}"/>
                </c:ext>
              </c:extLst>
            </c:dLbl>
            <c:dLbl>
              <c:idx val="1"/>
              <c:delete val="1"/>
              <c:extLst>
                <c:ext xmlns:c15="http://schemas.microsoft.com/office/drawing/2012/chart" uri="{CE6537A1-D6FC-4f65-9D91-7224C49458BB}"/>
                <c:ext xmlns:c16="http://schemas.microsoft.com/office/drawing/2014/chart" uri="{C3380CC4-5D6E-409C-BE32-E72D297353CC}">
                  <c16:uniqueId val="{00000004-4283-4D44-956E-DEA090EE7FD2}"/>
                </c:ext>
              </c:extLst>
            </c:dLbl>
            <c:dLbl>
              <c:idx val="2"/>
              <c:delete val="1"/>
              <c:extLst>
                <c:ext xmlns:c15="http://schemas.microsoft.com/office/drawing/2012/chart" uri="{CE6537A1-D6FC-4f65-9D91-7224C49458BB}"/>
                <c:ext xmlns:c16="http://schemas.microsoft.com/office/drawing/2014/chart" uri="{C3380CC4-5D6E-409C-BE32-E72D297353CC}">
                  <c16:uniqueId val="{00000005-4283-4D44-956E-DEA090EE7FD2}"/>
                </c:ext>
              </c:extLst>
            </c:dLbl>
            <c:dLbl>
              <c:idx val="3"/>
              <c:delete val="1"/>
              <c:extLst>
                <c:ext xmlns:c15="http://schemas.microsoft.com/office/drawing/2012/chart" uri="{CE6537A1-D6FC-4f65-9D91-7224C49458BB}"/>
                <c:ext xmlns:c16="http://schemas.microsoft.com/office/drawing/2014/chart" uri="{C3380CC4-5D6E-409C-BE32-E72D297353CC}">
                  <c16:uniqueId val="{00000006-4283-4D44-956E-DEA090EE7FD2}"/>
                </c:ext>
              </c:extLst>
            </c:dLbl>
            <c:dLbl>
              <c:idx val="4"/>
              <c:delete val="1"/>
              <c:extLst>
                <c:ext xmlns:c15="http://schemas.microsoft.com/office/drawing/2012/chart" uri="{CE6537A1-D6FC-4f65-9D91-7224C49458BB}"/>
                <c:ext xmlns:c16="http://schemas.microsoft.com/office/drawing/2014/chart" uri="{C3380CC4-5D6E-409C-BE32-E72D297353CC}">
                  <c16:uniqueId val="{00000007-4283-4D44-956E-DEA090EE7FD2}"/>
                </c:ext>
              </c:extLst>
            </c:dLbl>
            <c:dLbl>
              <c:idx val="5"/>
              <c:delete val="1"/>
              <c:extLst>
                <c:ext xmlns:c15="http://schemas.microsoft.com/office/drawing/2012/chart" uri="{CE6537A1-D6FC-4f65-9D91-7224C49458BB}"/>
                <c:ext xmlns:c16="http://schemas.microsoft.com/office/drawing/2014/chart" uri="{C3380CC4-5D6E-409C-BE32-E72D297353CC}">
                  <c16:uniqueId val="{00000008-4283-4D44-956E-DEA090EE7FD2}"/>
                </c:ext>
              </c:extLst>
            </c:dLbl>
            <c:dLbl>
              <c:idx val="6"/>
              <c:delete val="1"/>
              <c:extLst>
                <c:ext xmlns:c15="http://schemas.microsoft.com/office/drawing/2012/chart" uri="{CE6537A1-D6FC-4f65-9D91-7224C49458BB}"/>
                <c:ext xmlns:c16="http://schemas.microsoft.com/office/drawing/2014/chart" uri="{C3380CC4-5D6E-409C-BE32-E72D297353CC}">
                  <c16:uniqueId val="{00000009-4283-4D44-956E-DEA090EE7FD2}"/>
                </c:ext>
              </c:extLst>
            </c:dLbl>
            <c:dLbl>
              <c:idx val="7"/>
              <c:delete val="1"/>
              <c:extLst>
                <c:ext xmlns:c15="http://schemas.microsoft.com/office/drawing/2012/chart" uri="{CE6537A1-D6FC-4f65-9D91-7224C49458BB}"/>
                <c:ext xmlns:c16="http://schemas.microsoft.com/office/drawing/2014/chart" uri="{C3380CC4-5D6E-409C-BE32-E72D297353CC}">
                  <c16:uniqueId val="{0000000A-4283-4D44-956E-DEA090EE7FD2}"/>
                </c:ext>
              </c:extLst>
            </c:dLbl>
            <c:dLbl>
              <c:idx val="8"/>
              <c:delete val="1"/>
              <c:extLst>
                <c:ext xmlns:c15="http://schemas.microsoft.com/office/drawing/2012/chart" uri="{CE6537A1-D6FC-4f65-9D91-7224C49458BB}"/>
                <c:ext xmlns:c16="http://schemas.microsoft.com/office/drawing/2014/chart" uri="{C3380CC4-5D6E-409C-BE32-E72D297353CC}">
                  <c16:uniqueId val="{0000000B-4283-4D44-956E-DEA090EE7FD2}"/>
                </c:ext>
              </c:extLst>
            </c:dLbl>
            <c:dLbl>
              <c:idx val="9"/>
              <c:delete val="1"/>
              <c:extLst>
                <c:ext xmlns:c15="http://schemas.microsoft.com/office/drawing/2012/chart" uri="{CE6537A1-D6FC-4f65-9D91-7224C49458BB}"/>
                <c:ext xmlns:c16="http://schemas.microsoft.com/office/drawing/2014/chart" uri="{C3380CC4-5D6E-409C-BE32-E72D297353CC}">
                  <c16:uniqueId val="{0000000C-4283-4D44-956E-DEA090EE7FD2}"/>
                </c:ext>
              </c:extLst>
            </c:dLbl>
            <c:dLbl>
              <c:idx val="10"/>
              <c:delete val="1"/>
              <c:extLst>
                <c:ext xmlns:c15="http://schemas.microsoft.com/office/drawing/2012/chart" uri="{CE6537A1-D6FC-4f65-9D91-7224C49458BB}"/>
                <c:ext xmlns:c16="http://schemas.microsoft.com/office/drawing/2014/chart" uri="{C3380CC4-5D6E-409C-BE32-E72D297353CC}">
                  <c16:uniqueId val="{0000000D-4283-4D44-956E-DEA090EE7FD2}"/>
                </c:ext>
              </c:extLst>
            </c:dLbl>
            <c:dLbl>
              <c:idx val="11"/>
              <c:delete val="1"/>
              <c:extLst>
                <c:ext xmlns:c15="http://schemas.microsoft.com/office/drawing/2012/chart" uri="{CE6537A1-D6FC-4f65-9D91-7224C49458BB}"/>
                <c:ext xmlns:c16="http://schemas.microsoft.com/office/drawing/2014/chart" uri="{C3380CC4-5D6E-409C-BE32-E72D297353CC}">
                  <c16:uniqueId val="{0000000E-4283-4D44-956E-DEA090EE7FD2}"/>
                </c:ext>
              </c:extLst>
            </c:dLbl>
            <c:dLbl>
              <c:idx val="12"/>
              <c:delete val="1"/>
              <c:extLst>
                <c:ext xmlns:c15="http://schemas.microsoft.com/office/drawing/2012/chart" uri="{CE6537A1-D6FC-4f65-9D91-7224C49458BB}"/>
                <c:ext xmlns:c16="http://schemas.microsoft.com/office/drawing/2014/chart" uri="{C3380CC4-5D6E-409C-BE32-E72D297353CC}">
                  <c16:uniqueId val="{0000000F-4283-4D44-956E-DEA090EE7FD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283-4D44-956E-DEA090EE7FD2}"/>
                </c:ext>
              </c:extLst>
            </c:dLbl>
            <c:dLbl>
              <c:idx val="14"/>
              <c:delete val="1"/>
              <c:extLst>
                <c:ext xmlns:c15="http://schemas.microsoft.com/office/drawing/2012/chart" uri="{CE6537A1-D6FC-4f65-9D91-7224C49458BB}"/>
                <c:ext xmlns:c16="http://schemas.microsoft.com/office/drawing/2014/chart" uri="{C3380CC4-5D6E-409C-BE32-E72D297353CC}">
                  <c16:uniqueId val="{00000011-4283-4D44-956E-DEA090EE7FD2}"/>
                </c:ext>
              </c:extLst>
            </c:dLbl>
            <c:dLbl>
              <c:idx val="15"/>
              <c:delete val="1"/>
              <c:extLst>
                <c:ext xmlns:c15="http://schemas.microsoft.com/office/drawing/2012/chart" uri="{CE6537A1-D6FC-4f65-9D91-7224C49458BB}"/>
                <c:ext xmlns:c16="http://schemas.microsoft.com/office/drawing/2014/chart" uri="{C3380CC4-5D6E-409C-BE32-E72D297353CC}">
                  <c16:uniqueId val="{00000012-4283-4D44-956E-DEA090EE7FD2}"/>
                </c:ext>
              </c:extLst>
            </c:dLbl>
            <c:dLbl>
              <c:idx val="16"/>
              <c:delete val="1"/>
              <c:extLst>
                <c:ext xmlns:c15="http://schemas.microsoft.com/office/drawing/2012/chart" uri="{CE6537A1-D6FC-4f65-9D91-7224C49458BB}"/>
                <c:ext xmlns:c16="http://schemas.microsoft.com/office/drawing/2014/chart" uri="{C3380CC4-5D6E-409C-BE32-E72D297353CC}">
                  <c16:uniqueId val="{00000013-4283-4D44-956E-DEA090EE7FD2}"/>
                </c:ext>
              </c:extLst>
            </c:dLbl>
            <c:dLbl>
              <c:idx val="17"/>
              <c:delete val="1"/>
              <c:extLst>
                <c:ext xmlns:c15="http://schemas.microsoft.com/office/drawing/2012/chart" uri="{CE6537A1-D6FC-4f65-9D91-7224C49458BB}"/>
                <c:ext xmlns:c16="http://schemas.microsoft.com/office/drawing/2014/chart" uri="{C3380CC4-5D6E-409C-BE32-E72D297353CC}">
                  <c16:uniqueId val="{00000014-4283-4D44-956E-DEA090EE7FD2}"/>
                </c:ext>
              </c:extLst>
            </c:dLbl>
            <c:dLbl>
              <c:idx val="18"/>
              <c:delete val="1"/>
              <c:extLst>
                <c:ext xmlns:c15="http://schemas.microsoft.com/office/drawing/2012/chart" uri="{CE6537A1-D6FC-4f65-9D91-7224C49458BB}"/>
                <c:ext xmlns:c16="http://schemas.microsoft.com/office/drawing/2014/chart" uri="{C3380CC4-5D6E-409C-BE32-E72D297353CC}">
                  <c16:uniqueId val="{00000015-4283-4D44-956E-DEA090EE7FD2}"/>
                </c:ext>
              </c:extLst>
            </c:dLbl>
            <c:dLbl>
              <c:idx val="19"/>
              <c:delete val="1"/>
              <c:extLst>
                <c:ext xmlns:c15="http://schemas.microsoft.com/office/drawing/2012/chart" uri="{CE6537A1-D6FC-4f65-9D91-7224C49458BB}"/>
                <c:ext xmlns:c16="http://schemas.microsoft.com/office/drawing/2014/chart" uri="{C3380CC4-5D6E-409C-BE32-E72D297353CC}">
                  <c16:uniqueId val="{00000016-4283-4D44-956E-DEA090EE7FD2}"/>
                </c:ext>
              </c:extLst>
            </c:dLbl>
            <c:dLbl>
              <c:idx val="20"/>
              <c:delete val="1"/>
              <c:extLst>
                <c:ext xmlns:c15="http://schemas.microsoft.com/office/drawing/2012/chart" uri="{CE6537A1-D6FC-4f65-9D91-7224C49458BB}"/>
                <c:ext xmlns:c16="http://schemas.microsoft.com/office/drawing/2014/chart" uri="{C3380CC4-5D6E-409C-BE32-E72D297353CC}">
                  <c16:uniqueId val="{00000017-4283-4D44-956E-DEA090EE7FD2}"/>
                </c:ext>
              </c:extLst>
            </c:dLbl>
            <c:dLbl>
              <c:idx val="21"/>
              <c:delete val="1"/>
              <c:extLst>
                <c:ext xmlns:c15="http://schemas.microsoft.com/office/drawing/2012/chart" uri="{CE6537A1-D6FC-4f65-9D91-7224C49458BB}"/>
                <c:ext xmlns:c16="http://schemas.microsoft.com/office/drawing/2014/chart" uri="{C3380CC4-5D6E-409C-BE32-E72D297353CC}">
                  <c16:uniqueId val="{00000018-4283-4D44-956E-DEA090EE7FD2}"/>
                </c:ext>
              </c:extLst>
            </c:dLbl>
            <c:dLbl>
              <c:idx val="22"/>
              <c:delete val="1"/>
              <c:extLst>
                <c:ext xmlns:c15="http://schemas.microsoft.com/office/drawing/2012/chart" uri="{CE6537A1-D6FC-4f65-9D91-7224C49458BB}"/>
                <c:ext xmlns:c16="http://schemas.microsoft.com/office/drawing/2014/chart" uri="{C3380CC4-5D6E-409C-BE32-E72D297353CC}">
                  <c16:uniqueId val="{00000019-4283-4D44-956E-DEA090EE7FD2}"/>
                </c:ext>
              </c:extLst>
            </c:dLbl>
            <c:dLbl>
              <c:idx val="23"/>
              <c:delete val="1"/>
              <c:extLst>
                <c:ext xmlns:c15="http://schemas.microsoft.com/office/drawing/2012/chart" uri="{CE6537A1-D6FC-4f65-9D91-7224C49458BB}"/>
                <c:ext xmlns:c16="http://schemas.microsoft.com/office/drawing/2014/chart" uri="{C3380CC4-5D6E-409C-BE32-E72D297353CC}">
                  <c16:uniqueId val="{0000001A-4283-4D44-956E-DEA090EE7FD2}"/>
                </c:ext>
              </c:extLst>
            </c:dLbl>
            <c:dLbl>
              <c:idx val="24"/>
              <c:delete val="1"/>
              <c:extLst>
                <c:ext xmlns:c15="http://schemas.microsoft.com/office/drawing/2012/chart" uri="{CE6537A1-D6FC-4f65-9D91-7224C49458BB}"/>
                <c:ext xmlns:c16="http://schemas.microsoft.com/office/drawing/2014/chart" uri="{C3380CC4-5D6E-409C-BE32-E72D297353CC}">
                  <c16:uniqueId val="{0000001B-4283-4D44-956E-DEA090EE7FD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283-4D44-956E-DEA090EE7FD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Lindau (Bodensee) (09776)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32428</v>
      </c>
      <c r="F11" s="238">
        <v>32539</v>
      </c>
      <c r="G11" s="238">
        <v>33536</v>
      </c>
      <c r="H11" s="238">
        <v>33008</v>
      </c>
      <c r="I11" s="265">
        <v>32527</v>
      </c>
      <c r="J11" s="263">
        <v>-99</v>
      </c>
      <c r="K11" s="266">
        <v>-0.30436252959080151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17.031577648945355</v>
      </c>
      <c r="E13" s="115">
        <v>5523</v>
      </c>
      <c r="F13" s="114">
        <v>5493</v>
      </c>
      <c r="G13" s="114">
        <v>5942</v>
      </c>
      <c r="H13" s="114">
        <v>5804</v>
      </c>
      <c r="I13" s="140">
        <v>5628</v>
      </c>
      <c r="J13" s="115">
        <v>-105</v>
      </c>
      <c r="K13" s="116">
        <v>-1.8656716417910448</v>
      </c>
    </row>
    <row r="14" spans="1:255" ht="14.1" customHeight="1" x14ac:dyDescent="0.2">
      <c r="A14" s="306" t="s">
        <v>230</v>
      </c>
      <c r="B14" s="307"/>
      <c r="C14" s="308"/>
      <c r="D14" s="113">
        <v>57.11113852226471</v>
      </c>
      <c r="E14" s="115">
        <v>18520</v>
      </c>
      <c r="F14" s="114">
        <v>18615</v>
      </c>
      <c r="G14" s="114">
        <v>18903</v>
      </c>
      <c r="H14" s="114">
        <v>18610</v>
      </c>
      <c r="I14" s="140">
        <v>18386</v>
      </c>
      <c r="J14" s="115">
        <v>134</v>
      </c>
      <c r="K14" s="116">
        <v>0.72881540302404002</v>
      </c>
    </row>
    <row r="15" spans="1:255" ht="14.1" customHeight="1" x14ac:dyDescent="0.2">
      <c r="A15" s="306" t="s">
        <v>231</v>
      </c>
      <c r="B15" s="307"/>
      <c r="C15" s="308"/>
      <c r="D15" s="113">
        <v>12.809917355371901</v>
      </c>
      <c r="E15" s="115">
        <v>4154</v>
      </c>
      <c r="F15" s="114">
        <v>4177</v>
      </c>
      <c r="G15" s="114">
        <v>4228</v>
      </c>
      <c r="H15" s="114">
        <v>4183</v>
      </c>
      <c r="I15" s="140">
        <v>4142</v>
      </c>
      <c r="J15" s="115">
        <v>12</v>
      </c>
      <c r="K15" s="116">
        <v>0.28971511347175277</v>
      </c>
    </row>
    <row r="16" spans="1:255" ht="14.1" customHeight="1" x14ac:dyDescent="0.2">
      <c r="A16" s="306" t="s">
        <v>232</v>
      </c>
      <c r="B16" s="307"/>
      <c r="C16" s="308"/>
      <c r="D16" s="113">
        <v>12.368940421857653</v>
      </c>
      <c r="E16" s="115">
        <v>4011</v>
      </c>
      <c r="F16" s="114">
        <v>4033</v>
      </c>
      <c r="G16" s="114">
        <v>4241</v>
      </c>
      <c r="H16" s="114">
        <v>4189</v>
      </c>
      <c r="I16" s="140">
        <v>4150</v>
      </c>
      <c r="J16" s="115">
        <v>-139</v>
      </c>
      <c r="K16" s="116">
        <v>-3.3493975903614457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0.49956827433082523</v>
      </c>
      <c r="E18" s="115">
        <v>162</v>
      </c>
      <c r="F18" s="114">
        <v>146</v>
      </c>
      <c r="G18" s="114">
        <v>351</v>
      </c>
      <c r="H18" s="114">
        <v>180</v>
      </c>
      <c r="I18" s="140">
        <v>165</v>
      </c>
      <c r="J18" s="115">
        <v>-3</v>
      </c>
      <c r="K18" s="116">
        <v>-1.8181818181818181</v>
      </c>
    </row>
    <row r="19" spans="1:255" ht="14.1" customHeight="1" x14ac:dyDescent="0.2">
      <c r="A19" s="306" t="s">
        <v>235</v>
      </c>
      <c r="B19" s="307" t="s">
        <v>236</v>
      </c>
      <c r="C19" s="308"/>
      <c r="D19" s="113">
        <v>0.32687800666091033</v>
      </c>
      <c r="E19" s="115">
        <v>106</v>
      </c>
      <c r="F19" s="114">
        <v>91</v>
      </c>
      <c r="G19" s="114">
        <v>293</v>
      </c>
      <c r="H19" s="114">
        <v>121</v>
      </c>
      <c r="I19" s="140">
        <v>108</v>
      </c>
      <c r="J19" s="115">
        <v>-2</v>
      </c>
      <c r="K19" s="116">
        <v>-1.8518518518518519</v>
      </c>
    </row>
    <row r="20" spans="1:255" ht="14.1" customHeight="1" x14ac:dyDescent="0.2">
      <c r="A20" s="306">
        <v>12</v>
      </c>
      <c r="B20" s="307" t="s">
        <v>237</v>
      </c>
      <c r="C20" s="308"/>
      <c r="D20" s="113">
        <v>0.93129394350561245</v>
      </c>
      <c r="E20" s="115">
        <v>302</v>
      </c>
      <c r="F20" s="114">
        <v>302</v>
      </c>
      <c r="G20" s="114">
        <v>306</v>
      </c>
      <c r="H20" s="114">
        <v>307</v>
      </c>
      <c r="I20" s="140">
        <v>287</v>
      </c>
      <c r="J20" s="115">
        <v>15</v>
      </c>
      <c r="K20" s="116">
        <v>5.2264808362369335</v>
      </c>
    </row>
    <row r="21" spans="1:255" ht="14.1" customHeight="1" x14ac:dyDescent="0.2">
      <c r="A21" s="306">
        <v>21</v>
      </c>
      <c r="B21" s="307" t="s">
        <v>238</v>
      </c>
      <c r="C21" s="308"/>
      <c r="D21" s="113">
        <v>0.53965708646848398</v>
      </c>
      <c r="E21" s="115">
        <v>175</v>
      </c>
      <c r="F21" s="114">
        <v>177</v>
      </c>
      <c r="G21" s="114">
        <v>185</v>
      </c>
      <c r="H21" s="114">
        <v>188</v>
      </c>
      <c r="I21" s="140">
        <v>193</v>
      </c>
      <c r="J21" s="115">
        <v>-18</v>
      </c>
      <c r="K21" s="116">
        <v>-9.3264248704663206</v>
      </c>
    </row>
    <row r="22" spans="1:255" ht="14.1" customHeight="1" x14ac:dyDescent="0.2">
      <c r="A22" s="306">
        <v>22</v>
      </c>
      <c r="B22" s="307" t="s">
        <v>239</v>
      </c>
      <c r="C22" s="308"/>
      <c r="D22" s="113">
        <v>2.9542370790674726</v>
      </c>
      <c r="E22" s="115">
        <v>958</v>
      </c>
      <c r="F22" s="114">
        <v>957</v>
      </c>
      <c r="G22" s="114">
        <v>973</v>
      </c>
      <c r="H22" s="114">
        <v>963</v>
      </c>
      <c r="I22" s="140">
        <v>946</v>
      </c>
      <c r="J22" s="115">
        <v>12</v>
      </c>
      <c r="K22" s="116">
        <v>1.2684989429175475</v>
      </c>
    </row>
    <row r="23" spans="1:255" ht="14.1" customHeight="1" x14ac:dyDescent="0.2">
      <c r="A23" s="306">
        <v>23</v>
      </c>
      <c r="B23" s="307" t="s">
        <v>240</v>
      </c>
      <c r="C23" s="308"/>
      <c r="D23" s="113">
        <v>1.2581719501665227</v>
      </c>
      <c r="E23" s="115">
        <v>408</v>
      </c>
      <c r="F23" s="114">
        <v>423</v>
      </c>
      <c r="G23" s="114">
        <v>423</v>
      </c>
      <c r="H23" s="114">
        <v>409</v>
      </c>
      <c r="I23" s="140">
        <v>404</v>
      </c>
      <c r="J23" s="115">
        <v>4</v>
      </c>
      <c r="K23" s="116">
        <v>0.99009900990099009</v>
      </c>
    </row>
    <row r="24" spans="1:255" ht="14.1" customHeight="1" x14ac:dyDescent="0.2">
      <c r="A24" s="306">
        <v>24</v>
      </c>
      <c r="B24" s="307" t="s">
        <v>241</v>
      </c>
      <c r="C24" s="308"/>
      <c r="D24" s="113">
        <v>5.0511903293450109</v>
      </c>
      <c r="E24" s="115">
        <v>1638</v>
      </c>
      <c r="F24" s="114">
        <v>1645</v>
      </c>
      <c r="G24" s="114">
        <v>1667</v>
      </c>
      <c r="H24" s="114">
        <v>1671</v>
      </c>
      <c r="I24" s="140">
        <v>1688</v>
      </c>
      <c r="J24" s="115">
        <v>-50</v>
      </c>
      <c r="K24" s="116">
        <v>-2.9620853080568721</v>
      </c>
    </row>
    <row r="25" spans="1:255" ht="14.1" customHeight="1" x14ac:dyDescent="0.2">
      <c r="A25" s="306">
        <v>25</v>
      </c>
      <c r="B25" s="307" t="s">
        <v>242</v>
      </c>
      <c r="C25" s="308"/>
      <c r="D25" s="113">
        <v>6.0595781423461208</v>
      </c>
      <c r="E25" s="115">
        <v>1965</v>
      </c>
      <c r="F25" s="114">
        <v>1966</v>
      </c>
      <c r="G25" s="114">
        <v>1992</v>
      </c>
      <c r="H25" s="114">
        <v>1929</v>
      </c>
      <c r="I25" s="140">
        <v>1951</v>
      </c>
      <c r="J25" s="115">
        <v>14</v>
      </c>
      <c r="K25" s="116">
        <v>0.71758072783188109</v>
      </c>
    </row>
    <row r="26" spans="1:255" ht="14.1" customHeight="1" x14ac:dyDescent="0.2">
      <c r="A26" s="306">
        <v>26</v>
      </c>
      <c r="B26" s="307" t="s">
        <v>243</v>
      </c>
      <c r="C26" s="308"/>
      <c r="D26" s="113">
        <v>3.7529295670408289</v>
      </c>
      <c r="E26" s="115">
        <v>1217</v>
      </c>
      <c r="F26" s="114">
        <v>1224</v>
      </c>
      <c r="G26" s="114">
        <v>1264</v>
      </c>
      <c r="H26" s="114">
        <v>1244</v>
      </c>
      <c r="I26" s="140">
        <v>1248</v>
      </c>
      <c r="J26" s="115">
        <v>-31</v>
      </c>
      <c r="K26" s="116">
        <v>-2.483974358974359</v>
      </c>
    </row>
    <row r="27" spans="1:255" ht="14.1" customHeight="1" x14ac:dyDescent="0.2">
      <c r="A27" s="306">
        <v>27</v>
      </c>
      <c r="B27" s="307" t="s">
        <v>244</v>
      </c>
      <c r="C27" s="308"/>
      <c r="D27" s="113">
        <v>8.2675465646971755</v>
      </c>
      <c r="E27" s="115">
        <v>2681</v>
      </c>
      <c r="F27" s="114">
        <v>2700</v>
      </c>
      <c r="G27" s="114">
        <v>2901</v>
      </c>
      <c r="H27" s="114">
        <v>2875</v>
      </c>
      <c r="I27" s="140">
        <v>2864</v>
      </c>
      <c r="J27" s="115">
        <v>-183</v>
      </c>
      <c r="K27" s="116">
        <v>-6.3896648044692741</v>
      </c>
    </row>
    <row r="28" spans="1:255" ht="14.1" customHeight="1" x14ac:dyDescent="0.2">
      <c r="A28" s="306">
        <v>28</v>
      </c>
      <c r="B28" s="307" t="s">
        <v>245</v>
      </c>
      <c r="C28" s="308"/>
      <c r="D28" s="113">
        <v>0.5026520291106451</v>
      </c>
      <c r="E28" s="115">
        <v>163</v>
      </c>
      <c r="F28" s="114">
        <v>174</v>
      </c>
      <c r="G28" s="114">
        <v>175</v>
      </c>
      <c r="H28" s="114">
        <v>177</v>
      </c>
      <c r="I28" s="140">
        <v>173</v>
      </c>
      <c r="J28" s="115">
        <v>-10</v>
      </c>
      <c r="K28" s="116">
        <v>-5.7803468208092488</v>
      </c>
    </row>
    <row r="29" spans="1:255" ht="14.1" customHeight="1" x14ac:dyDescent="0.2">
      <c r="A29" s="306">
        <v>29</v>
      </c>
      <c r="B29" s="307" t="s">
        <v>246</v>
      </c>
      <c r="C29" s="308"/>
      <c r="D29" s="113">
        <v>5.0789441223633895</v>
      </c>
      <c r="E29" s="115">
        <v>1647</v>
      </c>
      <c r="F29" s="114">
        <v>1660</v>
      </c>
      <c r="G29" s="114">
        <v>1723</v>
      </c>
      <c r="H29" s="114">
        <v>1718</v>
      </c>
      <c r="I29" s="140">
        <v>1610</v>
      </c>
      <c r="J29" s="115">
        <v>37</v>
      </c>
      <c r="K29" s="116">
        <v>2.298136645962733</v>
      </c>
    </row>
    <row r="30" spans="1:255" ht="14.1" customHeight="1" x14ac:dyDescent="0.2">
      <c r="A30" s="306" t="s">
        <v>247</v>
      </c>
      <c r="B30" s="307" t="s">
        <v>248</v>
      </c>
      <c r="C30" s="308"/>
      <c r="D30" s="113">
        <v>2.6366103367460219</v>
      </c>
      <c r="E30" s="115">
        <v>855</v>
      </c>
      <c r="F30" s="114">
        <v>833</v>
      </c>
      <c r="G30" s="114">
        <v>835</v>
      </c>
      <c r="H30" s="114">
        <v>836</v>
      </c>
      <c r="I30" s="140">
        <v>811</v>
      </c>
      <c r="J30" s="115">
        <v>44</v>
      </c>
      <c r="K30" s="116">
        <v>5.4254007398273734</v>
      </c>
    </row>
    <row r="31" spans="1:255" ht="14.1" customHeight="1" x14ac:dyDescent="0.2">
      <c r="A31" s="306" t="s">
        <v>249</v>
      </c>
      <c r="B31" s="307" t="s">
        <v>250</v>
      </c>
      <c r="C31" s="308"/>
      <c r="D31" s="113">
        <v>2.291229801406192</v>
      </c>
      <c r="E31" s="115">
        <v>743</v>
      </c>
      <c r="F31" s="114">
        <v>777</v>
      </c>
      <c r="G31" s="114">
        <v>839</v>
      </c>
      <c r="H31" s="114">
        <v>834</v>
      </c>
      <c r="I31" s="140">
        <v>750</v>
      </c>
      <c r="J31" s="115">
        <v>-7</v>
      </c>
      <c r="K31" s="116">
        <v>-0.93333333333333335</v>
      </c>
    </row>
    <row r="32" spans="1:255" ht="14.1" customHeight="1" x14ac:dyDescent="0.2">
      <c r="A32" s="306">
        <v>31</v>
      </c>
      <c r="B32" s="307" t="s">
        <v>251</v>
      </c>
      <c r="C32" s="308"/>
      <c r="D32" s="113">
        <v>0.4224744048353275</v>
      </c>
      <c r="E32" s="115">
        <v>137</v>
      </c>
      <c r="F32" s="114">
        <v>146</v>
      </c>
      <c r="G32" s="114">
        <v>142</v>
      </c>
      <c r="H32" s="114">
        <v>138</v>
      </c>
      <c r="I32" s="140">
        <v>137</v>
      </c>
      <c r="J32" s="115">
        <v>0</v>
      </c>
      <c r="K32" s="116">
        <v>0</v>
      </c>
    </row>
    <row r="33" spans="1:11" ht="14.1" customHeight="1" x14ac:dyDescent="0.2">
      <c r="A33" s="306">
        <v>32</v>
      </c>
      <c r="B33" s="307" t="s">
        <v>252</v>
      </c>
      <c r="C33" s="308"/>
      <c r="D33" s="113">
        <v>1.3876896509189589</v>
      </c>
      <c r="E33" s="115">
        <v>450</v>
      </c>
      <c r="F33" s="114">
        <v>434</v>
      </c>
      <c r="G33" s="114">
        <v>453</v>
      </c>
      <c r="H33" s="114">
        <v>442</v>
      </c>
      <c r="I33" s="140">
        <v>440</v>
      </c>
      <c r="J33" s="115">
        <v>10</v>
      </c>
      <c r="K33" s="116">
        <v>2.2727272727272729</v>
      </c>
    </row>
    <row r="34" spans="1:11" ht="14.1" customHeight="1" x14ac:dyDescent="0.2">
      <c r="A34" s="306">
        <v>33</v>
      </c>
      <c r="B34" s="307" t="s">
        <v>253</v>
      </c>
      <c r="C34" s="308"/>
      <c r="D34" s="113">
        <v>1.7947452818551868</v>
      </c>
      <c r="E34" s="115">
        <v>582</v>
      </c>
      <c r="F34" s="114">
        <v>592</v>
      </c>
      <c r="G34" s="114">
        <v>612</v>
      </c>
      <c r="H34" s="114">
        <v>588</v>
      </c>
      <c r="I34" s="140">
        <v>580</v>
      </c>
      <c r="J34" s="115">
        <v>2</v>
      </c>
      <c r="K34" s="116">
        <v>0.34482758620689657</v>
      </c>
    </row>
    <row r="35" spans="1:11" ht="14.1" customHeight="1" x14ac:dyDescent="0.2">
      <c r="A35" s="306">
        <v>34</v>
      </c>
      <c r="B35" s="307" t="s">
        <v>254</v>
      </c>
      <c r="C35" s="308"/>
      <c r="D35" s="113">
        <v>2.2665597631676331</v>
      </c>
      <c r="E35" s="115">
        <v>735</v>
      </c>
      <c r="F35" s="114">
        <v>745</v>
      </c>
      <c r="G35" s="114">
        <v>746</v>
      </c>
      <c r="H35" s="114">
        <v>735</v>
      </c>
      <c r="I35" s="140">
        <v>727</v>
      </c>
      <c r="J35" s="115">
        <v>8</v>
      </c>
      <c r="K35" s="116">
        <v>1.1004126547455295</v>
      </c>
    </row>
    <row r="36" spans="1:11" ht="14.1" customHeight="1" x14ac:dyDescent="0.2">
      <c r="A36" s="306">
        <v>41</v>
      </c>
      <c r="B36" s="307" t="s">
        <v>255</v>
      </c>
      <c r="C36" s="308"/>
      <c r="D36" s="113">
        <v>2.0846182311582582</v>
      </c>
      <c r="E36" s="115">
        <v>676</v>
      </c>
      <c r="F36" s="114">
        <v>698</v>
      </c>
      <c r="G36" s="114">
        <v>715</v>
      </c>
      <c r="H36" s="114">
        <v>731</v>
      </c>
      <c r="I36" s="140">
        <v>764</v>
      </c>
      <c r="J36" s="115">
        <v>-88</v>
      </c>
      <c r="K36" s="116">
        <v>-11.518324607329843</v>
      </c>
    </row>
    <row r="37" spans="1:11" ht="14.1" customHeight="1" x14ac:dyDescent="0.2">
      <c r="A37" s="306">
        <v>42</v>
      </c>
      <c r="B37" s="307" t="s">
        <v>256</v>
      </c>
      <c r="C37" s="308"/>
      <c r="D37" s="113" t="s">
        <v>513</v>
      </c>
      <c r="E37" s="115" t="s">
        <v>513</v>
      </c>
      <c r="F37" s="114" t="s">
        <v>513</v>
      </c>
      <c r="G37" s="114" t="s">
        <v>513</v>
      </c>
      <c r="H37" s="114">
        <v>26</v>
      </c>
      <c r="I37" s="140" t="s">
        <v>513</v>
      </c>
      <c r="J37" s="115" t="s">
        <v>513</v>
      </c>
      <c r="K37" s="116" t="s">
        <v>513</v>
      </c>
    </row>
    <row r="38" spans="1:11" ht="14.1" customHeight="1" x14ac:dyDescent="0.2">
      <c r="A38" s="306">
        <v>43</v>
      </c>
      <c r="B38" s="307" t="s">
        <v>257</v>
      </c>
      <c r="C38" s="308"/>
      <c r="D38" s="113">
        <v>1.6467250524238313</v>
      </c>
      <c r="E38" s="115">
        <v>534</v>
      </c>
      <c r="F38" s="114">
        <v>536</v>
      </c>
      <c r="G38" s="114">
        <v>522</v>
      </c>
      <c r="H38" s="114">
        <v>509</v>
      </c>
      <c r="I38" s="140">
        <v>498</v>
      </c>
      <c r="J38" s="115">
        <v>36</v>
      </c>
      <c r="K38" s="116">
        <v>7.2289156626506026</v>
      </c>
    </row>
    <row r="39" spans="1:11" ht="14.1" customHeight="1" x14ac:dyDescent="0.2">
      <c r="A39" s="306">
        <v>51</v>
      </c>
      <c r="B39" s="307" t="s">
        <v>258</v>
      </c>
      <c r="C39" s="308"/>
      <c r="D39" s="113">
        <v>4.5917108671518445</v>
      </c>
      <c r="E39" s="115">
        <v>1489</v>
      </c>
      <c r="F39" s="114">
        <v>1464</v>
      </c>
      <c r="G39" s="114">
        <v>1483</v>
      </c>
      <c r="H39" s="114">
        <v>1485</v>
      </c>
      <c r="I39" s="140">
        <v>1457</v>
      </c>
      <c r="J39" s="115">
        <v>32</v>
      </c>
      <c r="K39" s="116">
        <v>2.1962937542896364</v>
      </c>
    </row>
    <row r="40" spans="1:11" ht="14.1" customHeight="1" x14ac:dyDescent="0.2">
      <c r="A40" s="306" t="s">
        <v>259</v>
      </c>
      <c r="B40" s="307" t="s">
        <v>260</v>
      </c>
      <c r="C40" s="308"/>
      <c r="D40" s="113">
        <v>3.8731960034538053</v>
      </c>
      <c r="E40" s="115">
        <v>1256</v>
      </c>
      <c r="F40" s="114">
        <v>1233</v>
      </c>
      <c r="G40" s="114">
        <v>1246</v>
      </c>
      <c r="H40" s="114">
        <v>1231</v>
      </c>
      <c r="I40" s="140">
        <v>1206</v>
      </c>
      <c r="J40" s="115">
        <v>50</v>
      </c>
      <c r="K40" s="116">
        <v>4.1459369817578775</v>
      </c>
    </row>
    <row r="41" spans="1:11" ht="14.1" customHeight="1" x14ac:dyDescent="0.2">
      <c r="A41" s="306"/>
      <c r="B41" s="307" t="s">
        <v>261</v>
      </c>
      <c r="C41" s="308"/>
      <c r="D41" s="113">
        <v>3.3304551622055016</v>
      </c>
      <c r="E41" s="115">
        <v>1080</v>
      </c>
      <c r="F41" s="114">
        <v>1056</v>
      </c>
      <c r="G41" s="114">
        <v>1059</v>
      </c>
      <c r="H41" s="114">
        <v>1053</v>
      </c>
      <c r="I41" s="140">
        <v>1029</v>
      </c>
      <c r="J41" s="115">
        <v>51</v>
      </c>
      <c r="K41" s="116">
        <v>4.9562682215743443</v>
      </c>
    </row>
    <row r="42" spans="1:11" ht="14.1" customHeight="1" x14ac:dyDescent="0.2">
      <c r="A42" s="306">
        <v>52</v>
      </c>
      <c r="B42" s="307" t="s">
        <v>262</v>
      </c>
      <c r="C42" s="308"/>
      <c r="D42" s="113">
        <v>1.7854940175157272</v>
      </c>
      <c r="E42" s="115">
        <v>579</v>
      </c>
      <c r="F42" s="114">
        <v>578</v>
      </c>
      <c r="G42" s="114">
        <v>578</v>
      </c>
      <c r="H42" s="114">
        <v>581</v>
      </c>
      <c r="I42" s="140">
        <v>587</v>
      </c>
      <c r="J42" s="115">
        <v>-8</v>
      </c>
      <c r="K42" s="116">
        <v>-1.362862010221465</v>
      </c>
    </row>
    <row r="43" spans="1:11" ht="14.1" customHeight="1" x14ac:dyDescent="0.2">
      <c r="A43" s="306" t="s">
        <v>263</v>
      </c>
      <c r="B43" s="307" t="s">
        <v>264</v>
      </c>
      <c r="C43" s="308"/>
      <c r="D43" s="113">
        <v>1.4462809917355373</v>
      </c>
      <c r="E43" s="115">
        <v>469</v>
      </c>
      <c r="F43" s="114">
        <v>466</v>
      </c>
      <c r="G43" s="114">
        <v>465</v>
      </c>
      <c r="H43" s="114">
        <v>469</v>
      </c>
      <c r="I43" s="140">
        <v>475</v>
      </c>
      <c r="J43" s="115">
        <v>-6</v>
      </c>
      <c r="K43" s="116">
        <v>-1.263157894736842</v>
      </c>
    </row>
    <row r="44" spans="1:11" ht="14.1" customHeight="1" x14ac:dyDescent="0.2">
      <c r="A44" s="306">
        <v>53</v>
      </c>
      <c r="B44" s="307" t="s">
        <v>265</v>
      </c>
      <c r="C44" s="308"/>
      <c r="D44" s="113">
        <v>0.53965708646848398</v>
      </c>
      <c r="E44" s="115">
        <v>175</v>
      </c>
      <c r="F44" s="114">
        <v>171</v>
      </c>
      <c r="G44" s="114">
        <v>178</v>
      </c>
      <c r="H44" s="114">
        <v>188</v>
      </c>
      <c r="I44" s="140">
        <v>175</v>
      </c>
      <c r="J44" s="115">
        <v>0</v>
      </c>
      <c r="K44" s="116">
        <v>0</v>
      </c>
    </row>
    <row r="45" spans="1:11" ht="14.1" customHeight="1" x14ac:dyDescent="0.2">
      <c r="A45" s="306" t="s">
        <v>266</v>
      </c>
      <c r="B45" s="307" t="s">
        <v>267</v>
      </c>
      <c r="C45" s="308"/>
      <c r="D45" s="113">
        <v>0.50573578389046503</v>
      </c>
      <c r="E45" s="115">
        <v>164</v>
      </c>
      <c r="F45" s="114">
        <v>159</v>
      </c>
      <c r="G45" s="114">
        <v>166</v>
      </c>
      <c r="H45" s="114">
        <v>180</v>
      </c>
      <c r="I45" s="140">
        <v>167</v>
      </c>
      <c r="J45" s="115">
        <v>-3</v>
      </c>
      <c r="K45" s="116">
        <v>-1.7964071856287425</v>
      </c>
    </row>
    <row r="46" spans="1:11" ht="14.1" customHeight="1" x14ac:dyDescent="0.2">
      <c r="A46" s="306">
        <v>54</v>
      </c>
      <c r="B46" s="307" t="s">
        <v>268</v>
      </c>
      <c r="C46" s="308"/>
      <c r="D46" s="113">
        <v>1.7669914888368077</v>
      </c>
      <c r="E46" s="115">
        <v>573</v>
      </c>
      <c r="F46" s="114">
        <v>574</v>
      </c>
      <c r="G46" s="114">
        <v>612</v>
      </c>
      <c r="H46" s="114">
        <v>623</v>
      </c>
      <c r="I46" s="140">
        <v>586</v>
      </c>
      <c r="J46" s="115">
        <v>-13</v>
      </c>
      <c r="K46" s="116">
        <v>-2.218430034129693</v>
      </c>
    </row>
    <row r="47" spans="1:11" ht="14.1" customHeight="1" x14ac:dyDescent="0.2">
      <c r="A47" s="306">
        <v>61</v>
      </c>
      <c r="B47" s="307" t="s">
        <v>269</v>
      </c>
      <c r="C47" s="308"/>
      <c r="D47" s="113">
        <v>3.5216479585543357</v>
      </c>
      <c r="E47" s="115">
        <v>1142</v>
      </c>
      <c r="F47" s="114">
        <v>1149</v>
      </c>
      <c r="G47" s="114">
        <v>1156</v>
      </c>
      <c r="H47" s="114">
        <v>1134</v>
      </c>
      <c r="I47" s="140">
        <v>1131</v>
      </c>
      <c r="J47" s="115">
        <v>11</v>
      </c>
      <c r="K47" s="116">
        <v>0.9725906277630415</v>
      </c>
    </row>
    <row r="48" spans="1:11" ht="14.1" customHeight="1" x14ac:dyDescent="0.2">
      <c r="A48" s="306">
        <v>62</v>
      </c>
      <c r="B48" s="307" t="s">
        <v>270</v>
      </c>
      <c r="C48" s="308"/>
      <c r="D48" s="113">
        <v>6.7380041939065007</v>
      </c>
      <c r="E48" s="115">
        <v>2185</v>
      </c>
      <c r="F48" s="114">
        <v>2180</v>
      </c>
      <c r="G48" s="114">
        <v>2146</v>
      </c>
      <c r="H48" s="114">
        <v>2139</v>
      </c>
      <c r="I48" s="140">
        <v>2101</v>
      </c>
      <c r="J48" s="115">
        <v>84</v>
      </c>
      <c r="K48" s="116">
        <v>3.9980961446930032</v>
      </c>
    </row>
    <row r="49" spans="1:11" ht="14.1" customHeight="1" x14ac:dyDescent="0.2">
      <c r="A49" s="306">
        <v>63</v>
      </c>
      <c r="B49" s="307" t="s">
        <v>271</v>
      </c>
      <c r="C49" s="308"/>
      <c r="D49" s="113">
        <v>3.9965461946466019</v>
      </c>
      <c r="E49" s="115">
        <v>1296</v>
      </c>
      <c r="F49" s="114">
        <v>1288</v>
      </c>
      <c r="G49" s="114">
        <v>1560</v>
      </c>
      <c r="H49" s="114">
        <v>1580</v>
      </c>
      <c r="I49" s="140">
        <v>1337</v>
      </c>
      <c r="J49" s="115">
        <v>-41</v>
      </c>
      <c r="K49" s="116">
        <v>-3.0665669409124905</v>
      </c>
    </row>
    <row r="50" spans="1:11" ht="14.1" customHeight="1" x14ac:dyDescent="0.2">
      <c r="A50" s="306" t="s">
        <v>272</v>
      </c>
      <c r="B50" s="307" t="s">
        <v>273</v>
      </c>
      <c r="C50" s="308"/>
      <c r="D50" s="113">
        <v>1.4586160108548167</v>
      </c>
      <c r="E50" s="115">
        <v>473</v>
      </c>
      <c r="F50" s="114">
        <v>457</v>
      </c>
      <c r="G50" s="114">
        <v>598</v>
      </c>
      <c r="H50" s="114">
        <v>585</v>
      </c>
      <c r="I50" s="140">
        <v>502</v>
      </c>
      <c r="J50" s="115">
        <v>-29</v>
      </c>
      <c r="K50" s="116">
        <v>-5.7768924302788847</v>
      </c>
    </row>
    <row r="51" spans="1:11" ht="14.1" customHeight="1" x14ac:dyDescent="0.2">
      <c r="A51" s="306" t="s">
        <v>274</v>
      </c>
      <c r="B51" s="307" t="s">
        <v>275</v>
      </c>
      <c r="C51" s="308"/>
      <c r="D51" s="113">
        <v>2.1709633649932156</v>
      </c>
      <c r="E51" s="115">
        <v>704</v>
      </c>
      <c r="F51" s="114">
        <v>715</v>
      </c>
      <c r="G51" s="114">
        <v>840</v>
      </c>
      <c r="H51" s="114">
        <v>877</v>
      </c>
      <c r="I51" s="140">
        <v>721</v>
      </c>
      <c r="J51" s="115">
        <v>-17</v>
      </c>
      <c r="K51" s="116">
        <v>-2.3578363384188625</v>
      </c>
    </row>
    <row r="52" spans="1:11" ht="14.1" customHeight="1" x14ac:dyDescent="0.2">
      <c r="A52" s="306">
        <v>71</v>
      </c>
      <c r="B52" s="307" t="s">
        <v>276</v>
      </c>
      <c r="C52" s="308"/>
      <c r="D52" s="113">
        <v>10.768471691131122</v>
      </c>
      <c r="E52" s="115">
        <v>3492</v>
      </c>
      <c r="F52" s="114">
        <v>3520</v>
      </c>
      <c r="G52" s="114">
        <v>3576</v>
      </c>
      <c r="H52" s="114">
        <v>3518</v>
      </c>
      <c r="I52" s="140">
        <v>3500</v>
      </c>
      <c r="J52" s="115">
        <v>-8</v>
      </c>
      <c r="K52" s="116">
        <v>-0.22857142857142856</v>
      </c>
    </row>
    <row r="53" spans="1:11" ht="14.1" customHeight="1" x14ac:dyDescent="0.2">
      <c r="A53" s="306" t="s">
        <v>277</v>
      </c>
      <c r="B53" s="307" t="s">
        <v>278</v>
      </c>
      <c r="C53" s="308"/>
      <c r="D53" s="113">
        <v>4.7428148513630193</v>
      </c>
      <c r="E53" s="115">
        <v>1538</v>
      </c>
      <c r="F53" s="114">
        <v>1557</v>
      </c>
      <c r="G53" s="114">
        <v>1594</v>
      </c>
      <c r="H53" s="114">
        <v>1558</v>
      </c>
      <c r="I53" s="140">
        <v>1550</v>
      </c>
      <c r="J53" s="115">
        <v>-12</v>
      </c>
      <c r="K53" s="116">
        <v>-0.77419354838709675</v>
      </c>
    </row>
    <row r="54" spans="1:11" ht="14.1" customHeight="1" x14ac:dyDescent="0.2">
      <c r="A54" s="306" t="s">
        <v>279</v>
      </c>
      <c r="B54" s="307" t="s">
        <v>280</v>
      </c>
      <c r="C54" s="308"/>
      <c r="D54" s="113">
        <v>4.9740964598495125</v>
      </c>
      <c r="E54" s="115">
        <v>1613</v>
      </c>
      <c r="F54" s="114">
        <v>1621</v>
      </c>
      <c r="G54" s="114">
        <v>1638</v>
      </c>
      <c r="H54" s="114">
        <v>1633</v>
      </c>
      <c r="I54" s="140">
        <v>1620</v>
      </c>
      <c r="J54" s="115">
        <v>-7</v>
      </c>
      <c r="K54" s="116">
        <v>-0.43209876543209874</v>
      </c>
    </row>
    <row r="55" spans="1:11" ht="14.1" customHeight="1" x14ac:dyDescent="0.2">
      <c r="A55" s="306">
        <v>72</v>
      </c>
      <c r="B55" s="307" t="s">
        <v>281</v>
      </c>
      <c r="C55" s="308"/>
      <c r="D55" s="113">
        <v>2.8185518687553968</v>
      </c>
      <c r="E55" s="115">
        <v>914</v>
      </c>
      <c r="F55" s="114">
        <v>917</v>
      </c>
      <c r="G55" s="114">
        <v>917</v>
      </c>
      <c r="H55" s="114">
        <v>899</v>
      </c>
      <c r="I55" s="140">
        <v>902</v>
      </c>
      <c r="J55" s="115">
        <v>12</v>
      </c>
      <c r="K55" s="116">
        <v>1.3303769401330376</v>
      </c>
    </row>
    <row r="56" spans="1:11" ht="14.1" customHeight="1" x14ac:dyDescent="0.2">
      <c r="A56" s="306" t="s">
        <v>282</v>
      </c>
      <c r="B56" s="307" t="s">
        <v>283</v>
      </c>
      <c r="C56" s="308"/>
      <c r="D56" s="113">
        <v>1.0669791538176885</v>
      </c>
      <c r="E56" s="115">
        <v>346</v>
      </c>
      <c r="F56" s="114">
        <v>353</v>
      </c>
      <c r="G56" s="114">
        <v>356</v>
      </c>
      <c r="H56" s="114">
        <v>348</v>
      </c>
      <c r="I56" s="140">
        <v>349</v>
      </c>
      <c r="J56" s="115">
        <v>-3</v>
      </c>
      <c r="K56" s="116">
        <v>-0.85959885386819479</v>
      </c>
    </row>
    <row r="57" spans="1:11" ht="14.1" customHeight="1" x14ac:dyDescent="0.2">
      <c r="A57" s="306" t="s">
        <v>284</v>
      </c>
      <c r="B57" s="307" t="s">
        <v>285</v>
      </c>
      <c r="C57" s="308"/>
      <c r="D57" s="113">
        <v>1.2396694214876034</v>
      </c>
      <c r="E57" s="115">
        <v>402</v>
      </c>
      <c r="F57" s="114">
        <v>396</v>
      </c>
      <c r="G57" s="114">
        <v>394</v>
      </c>
      <c r="H57" s="114">
        <v>391</v>
      </c>
      <c r="I57" s="140">
        <v>391</v>
      </c>
      <c r="J57" s="115">
        <v>11</v>
      </c>
      <c r="K57" s="116">
        <v>2.8132992327365729</v>
      </c>
    </row>
    <row r="58" spans="1:11" ht="14.1" customHeight="1" x14ac:dyDescent="0.2">
      <c r="A58" s="306">
        <v>73</v>
      </c>
      <c r="B58" s="307" t="s">
        <v>286</v>
      </c>
      <c r="C58" s="308"/>
      <c r="D58" s="113">
        <v>2.0969532502775379</v>
      </c>
      <c r="E58" s="115">
        <v>680</v>
      </c>
      <c r="F58" s="114">
        <v>673</v>
      </c>
      <c r="G58" s="114">
        <v>665</v>
      </c>
      <c r="H58" s="114">
        <v>650</v>
      </c>
      <c r="I58" s="140">
        <v>653</v>
      </c>
      <c r="J58" s="115">
        <v>27</v>
      </c>
      <c r="K58" s="116">
        <v>4.134762633996937</v>
      </c>
    </row>
    <row r="59" spans="1:11" ht="14.1" customHeight="1" x14ac:dyDescent="0.2">
      <c r="A59" s="306" t="s">
        <v>287</v>
      </c>
      <c r="B59" s="307" t="s">
        <v>288</v>
      </c>
      <c r="C59" s="308"/>
      <c r="D59" s="113">
        <v>1.7854940175157272</v>
      </c>
      <c r="E59" s="115">
        <v>579</v>
      </c>
      <c r="F59" s="114">
        <v>573</v>
      </c>
      <c r="G59" s="114">
        <v>562</v>
      </c>
      <c r="H59" s="114">
        <v>547</v>
      </c>
      <c r="I59" s="140">
        <v>552</v>
      </c>
      <c r="J59" s="115">
        <v>27</v>
      </c>
      <c r="K59" s="116">
        <v>4.8913043478260869</v>
      </c>
    </row>
    <row r="60" spans="1:11" ht="14.1" customHeight="1" x14ac:dyDescent="0.2">
      <c r="A60" s="306">
        <v>81</v>
      </c>
      <c r="B60" s="307" t="s">
        <v>289</v>
      </c>
      <c r="C60" s="308"/>
      <c r="D60" s="113">
        <v>6.0318243493277413</v>
      </c>
      <c r="E60" s="115">
        <v>1956</v>
      </c>
      <c r="F60" s="114">
        <v>1954</v>
      </c>
      <c r="G60" s="114">
        <v>1950</v>
      </c>
      <c r="H60" s="114">
        <v>1912</v>
      </c>
      <c r="I60" s="140">
        <v>1905</v>
      </c>
      <c r="J60" s="115">
        <v>51</v>
      </c>
      <c r="K60" s="116">
        <v>2.6771653543307088</v>
      </c>
    </row>
    <row r="61" spans="1:11" ht="14.1" customHeight="1" x14ac:dyDescent="0.2">
      <c r="A61" s="306" t="s">
        <v>290</v>
      </c>
      <c r="B61" s="307" t="s">
        <v>291</v>
      </c>
      <c r="C61" s="308"/>
      <c r="D61" s="113">
        <v>1.9551005304058222</v>
      </c>
      <c r="E61" s="115">
        <v>634</v>
      </c>
      <c r="F61" s="114">
        <v>652</v>
      </c>
      <c r="G61" s="114">
        <v>646</v>
      </c>
      <c r="H61" s="114">
        <v>625</v>
      </c>
      <c r="I61" s="140">
        <v>628</v>
      </c>
      <c r="J61" s="115">
        <v>6</v>
      </c>
      <c r="K61" s="116">
        <v>0.95541401273885351</v>
      </c>
    </row>
    <row r="62" spans="1:11" ht="14.1" customHeight="1" x14ac:dyDescent="0.2">
      <c r="A62" s="306" t="s">
        <v>292</v>
      </c>
      <c r="B62" s="307" t="s">
        <v>293</v>
      </c>
      <c r="C62" s="308"/>
      <c r="D62" s="113">
        <v>1.6683113358825705</v>
      </c>
      <c r="E62" s="115">
        <v>541</v>
      </c>
      <c r="F62" s="114">
        <v>548</v>
      </c>
      <c r="G62" s="114">
        <v>550</v>
      </c>
      <c r="H62" s="114">
        <v>542</v>
      </c>
      <c r="I62" s="140">
        <v>541</v>
      </c>
      <c r="J62" s="115">
        <v>0</v>
      </c>
      <c r="K62" s="116">
        <v>0</v>
      </c>
    </row>
    <row r="63" spans="1:11" ht="14.1" customHeight="1" x14ac:dyDescent="0.2">
      <c r="A63" s="306"/>
      <c r="B63" s="307" t="s">
        <v>294</v>
      </c>
      <c r="C63" s="308"/>
      <c r="D63" s="113">
        <v>1.4832860490933761</v>
      </c>
      <c r="E63" s="115">
        <v>481</v>
      </c>
      <c r="F63" s="114">
        <v>483</v>
      </c>
      <c r="G63" s="114">
        <v>485</v>
      </c>
      <c r="H63" s="114">
        <v>478</v>
      </c>
      <c r="I63" s="140">
        <v>481</v>
      </c>
      <c r="J63" s="115">
        <v>0</v>
      </c>
      <c r="K63" s="116">
        <v>0</v>
      </c>
    </row>
    <row r="64" spans="1:11" ht="14.1" customHeight="1" x14ac:dyDescent="0.2">
      <c r="A64" s="306" t="s">
        <v>295</v>
      </c>
      <c r="B64" s="307" t="s">
        <v>296</v>
      </c>
      <c r="C64" s="308"/>
      <c r="D64" s="113">
        <v>0.7925249784137165</v>
      </c>
      <c r="E64" s="115">
        <v>257</v>
      </c>
      <c r="F64" s="114">
        <v>244</v>
      </c>
      <c r="G64" s="114">
        <v>241</v>
      </c>
      <c r="H64" s="114">
        <v>241</v>
      </c>
      <c r="I64" s="140">
        <v>241</v>
      </c>
      <c r="J64" s="115">
        <v>16</v>
      </c>
      <c r="K64" s="116">
        <v>6.6390041493775938</v>
      </c>
    </row>
    <row r="65" spans="1:11" ht="14.1" customHeight="1" x14ac:dyDescent="0.2">
      <c r="A65" s="306" t="s">
        <v>297</v>
      </c>
      <c r="B65" s="307" t="s">
        <v>298</v>
      </c>
      <c r="C65" s="308"/>
      <c r="D65" s="113">
        <v>0.77710620451461698</v>
      </c>
      <c r="E65" s="115">
        <v>252</v>
      </c>
      <c r="F65" s="114">
        <v>244</v>
      </c>
      <c r="G65" s="114">
        <v>246</v>
      </c>
      <c r="H65" s="114">
        <v>240</v>
      </c>
      <c r="I65" s="140">
        <v>239</v>
      </c>
      <c r="J65" s="115">
        <v>13</v>
      </c>
      <c r="K65" s="116">
        <v>5.4393305439330542</v>
      </c>
    </row>
    <row r="66" spans="1:11" ht="14.1" customHeight="1" x14ac:dyDescent="0.2">
      <c r="A66" s="306">
        <v>82</v>
      </c>
      <c r="B66" s="307" t="s">
        <v>299</v>
      </c>
      <c r="C66" s="308"/>
      <c r="D66" s="113">
        <v>2.8463056617737759</v>
      </c>
      <c r="E66" s="115">
        <v>923</v>
      </c>
      <c r="F66" s="114">
        <v>919</v>
      </c>
      <c r="G66" s="114">
        <v>930</v>
      </c>
      <c r="H66" s="114">
        <v>910</v>
      </c>
      <c r="I66" s="140">
        <v>925</v>
      </c>
      <c r="J66" s="115">
        <v>-2</v>
      </c>
      <c r="K66" s="116">
        <v>-0.21621621621621623</v>
      </c>
    </row>
    <row r="67" spans="1:11" ht="14.1" customHeight="1" x14ac:dyDescent="0.2">
      <c r="A67" s="306" t="s">
        <v>300</v>
      </c>
      <c r="B67" s="307" t="s">
        <v>301</v>
      </c>
      <c r="C67" s="308"/>
      <c r="D67" s="113">
        <v>2.1401258171950168</v>
      </c>
      <c r="E67" s="115">
        <v>694</v>
      </c>
      <c r="F67" s="114">
        <v>685</v>
      </c>
      <c r="G67" s="114">
        <v>695</v>
      </c>
      <c r="H67" s="114">
        <v>680</v>
      </c>
      <c r="I67" s="140">
        <v>684</v>
      </c>
      <c r="J67" s="115">
        <v>10</v>
      </c>
      <c r="K67" s="116">
        <v>1.4619883040935673</v>
      </c>
    </row>
    <row r="68" spans="1:11" ht="14.1" customHeight="1" x14ac:dyDescent="0.2">
      <c r="A68" s="306" t="s">
        <v>302</v>
      </c>
      <c r="B68" s="307" t="s">
        <v>303</v>
      </c>
      <c r="C68" s="308"/>
      <c r="D68" s="113">
        <v>0.40705563093622793</v>
      </c>
      <c r="E68" s="115">
        <v>132</v>
      </c>
      <c r="F68" s="114">
        <v>137</v>
      </c>
      <c r="G68" s="114">
        <v>139</v>
      </c>
      <c r="H68" s="114">
        <v>139</v>
      </c>
      <c r="I68" s="140">
        <v>146</v>
      </c>
      <c r="J68" s="115">
        <v>-14</v>
      </c>
      <c r="K68" s="116">
        <v>-9.5890410958904102</v>
      </c>
    </row>
    <row r="69" spans="1:11" ht="14.1" customHeight="1" x14ac:dyDescent="0.2">
      <c r="A69" s="306">
        <v>83</v>
      </c>
      <c r="B69" s="307" t="s">
        <v>304</v>
      </c>
      <c r="C69" s="308"/>
      <c r="D69" s="113">
        <v>4.7335635870235597</v>
      </c>
      <c r="E69" s="115">
        <v>1535</v>
      </c>
      <c r="F69" s="114">
        <v>1546</v>
      </c>
      <c r="G69" s="114">
        <v>1553</v>
      </c>
      <c r="H69" s="114">
        <v>1517</v>
      </c>
      <c r="I69" s="140">
        <v>1522</v>
      </c>
      <c r="J69" s="115">
        <v>13</v>
      </c>
      <c r="K69" s="116">
        <v>0.8541392904073587</v>
      </c>
    </row>
    <row r="70" spans="1:11" ht="14.1" customHeight="1" x14ac:dyDescent="0.2">
      <c r="A70" s="306" t="s">
        <v>305</v>
      </c>
      <c r="B70" s="307" t="s">
        <v>306</v>
      </c>
      <c r="C70" s="308"/>
      <c r="D70" s="113">
        <v>3.823855926976687</v>
      </c>
      <c r="E70" s="115">
        <v>1240</v>
      </c>
      <c r="F70" s="114">
        <v>1246</v>
      </c>
      <c r="G70" s="114">
        <v>1249</v>
      </c>
      <c r="H70" s="114">
        <v>1222</v>
      </c>
      <c r="I70" s="140">
        <v>1225</v>
      </c>
      <c r="J70" s="115">
        <v>15</v>
      </c>
      <c r="K70" s="116">
        <v>1.2244897959183674</v>
      </c>
    </row>
    <row r="71" spans="1:11" ht="14.1" customHeight="1" x14ac:dyDescent="0.2">
      <c r="A71" s="306"/>
      <c r="B71" s="307" t="s">
        <v>307</v>
      </c>
      <c r="C71" s="308"/>
      <c r="D71" s="113">
        <v>2.5564327124707042</v>
      </c>
      <c r="E71" s="115">
        <v>829</v>
      </c>
      <c r="F71" s="114">
        <v>821</v>
      </c>
      <c r="G71" s="114">
        <v>832</v>
      </c>
      <c r="H71" s="114">
        <v>813</v>
      </c>
      <c r="I71" s="140">
        <v>807</v>
      </c>
      <c r="J71" s="115">
        <v>22</v>
      </c>
      <c r="K71" s="116">
        <v>2.7261462205700124</v>
      </c>
    </row>
    <row r="72" spans="1:11" ht="14.1" customHeight="1" x14ac:dyDescent="0.2">
      <c r="A72" s="306">
        <v>84</v>
      </c>
      <c r="B72" s="307" t="s">
        <v>308</v>
      </c>
      <c r="C72" s="308"/>
      <c r="D72" s="113">
        <v>0.87887011224867395</v>
      </c>
      <c r="E72" s="115">
        <v>285</v>
      </c>
      <c r="F72" s="114">
        <v>285</v>
      </c>
      <c r="G72" s="114">
        <v>282</v>
      </c>
      <c r="H72" s="114">
        <v>279</v>
      </c>
      <c r="I72" s="140">
        <v>286</v>
      </c>
      <c r="J72" s="115">
        <v>-1</v>
      </c>
      <c r="K72" s="116">
        <v>-0.34965034965034963</v>
      </c>
    </row>
    <row r="73" spans="1:11" ht="14.1" customHeight="1" x14ac:dyDescent="0.2">
      <c r="A73" s="306" t="s">
        <v>309</v>
      </c>
      <c r="B73" s="307" t="s">
        <v>310</v>
      </c>
      <c r="C73" s="308"/>
      <c r="D73" s="113">
        <v>0.29295670408289132</v>
      </c>
      <c r="E73" s="115">
        <v>95</v>
      </c>
      <c r="F73" s="114">
        <v>98</v>
      </c>
      <c r="G73" s="114">
        <v>93</v>
      </c>
      <c r="H73" s="114">
        <v>88</v>
      </c>
      <c r="I73" s="140">
        <v>90</v>
      </c>
      <c r="J73" s="115">
        <v>5</v>
      </c>
      <c r="K73" s="116">
        <v>5.5555555555555554</v>
      </c>
    </row>
    <row r="74" spans="1:11" ht="14.1" customHeight="1" x14ac:dyDescent="0.2">
      <c r="A74" s="306" t="s">
        <v>311</v>
      </c>
      <c r="B74" s="307" t="s">
        <v>312</v>
      </c>
      <c r="C74" s="308"/>
      <c r="D74" s="113">
        <v>0.12026643641297644</v>
      </c>
      <c r="E74" s="115">
        <v>39</v>
      </c>
      <c r="F74" s="114">
        <v>41</v>
      </c>
      <c r="G74" s="114">
        <v>42</v>
      </c>
      <c r="H74" s="114">
        <v>45</v>
      </c>
      <c r="I74" s="140">
        <v>49</v>
      </c>
      <c r="J74" s="115">
        <v>-10</v>
      </c>
      <c r="K74" s="116">
        <v>-20.408163265306122</v>
      </c>
    </row>
    <row r="75" spans="1:11" ht="14.1" customHeight="1" x14ac:dyDescent="0.2">
      <c r="A75" s="306" t="s">
        <v>313</v>
      </c>
      <c r="B75" s="307" t="s">
        <v>314</v>
      </c>
      <c r="C75" s="308"/>
      <c r="D75" s="113">
        <v>1.8502528678919453E-2</v>
      </c>
      <c r="E75" s="115">
        <v>6</v>
      </c>
      <c r="F75" s="114">
        <v>4</v>
      </c>
      <c r="G75" s="114">
        <v>4</v>
      </c>
      <c r="H75" s="114">
        <v>4</v>
      </c>
      <c r="I75" s="140">
        <v>4</v>
      </c>
      <c r="J75" s="115">
        <v>2</v>
      </c>
      <c r="K75" s="116">
        <v>50</v>
      </c>
    </row>
    <row r="76" spans="1:11" ht="14.1" customHeight="1" x14ac:dyDescent="0.2">
      <c r="A76" s="306">
        <v>91</v>
      </c>
      <c r="B76" s="307" t="s">
        <v>315</v>
      </c>
      <c r="C76" s="308"/>
      <c r="D76" s="113">
        <v>0.10176390773405698</v>
      </c>
      <c r="E76" s="115">
        <v>33</v>
      </c>
      <c r="F76" s="114">
        <v>36</v>
      </c>
      <c r="G76" s="114">
        <v>38</v>
      </c>
      <c r="H76" s="114">
        <v>35</v>
      </c>
      <c r="I76" s="140">
        <v>35</v>
      </c>
      <c r="J76" s="115">
        <v>-2</v>
      </c>
      <c r="K76" s="116">
        <v>-5.7142857142857144</v>
      </c>
    </row>
    <row r="77" spans="1:11" ht="14.1" customHeight="1" x14ac:dyDescent="0.2">
      <c r="A77" s="306">
        <v>92</v>
      </c>
      <c r="B77" s="307" t="s">
        <v>316</v>
      </c>
      <c r="C77" s="308"/>
      <c r="D77" s="113">
        <v>1.1903293450104848</v>
      </c>
      <c r="E77" s="115">
        <v>386</v>
      </c>
      <c r="F77" s="114">
        <v>392</v>
      </c>
      <c r="G77" s="114">
        <v>395</v>
      </c>
      <c r="H77" s="114">
        <v>399</v>
      </c>
      <c r="I77" s="140">
        <v>393</v>
      </c>
      <c r="J77" s="115">
        <v>-7</v>
      </c>
      <c r="K77" s="116">
        <v>-1.7811704834605597</v>
      </c>
    </row>
    <row r="78" spans="1:11" ht="14.1" customHeight="1" x14ac:dyDescent="0.2">
      <c r="A78" s="306">
        <v>93</v>
      </c>
      <c r="B78" s="307" t="s">
        <v>317</v>
      </c>
      <c r="C78" s="308"/>
      <c r="D78" s="113">
        <v>0.13568521031207598</v>
      </c>
      <c r="E78" s="115">
        <v>44</v>
      </c>
      <c r="F78" s="114">
        <v>43</v>
      </c>
      <c r="G78" s="114">
        <v>46</v>
      </c>
      <c r="H78" s="114">
        <v>39</v>
      </c>
      <c r="I78" s="140">
        <v>39</v>
      </c>
      <c r="J78" s="115">
        <v>5</v>
      </c>
      <c r="K78" s="116">
        <v>12.820512820512821</v>
      </c>
    </row>
    <row r="79" spans="1:11" ht="14.1" customHeight="1" x14ac:dyDescent="0.2">
      <c r="A79" s="306">
        <v>94</v>
      </c>
      <c r="B79" s="307" t="s">
        <v>318</v>
      </c>
      <c r="C79" s="308"/>
      <c r="D79" s="113">
        <v>0.19736030590847417</v>
      </c>
      <c r="E79" s="115">
        <v>64</v>
      </c>
      <c r="F79" s="114">
        <v>77</v>
      </c>
      <c r="G79" s="114">
        <v>70</v>
      </c>
      <c r="H79" s="114">
        <v>65</v>
      </c>
      <c r="I79" s="140">
        <v>66</v>
      </c>
      <c r="J79" s="115">
        <v>-2</v>
      </c>
      <c r="K79" s="116">
        <v>-3.0303030303030303</v>
      </c>
    </row>
    <row r="80" spans="1:11" ht="14.1" customHeight="1" x14ac:dyDescent="0.2">
      <c r="A80" s="306" t="s">
        <v>319</v>
      </c>
      <c r="B80" s="307" t="s">
        <v>320</v>
      </c>
      <c r="C80" s="308"/>
      <c r="D80" s="113" t="s">
        <v>513</v>
      </c>
      <c r="E80" s="115" t="s">
        <v>513</v>
      </c>
      <c r="F80" s="114" t="s">
        <v>513</v>
      </c>
      <c r="G80" s="114" t="s">
        <v>513</v>
      </c>
      <c r="H80" s="114">
        <v>3</v>
      </c>
      <c r="I80" s="140" t="s">
        <v>513</v>
      </c>
      <c r="J80" s="115" t="s">
        <v>513</v>
      </c>
      <c r="K80" s="116" t="s">
        <v>513</v>
      </c>
    </row>
    <row r="81" spans="1:11" ht="14.1" customHeight="1" x14ac:dyDescent="0.2">
      <c r="A81" s="310" t="s">
        <v>321</v>
      </c>
      <c r="B81" s="311" t="s">
        <v>224</v>
      </c>
      <c r="C81" s="312"/>
      <c r="D81" s="125">
        <v>0.67842605156037994</v>
      </c>
      <c r="E81" s="143">
        <v>220</v>
      </c>
      <c r="F81" s="144">
        <v>221</v>
      </c>
      <c r="G81" s="144">
        <v>222</v>
      </c>
      <c r="H81" s="144">
        <v>222</v>
      </c>
      <c r="I81" s="145">
        <v>221</v>
      </c>
      <c r="J81" s="143">
        <v>-1</v>
      </c>
      <c r="K81" s="146">
        <v>-0.45248868778280543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7751</v>
      </c>
      <c r="E12" s="114">
        <v>8129</v>
      </c>
      <c r="F12" s="114">
        <v>8391</v>
      </c>
      <c r="G12" s="114">
        <v>8380</v>
      </c>
      <c r="H12" s="140">
        <v>8063</v>
      </c>
      <c r="I12" s="115">
        <v>-312</v>
      </c>
      <c r="J12" s="116">
        <v>-3.8695274711645791</v>
      </c>
      <c r="K12"/>
      <c r="L12"/>
      <c r="M12"/>
      <c r="N12"/>
      <c r="O12"/>
      <c r="P12"/>
    </row>
    <row r="13" spans="1:16" s="110" customFormat="1" ht="14.45" customHeight="1" x14ac:dyDescent="0.2">
      <c r="A13" s="120" t="s">
        <v>105</v>
      </c>
      <c r="B13" s="119" t="s">
        <v>106</v>
      </c>
      <c r="C13" s="113">
        <v>36.588827248097019</v>
      </c>
      <c r="D13" s="115">
        <v>2836</v>
      </c>
      <c r="E13" s="114">
        <v>2991</v>
      </c>
      <c r="F13" s="114">
        <v>3054</v>
      </c>
      <c r="G13" s="114">
        <v>3034</v>
      </c>
      <c r="H13" s="140">
        <v>2950</v>
      </c>
      <c r="I13" s="115">
        <v>-114</v>
      </c>
      <c r="J13" s="116">
        <v>-3.8644067796610169</v>
      </c>
      <c r="K13"/>
      <c r="L13"/>
      <c r="M13"/>
      <c r="N13"/>
      <c r="O13"/>
      <c r="P13"/>
    </row>
    <row r="14" spans="1:16" s="110" customFormat="1" ht="14.45" customHeight="1" x14ac:dyDescent="0.2">
      <c r="A14" s="120"/>
      <c r="B14" s="119" t="s">
        <v>107</v>
      </c>
      <c r="C14" s="113">
        <v>63.411172751902981</v>
      </c>
      <c r="D14" s="115">
        <v>4915</v>
      </c>
      <c r="E14" s="114">
        <v>5138</v>
      </c>
      <c r="F14" s="114">
        <v>5337</v>
      </c>
      <c r="G14" s="114">
        <v>5346</v>
      </c>
      <c r="H14" s="140">
        <v>5113</v>
      </c>
      <c r="I14" s="115">
        <v>-198</v>
      </c>
      <c r="J14" s="116">
        <v>-3.8724819088597693</v>
      </c>
      <c r="K14"/>
      <c r="L14"/>
      <c r="M14"/>
      <c r="N14"/>
      <c r="O14"/>
      <c r="P14"/>
    </row>
    <row r="15" spans="1:16" s="110" customFormat="1" ht="14.45" customHeight="1" x14ac:dyDescent="0.2">
      <c r="A15" s="118" t="s">
        <v>105</v>
      </c>
      <c r="B15" s="121" t="s">
        <v>108</v>
      </c>
      <c r="C15" s="113">
        <v>14.552960908269901</v>
      </c>
      <c r="D15" s="115">
        <v>1128</v>
      </c>
      <c r="E15" s="114">
        <v>1210</v>
      </c>
      <c r="F15" s="114">
        <v>1293</v>
      </c>
      <c r="G15" s="114">
        <v>1329</v>
      </c>
      <c r="H15" s="140">
        <v>1207</v>
      </c>
      <c r="I15" s="115">
        <v>-79</v>
      </c>
      <c r="J15" s="116">
        <v>-6.5451532725766359</v>
      </c>
      <c r="K15"/>
      <c r="L15"/>
      <c r="M15"/>
      <c r="N15"/>
      <c r="O15"/>
      <c r="P15"/>
    </row>
    <row r="16" spans="1:16" s="110" customFormat="1" ht="14.45" customHeight="1" x14ac:dyDescent="0.2">
      <c r="A16" s="118"/>
      <c r="B16" s="121" t="s">
        <v>109</v>
      </c>
      <c r="C16" s="113">
        <v>49.541994581344341</v>
      </c>
      <c r="D16" s="115">
        <v>3840</v>
      </c>
      <c r="E16" s="114">
        <v>4008</v>
      </c>
      <c r="F16" s="114">
        <v>4116</v>
      </c>
      <c r="G16" s="114">
        <v>4095</v>
      </c>
      <c r="H16" s="140">
        <v>3988</v>
      </c>
      <c r="I16" s="115">
        <v>-148</v>
      </c>
      <c r="J16" s="116">
        <v>-3.7111334002006018</v>
      </c>
      <c r="K16"/>
      <c r="L16"/>
      <c r="M16"/>
      <c r="N16"/>
      <c r="O16"/>
      <c r="P16"/>
    </row>
    <row r="17" spans="1:16" s="110" customFormat="1" ht="14.45" customHeight="1" x14ac:dyDescent="0.2">
      <c r="A17" s="118"/>
      <c r="B17" s="121" t="s">
        <v>110</v>
      </c>
      <c r="C17" s="113">
        <v>18.113791768804024</v>
      </c>
      <c r="D17" s="115">
        <v>1404</v>
      </c>
      <c r="E17" s="114">
        <v>1442</v>
      </c>
      <c r="F17" s="114">
        <v>1486</v>
      </c>
      <c r="G17" s="114">
        <v>1469</v>
      </c>
      <c r="H17" s="140">
        <v>1425</v>
      </c>
      <c r="I17" s="115">
        <v>-21</v>
      </c>
      <c r="J17" s="116">
        <v>-1.4736842105263157</v>
      </c>
      <c r="K17"/>
      <c r="L17"/>
      <c r="M17"/>
      <c r="N17"/>
      <c r="O17"/>
      <c r="P17"/>
    </row>
    <row r="18" spans="1:16" s="110" customFormat="1" ht="14.45" customHeight="1" x14ac:dyDescent="0.2">
      <c r="A18" s="120"/>
      <c r="B18" s="121" t="s">
        <v>111</v>
      </c>
      <c r="C18" s="113">
        <v>17.791252741581733</v>
      </c>
      <c r="D18" s="115">
        <v>1379</v>
      </c>
      <c r="E18" s="114">
        <v>1469</v>
      </c>
      <c r="F18" s="114">
        <v>1496</v>
      </c>
      <c r="G18" s="114">
        <v>1487</v>
      </c>
      <c r="H18" s="140">
        <v>1443</v>
      </c>
      <c r="I18" s="115">
        <v>-64</v>
      </c>
      <c r="J18" s="116">
        <v>-4.4352044352044349</v>
      </c>
      <c r="K18"/>
      <c r="L18"/>
      <c r="M18"/>
      <c r="N18"/>
      <c r="O18"/>
      <c r="P18"/>
    </row>
    <row r="19" spans="1:16" s="110" customFormat="1" ht="14.45" customHeight="1" x14ac:dyDescent="0.2">
      <c r="A19" s="120"/>
      <c r="B19" s="121" t="s">
        <v>112</v>
      </c>
      <c r="C19" s="113">
        <v>1.5739904528447943</v>
      </c>
      <c r="D19" s="115">
        <v>122</v>
      </c>
      <c r="E19" s="114">
        <v>131</v>
      </c>
      <c r="F19" s="114">
        <v>131</v>
      </c>
      <c r="G19" s="114">
        <v>111</v>
      </c>
      <c r="H19" s="140">
        <v>115</v>
      </c>
      <c r="I19" s="115">
        <v>7</v>
      </c>
      <c r="J19" s="116">
        <v>6.0869565217391308</v>
      </c>
      <c r="K19"/>
      <c r="L19"/>
      <c r="M19"/>
      <c r="N19"/>
      <c r="O19"/>
      <c r="P19"/>
    </row>
    <row r="20" spans="1:16" s="110" customFormat="1" ht="14.45" customHeight="1" x14ac:dyDescent="0.2">
      <c r="A20" s="120" t="s">
        <v>113</v>
      </c>
      <c r="B20" s="119" t="s">
        <v>116</v>
      </c>
      <c r="C20" s="113">
        <v>87.549993549219451</v>
      </c>
      <c r="D20" s="115">
        <v>6786</v>
      </c>
      <c r="E20" s="114">
        <v>7086</v>
      </c>
      <c r="F20" s="114">
        <v>7323</v>
      </c>
      <c r="G20" s="114">
        <v>7317</v>
      </c>
      <c r="H20" s="140">
        <v>7057</v>
      </c>
      <c r="I20" s="115">
        <v>-271</v>
      </c>
      <c r="J20" s="116">
        <v>-3.8401587076661472</v>
      </c>
      <c r="K20"/>
      <c r="L20"/>
      <c r="M20"/>
      <c r="N20"/>
      <c r="O20"/>
      <c r="P20"/>
    </row>
    <row r="21" spans="1:16" s="110" customFormat="1" ht="14.45" customHeight="1" x14ac:dyDescent="0.2">
      <c r="A21" s="123"/>
      <c r="B21" s="124" t="s">
        <v>117</v>
      </c>
      <c r="C21" s="125">
        <v>12.320990839891627</v>
      </c>
      <c r="D21" s="143">
        <v>955</v>
      </c>
      <c r="E21" s="144">
        <v>1034</v>
      </c>
      <c r="F21" s="144">
        <v>1060</v>
      </c>
      <c r="G21" s="144">
        <v>1056</v>
      </c>
      <c r="H21" s="145">
        <v>1000</v>
      </c>
      <c r="I21" s="143">
        <v>-45</v>
      </c>
      <c r="J21" s="146">
        <v>-4.5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8813</v>
      </c>
      <c r="E56" s="114">
        <v>9252</v>
      </c>
      <c r="F56" s="114">
        <v>9506</v>
      </c>
      <c r="G56" s="114">
        <v>9627</v>
      </c>
      <c r="H56" s="140">
        <v>9326</v>
      </c>
      <c r="I56" s="115">
        <v>-513</v>
      </c>
      <c r="J56" s="116">
        <v>-5.5007505897490887</v>
      </c>
      <c r="K56"/>
      <c r="L56"/>
      <c r="M56"/>
      <c r="N56"/>
      <c r="O56"/>
      <c r="P56"/>
    </row>
    <row r="57" spans="1:16" s="110" customFormat="1" ht="14.45" customHeight="1" x14ac:dyDescent="0.2">
      <c r="A57" s="120" t="s">
        <v>105</v>
      </c>
      <c r="B57" s="119" t="s">
        <v>106</v>
      </c>
      <c r="C57" s="113">
        <v>37.875865199137635</v>
      </c>
      <c r="D57" s="115">
        <v>3338</v>
      </c>
      <c r="E57" s="114">
        <v>3523</v>
      </c>
      <c r="F57" s="114">
        <v>3623</v>
      </c>
      <c r="G57" s="114">
        <v>3602</v>
      </c>
      <c r="H57" s="140">
        <v>3516</v>
      </c>
      <c r="I57" s="115">
        <v>-178</v>
      </c>
      <c r="J57" s="116">
        <v>-5.0625711035267349</v>
      </c>
    </row>
    <row r="58" spans="1:16" s="110" customFormat="1" ht="14.45" customHeight="1" x14ac:dyDescent="0.2">
      <c r="A58" s="120"/>
      <c r="B58" s="119" t="s">
        <v>107</v>
      </c>
      <c r="C58" s="113">
        <v>62.124134800862365</v>
      </c>
      <c r="D58" s="115">
        <v>5475</v>
      </c>
      <c r="E58" s="114">
        <v>5729</v>
      </c>
      <c r="F58" s="114">
        <v>5883</v>
      </c>
      <c r="G58" s="114">
        <v>6025</v>
      </c>
      <c r="H58" s="140">
        <v>5810</v>
      </c>
      <c r="I58" s="115">
        <v>-335</v>
      </c>
      <c r="J58" s="116">
        <v>-5.76592082616179</v>
      </c>
    </row>
    <row r="59" spans="1:16" s="110" customFormat="1" ht="14.45" customHeight="1" x14ac:dyDescent="0.2">
      <c r="A59" s="118" t="s">
        <v>105</v>
      </c>
      <c r="B59" s="121" t="s">
        <v>108</v>
      </c>
      <c r="C59" s="113">
        <v>16.010439124021332</v>
      </c>
      <c r="D59" s="115">
        <v>1411</v>
      </c>
      <c r="E59" s="114">
        <v>1531</v>
      </c>
      <c r="F59" s="114">
        <v>1624</v>
      </c>
      <c r="G59" s="114">
        <v>1713</v>
      </c>
      <c r="H59" s="140">
        <v>1590</v>
      </c>
      <c r="I59" s="115">
        <v>-179</v>
      </c>
      <c r="J59" s="116">
        <v>-11.257861635220126</v>
      </c>
    </row>
    <row r="60" spans="1:16" s="110" customFormat="1" ht="14.45" customHeight="1" x14ac:dyDescent="0.2">
      <c r="A60" s="118"/>
      <c r="B60" s="121" t="s">
        <v>109</v>
      </c>
      <c r="C60" s="113">
        <v>48.939067286962441</v>
      </c>
      <c r="D60" s="115">
        <v>4313</v>
      </c>
      <c r="E60" s="114">
        <v>4501</v>
      </c>
      <c r="F60" s="114">
        <v>4584</v>
      </c>
      <c r="G60" s="114">
        <v>4631</v>
      </c>
      <c r="H60" s="140">
        <v>4542</v>
      </c>
      <c r="I60" s="115">
        <v>-229</v>
      </c>
      <c r="J60" s="116">
        <v>-5.0418317921620428</v>
      </c>
    </row>
    <row r="61" spans="1:16" s="110" customFormat="1" ht="14.45" customHeight="1" x14ac:dyDescent="0.2">
      <c r="A61" s="118"/>
      <c r="B61" s="121" t="s">
        <v>110</v>
      </c>
      <c r="C61" s="113">
        <v>18.041529558606605</v>
      </c>
      <c r="D61" s="115">
        <v>1590</v>
      </c>
      <c r="E61" s="114">
        <v>1644</v>
      </c>
      <c r="F61" s="114">
        <v>1671</v>
      </c>
      <c r="G61" s="114">
        <v>1645</v>
      </c>
      <c r="H61" s="140">
        <v>1606</v>
      </c>
      <c r="I61" s="115">
        <v>-16</v>
      </c>
      <c r="J61" s="116">
        <v>-0.99626400996264008</v>
      </c>
    </row>
    <row r="62" spans="1:16" s="110" customFormat="1" ht="14.45" customHeight="1" x14ac:dyDescent="0.2">
      <c r="A62" s="120"/>
      <c r="B62" s="121" t="s">
        <v>111</v>
      </c>
      <c r="C62" s="113">
        <v>17.008964030409622</v>
      </c>
      <c r="D62" s="115">
        <v>1499</v>
      </c>
      <c r="E62" s="114">
        <v>1576</v>
      </c>
      <c r="F62" s="114">
        <v>1627</v>
      </c>
      <c r="G62" s="114">
        <v>1638</v>
      </c>
      <c r="H62" s="140">
        <v>1588</v>
      </c>
      <c r="I62" s="115">
        <v>-89</v>
      </c>
      <c r="J62" s="116">
        <v>-5.6045340050377837</v>
      </c>
    </row>
    <row r="63" spans="1:16" s="110" customFormat="1" ht="14.45" customHeight="1" x14ac:dyDescent="0.2">
      <c r="A63" s="120"/>
      <c r="B63" s="121" t="s">
        <v>112</v>
      </c>
      <c r="C63" s="113">
        <v>1.2708498808578237</v>
      </c>
      <c r="D63" s="115">
        <v>112</v>
      </c>
      <c r="E63" s="114">
        <v>118</v>
      </c>
      <c r="F63" s="114">
        <v>131</v>
      </c>
      <c r="G63" s="114">
        <v>123</v>
      </c>
      <c r="H63" s="140">
        <v>126</v>
      </c>
      <c r="I63" s="115">
        <v>-14</v>
      </c>
      <c r="J63" s="116">
        <v>-11.111111111111111</v>
      </c>
    </row>
    <row r="64" spans="1:16" s="110" customFormat="1" ht="14.45" customHeight="1" x14ac:dyDescent="0.2">
      <c r="A64" s="120" t="s">
        <v>113</v>
      </c>
      <c r="B64" s="119" t="s">
        <v>116</v>
      </c>
      <c r="C64" s="113">
        <v>86.656076250992854</v>
      </c>
      <c r="D64" s="115">
        <v>7637</v>
      </c>
      <c r="E64" s="114">
        <v>7995</v>
      </c>
      <c r="F64" s="114">
        <v>8247</v>
      </c>
      <c r="G64" s="114">
        <v>8376</v>
      </c>
      <c r="H64" s="140">
        <v>8132</v>
      </c>
      <c r="I64" s="115">
        <v>-495</v>
      </c>
      <c r="J64" s="116">
        <v>-6.0870634530250864</v>
      </c>
    </row>
    <row r="65" spans="1:10" s="110" customFormat="1" ht="14.45" customHeight="1" x14ac:dyDescent="0.2">
      <c r="A65" s="123"/>
      <c r="B65" s="124" t="s">
        <v>117</v>
      </c>
      <c r="C65" s="125">
        <v>13.230455009644842</v>
      </c>
      <c r="D65" s="143">
        <v>1166</v>
      </c>
      <c r="E65" s="144">
        <v>1246</v>
      </c>
      <c r="F65" s="144">
        <v>1247</v>
      </c>
      <c r="G65" s="144">
        <v>1239</v>
      </c>
      <c r="H65" s="145">
        <v>1187</v>
      </c>
      <c r="I65" s="143">
        <v>-21</v>
      </c>
      <c r="J65" s="146">
        <v>-1.7691659646166806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7751</v>
      </c>
      <c r="G11" s="114">
        <v>8129</v>
      </c>
      <c r="H11" s="114">
        <v>8391</v>
      </c>
      <c r="I11" s="114">
        <v>8380</v>
      </c>
      <c r="J11" s="140">
        <v>8063</v>
      </c>
      <c r="K11" s="114">
        <v>-312</v>
      </c>
      <c r="L11" s="116">
        <v>-3.8695274711645791</v>
      </c>
    </row>
    <row r="12" spans="1:17" s="110" customFormat="1" ht="24" customHeight="1" x14ac:dyDescent="0.2">
      <c r="A12" s="604" t="s">
        <v>185</v>
      </c>
      <c r="B12" s="605"/>
      <c r="C12" s="605"/>
      <c r="D12" s="606"/>
      <c r="E12" s="113">
        <v>36.588827248097019</v>
      </c>
      <c r="F12" s="115">
        <v>2836</v>
      </c>
      <c r="G12" s="114">
        <v>2991</v>
      </c>
      <c r="H12" s="114">
        <v>3054</v>
      </c>
      <c r="I12" s="114">
        <v>3034</v>
      </c>
      <c r="J12" s="140">
        <v>2950</v>
      </c>
      <c r="K12" s="114">
        <v>-114</v>
      </c>
      <c r="L12" s="116">
        <v>-3.8644067796610169</v>
      </c>
    </row>
    <row r="13" spans="1:17" s="110" customFormat="1" ht="15" customHeight="1" x14ac:dyDescent="0.2">
      <c r="A13" s="120"/>
      <c r="B13" s="612" t="s">
        <v>107</v>
      </c>
      <c r="C13" s="612"/>
      <c r="E13" s="113">
        <v>63.411172751902981</v>
      </c>
      <c r="F13" s="115">
        <v>4915</v>
      </c>
      <c r="G13" s="114">
        <v>5138</v>
      </c>
      <c r="H13" s="114">
        <v>5337</v>
      </c>
      <c r="I13" s="114">
        <v>5346</v>
      </c>
      <c r="J13" s="140">
        <v>5113</v>
      </c>
      <c r="K13" s="114">
        <v>-198</v>
      </c>
      <c r="L13" s="116">
        <v>-3.8724819088597693</v>
      </c>
    </row>
    <row r="14" spans="1:17" s="110" customFormat="1" ht="22.5" customHeight="1" x14ac:dyDescent="0.2">
      <c r="A14" s="604" t="s">
        <v>186</v>
      </c>
      <c r="B14" s="605"/>
      <c r="C14" s="605"/>
      <c r="D14" s="606"/>
      <c r="E14" s="113">
        <v>14.552960908269901</v>
      </c>
      <c r="F14" s="115">
        <v>1128</v>
      </c>
      <c r="G14" s="114">
        <v>1210</v>
      </c>
      <c r="H14" s="114">
        <v>1293</v>
      </c>
      <c r="I14" s="114">
        <v>1329</v>
      </c>
      <c r="J14" s="140">
        <v>1207</v>
      </c>
      <c r="K14" s="114">
        <v>-79</v>
      </c>
      <c r="L14" s="116">
        <v>-6.5451532725766359</v>
      </c>
    </row>
    <row r="15" spans="1:17" s="110" customFormat="1" ht="15" customHeight="1" x14ac:dyDescent="0.2">
      <c r="A15" s="120"/>
      <c r="B15" s="119"/>
      <c r="C15" s="258" t="s">
        <v>106</v>
      </c>
      <c r="E15" s="113">
        <v>42.730496453900706</v>
      </c>
      <c r="F15" s="115">
        <v>482</v>
      </c>
      <c r="G15" s="114">
        <v>540</v>
      </c>
      <c r="H15" s="114">
        <v>545</v>
      </c>
      <c r="I15" s="114">
        <v>557</v>
      </c>
      <c r="J15" s="140">
        <v>509</v>
      </c>
      <c r="K15" s="114">
        <v>-27</v>
      </c>
      <c r="L15" s="116">
        <v>-5.3045186640471513</v>
      </c>
    </row>
    <row r="16" spans="1:17" s="110" customFormat="1" ht="15" customHeight="1" x14ac:dyDescent="0.2">
      <c r="A16" s="120"/>
      <c r="B16" s="119"/>
      <c r="C16" s="258" t="s">
        <v>107</v>
      </c>
      <c r="E16" s="113">
        <v>57.269503546099294</v>
      </c>
      <c r="F16" s="115">
        <v>646</v>
      </c>
      <c r="G16" s="114">
        <v>670</v>
      </c>
      <c r="H16" s="114">
        <v>748</v>
      </c>
      <c r="I16" s="114">
        <v>772</v>
      </c>
      <c r="J16" s="140">
        <v>698</v>
      </c>
      <c r="K16" s="114">
        <v>-52</v>
      </c>
      <c r="L16" s="116">
        <v>-7.4498567335243555</v>
      </c>
    </row>
    <row r="17" spans="1:12" s="110" customFormat="1" ht="15" customHeight="1" x14ac:dyDescent="0.2">
      <c r="A17" s="120"/>
      <c r="B17" s="121" t="s">
        <v>109</v>
      </c>
      <c r="C17" s="258"/>
      <c r="E17" s="113">
        <v>49.541994581344341</v>
      </c>
      <c r="F17" s="115">
        <v>3840</v>
      </c>
      <c r="G17" s="114">
        <v>4008</v>
      </c>
      <c r="H17" s="114">
        <v>4116</v>
      </c>
      <c r="I17" s="114">
        <v>4095</v>
      </c>
      <c r="J17" s="140">
        <v>3988</v>
      </c>
      <c r="K17" s="114">
        <v>-148</v>
      </c>
      <c r="L17" s="116">
        <v>-3.7111334002006018</v>
      </c>
    </row>
    <row r="18" spans="1:12" s="110" customFormat="1" ht="15" customHeight="1" x14ac:dyDescent="0.2">
      <c r="A18" s="120"/>
      <c r="B18" s="119"/>
      <c r="C18" s="258" t="s">
        <v>106</v>
      </c>
      <c r="E18" s="113">
        <v>32.473958333333336</v>
      </c>
      <c r="F18" s="115">
        <v>1247</v>
      </c>
      <c r="G18" s="114">
        <v>1299</v>
      </c>
      <c r="H18" s="114">
        <v>1340</v>
      </c>
      <c r="I18" s="114">
        <v>1312</v>
      </c>
      <c r="J18" s="140">
        <v>1283</v>
      </c>
      <c r="K18" s="114">
        <v>-36</v>
      </c>
      <c r="L18" s="116">
        <v>-2.8059236165237724</v>
      </c>
    </row>
    <row r="19" spans="1:12" s="110" customFormat="1" ht="15" customHeight="1" x14ac:dyDescent="0.2">
      <c r="A19" s="120"/>
      <c r="B19" s="119"/>
      <c r="C19" s="258" t="s">
        <v>107</v>
      </c>
      <c r="E19" s="113">
        <v>67.526041666666671</v>
      </c>
      <c r="F19" s="115">
        <v>2593</v>
      </c>
      <c r="G19" s="114">
        <v>2709</v>
      </c>
      <c r="H19" s="114">
        <v>2776</v>
      </c>
      <c r="I19" s="114">
        <v>2783</v>
      </c>
      <c r="J19" s="140">
        <v>2705</v>
      </c>
      <c r="K19" s="114">
        <v>-112</v>
      </c>
      <c r="L19" s="116">
        <v>-4.1404805914972274</v>
      </c>
    </row>
    <row r="20" spans="1:12" s="110" customFormat="1" ht="15" customHeight="1" x14ac:dyDescent="0.2">
      <c r="A20" s="120"/>
      <c r="B20" s="121" t="s">
        <v>110</v>
      </c>
      <c r="C20" s="258"/>
      <c r="E20" s="113">
        <v>18.113791768804024</v>
      </c>
      <c r="F20" s="115">
        <v>1404</v>
      </c>
      <c r="G20" s="114">
        <v>1442</v>
      </c>
      <c r="H20" s="114">
        <v>1486</v>
      </c>
      <c r="I20" s="114">
        <v>1469</v>
      </c>
      <c r="J20" s="140">
        <v>1425</v>
      </c>
      <c r="K20" s="114">
        <v>-21</v>
      </c>
      <c r="L20" s="116">
        <v>-1.4736842105263157</v>
      </c>
    </row>
    <row r="21" spans="1:12" s="110" customFormat="1" ht="15" customHeight="1" x14ac:dyDescent="0.2">
      <c r="A21" s="120"/>
      <c r="B21" s="119"/>
      <c r="C21" s="258" t="s">
        <v>106</v>
      </c>
      <c r="E21" s="113">
        <v>32.692307692307693</v>
      </c>
      <c r="F21" s="115">
        <v>459</v>
      </c>
      <c r="G21" s="114">
        <v>464</v>
      </c>
      <c r="H21" s="114">
        <v>473</v>
      </c>
      <c r="I21" s="114">
        <v>471</v>
      </c>
      <c r="J21" s="140">
        <v>464</v>
      </c>
      <c r="K21" s="114">
        <v>-5</v>
      </c>
      <c r="L21" s="116">
        <v>-1.0775862068965518</v>
      </c>
    </row>
    <row r="22" spans="1:12" s="110" customFormat="1" ht="15" customHeight="1" x14ac:dyDescent="0.2">
      <c r="A22" s="120"/>
      <c r="B22" s="119"/>
      <c r="C22" s="258" t="s">
        <v>107</v>
      </c>
      <c r="E22" s="113">
        <v>67.307692307692307</v>
      </c>
      <c r="F22" s="115">
        <v>945</v>
      </c>
      <c r="G22" s="114">
        <v>978</v>
      </c>
      <c r="H22" s="114">
        <v>1013</v>
      </c>
      <c r="I22" s="114">
        <v>998</v>
      </c>
      <c r="J22" s="140">
        <v>961</v>
      </c>
      <c r="K22" s="114">
        <v>-16</v>
      </c>
      <c r="L22" s="116">
        <v>-1.6649323621227887</v>
      </c>
    </row>
    <row r="23" spans="1:12" s="110" customFormat="1" ht="15" customHeight="1" x14ac:dyDescent="0.2">
      <c r="A23" s="120"/>
      <c r="B23" s="121" t="s">
        <v>111</v>
      </c>
      <c r="C23" s="258"/>
      <c r="E23" s="113">
        <v>17.791252741581733</v>
      </c>
      <c r="F23" s="115">
        <v>1379</v>
      </c>
      <c r="G23" s="114">
        <v>1469</v>
      </c>
      <c r="H23" s="114">
        <v>1496</v>
      </c>
      <c r="I23" s="114">
        <v>1487</v>
      </c>
      <c r="J23" s="140">
        <v>1443</v>
      </c>
      <c r="K23" s="114">
        <v>-64</v>
      </c>
      <c r="L23" s="116">
        <v>-4.4352044352044349</v>
      </c>
    </row>
    <row r="24" spans="1:12" s="110" customFormat="1" ht="15" customHeight="1" x14ac:dyDescent="0.2">
      <c r="A24" s="120"/>
      <c r="B24" s="119"/>
      <c r="C24" s="258" t="s">
        <v>106</v>
      </c>
      <c r="E24" s="113">
        <v>46.990572878897751</v>
      </c>
      <c r="F24" s="115">
        <v>648</v>
      </c>
      <c r="G24" s="114">
        <v>688</v>
      </c>
      <c r="H24" s="114">
        <v>696</v>
      </c>
      <c r="I24" s="114">
        <v>694</v>
      </c>
      <c r="J24" s="140">
        <v>694</v>
      </c>
      <c r="K24" s="114">
        <v>-46</v>
      </c>
      <c r="L24" s="116">
        <v>-6.6282420749279538</v>
      </c>
    </row>
    <row r="25" spans="1:12" s="110" customFormat="1" ht="15" customHeight="1" x14ac:dyDescent="0.2">
      <c r="A25" s="120"/>
      <c r="B25" s="119"/>
      <c r="C25" s="258" t="s">
        <v>107</v>
      </c>
      <c r="E25" s="113">
        <v>53.009427121102249</v>
      </c>
      <c r="F25" s="115">
        <v>731</v>
      </c>
      <c r="G25" s="114">
        <v>781</v>
      </c>
      <c r="H25" s="114">
        <v>800</v>
      </c>
      <c r="I25" s="114">
        <v>793</v>
      </c>
      <c r="J25" s="140">
        <v>749</v>
      </c>
      <c r="K25" s="114">
        <v>-18</v>
      </c>
      <c r="L25" s="116">
        <v>-2.4032042723631508</v>
      </c>
    </row>
    <row r="26" spans="1:12" s="110" customFormat="1" ht="15" customHeight="1" x14ac:dyDescent="0.2">
      <c r="A26" s="120"/>
      <c r="C26" s="121" t="s">
        <v>187</v>
      </c>
      <c r="D26" s="110" t="s">
        <v>188</v>
      </c>
      <c r="E26" s="113">
        <v>1.5739904528447943</v>
      </c>
      <c r="F26" s="115">
        <v>122</v>
      </c>
      <c r="G26" s="114">
        <v>131</v>
      </c>
      <c r="H26" s="114">
        <v>131</v>
      </c>
      <c r="I26" s="114">
        <v>111</v>
      </c>
      <c r="J26" s="140">
        <v>115</v>
      </c>
      <c r="K26" s="114">
        <v>7</v>
      </c>
      <c r="L26" s="116">
        <v>6.0869565217391308</v>
      </c>
    </row>
    <row r="27" spans="1:12" s="110" customFormat="1" ht="15" customHeight="1" x14ac:dyDescent="0.2">
      <c r="A27" s="120"/>
      <c r="B27" s="119"/>
      <c r="D27" s="259" t="s">
        <v>106</v>
      </c>
      <c r="E27" s="113">
        <v>52.459016393442624</v>
      </c>
      <c r="F27" s="115">
        <v>64</v>
      </c>
      <c r="G27" s="114">
        <v>60</v>
      </c>
      <c r="H27" s="114">
        <v>46</v>
      </c>
      <c r="I27" s="114">
        <v>35</v>
      </c>
      <c r="J27" s="140">
        <v>43</v>
      </c>
      <c r="K27" s="114">
        <v>21</v>
      </c>
      <c r="L27" s="116">
        <v>48.837209302325583</v>
      </c>
    </row>
    <row r="28" spans="1:12" s="110" customFormat="1" ht="15" customHeight="1" x14ac:dyDescent="0.2">
      <c r="A28" s="120"/>
      <c r="B28" s="119"/>
      <c r="D28" s="259" t="s">
        <v>107</v>
      </c>
      <c r="E28" s="113">
        <v>47.540983606557376</v>
      </c>
      <c r="F28" s="115">
        <v>58</v>
      </c>
      <c r="G28" s="114">
        <v>71</v>
      </c>
      <c r="H28" s="114">
        <v>85</v>
      </c>
      <c r="I28" s="114">
        <v>76</v>
      </c>
      <c r="J28" s="140">
        <v>72</v>
      </c>
      <c r="K28" s="114">
        <v>-14</v>
      </c>
      <c r="L28" s="116">
        <v>-19.444444444444443</v>
      </c>
    </row>
    <row r="29" spans="1:12" s="110" customFormat="1" ht="24" customHeight="1" x14ac:dyDescent="0.2">
      <c r="A29" s="604" t="s">
        <v>189</v>
      </c>
      <c r="B29" s="605"/>
      <c r="C29" s="605"/>
      <c r="D29" s="606"/>
      <c r="E29" s="113">
        <v>87.549993549219451</v>
      </c>
      <c r="F29" s="115">
        <v>6786</v>
      </c>
      <c r="G29" s="114">
        <v>7086</v>
      </c>
      <c r="H29" s="114">
        <v>7323</v>
      </c>
      <c r="I29" s="114">
        <v>7317</v>
      </c>
      <c r="J29" s="140">
        <v>7057</v>
      </c>
      <c r="K29" s="114">
        <v>-271</v>
      </c>
      <c r="L29" s="116">
        <v>-3.8401587076661472</v>
      </c>
    </row>
    <row r="30" spans="1:12" s="110" customFormat="1" ht="15" customHeight="1" x14ac:dyDescent="0.2">
      <c r="A30" s="120"/>
      <c r="B30" s="119"/>
      <c r="C30" s="258" t="s">
        <v>106</v>
      </c>
      <c r="E30" s="113">
        <v>36.31005010315355</v>
      </c>
      <c r="F30" s="115">
        <v>2464</v>
      </c>
      <c r="G30" s="114">
        <v>2596</v>
      </c>
      <c r="H30" s="114">
        <v>2648</v>
      </c>
      <c r="I30" s="114">
        <v>2636</v>
      </c>
      <c r="J30" s="140">
        <v>2579</v>
      </c>
      <c r="K30" s="114">
        <v>-115</v>
      </c>
      <c r="L30" s="116">
        <v>-4.4590926715781309</v>
      </c>
    </row>
    <row r="31" spans="1:12" s="110" customFormat="1" ht="15" customHeight="1" x14ac:dyDescent="0.2">
      <c r="A31" s="120"/>
      <c r="B31" s="119"/>
      <c r="C31" s="258" t="s">
        <v>107</v>
      </c>
      <c r="E31" s="113">
        <v>63.68994989684645</v>
      </c>
      <c r="F31" s="115">
        <v>4322</v>
      </c>
      <c r="G31" s="114">
        <v>4490</v>
      </c>
      <c r="H31" s="114">
        <v>4675</v>
      </c>
      <c r="I31" s="114">
        <v>4681</v>
      </c>
      <c r="J31" s="140">
        <v>4478</v>
      </c>
      <c r="K31" s="114">
        <v>-156</v>
      </c>
      <c r="L31" s="116">
        <v>-3.4836980794997765</v>
      </c>
    </row>
    <row r="32" spans="1:12" s="110" customFormat="1" ht="15" customHeight="1" x14ac:dyDescent="0.2">
      <c r="A32" s="120"/>
      <c r="B32" s="119" t="s">
        <v>117</v>
      </c>
      <c r="C32" s="258"/>
      <c r="E32" s="113">
        <v>12.320990839891627</v>
      </c>
      <c r="F32" s="114">
        <v>955</v>
      </c>
      <c r="G32" s="114">
        <v>1034</v>
      </c>
      <c r="H32" s="114">
        <v>1060</v>
      </c>
      <c r="I32" s="114">
        <v>1056</v>
      </c>
      <c r="J32" s="140">
        <v>1000</v>
      </c>
      <c r="K32" s="114">
        <v>-45</v>
      </c>
      <c r="L32" s="116">
        <v>-4.5</v>
      </c>
    </row>
    <row r="33" spans="1:12" s="110" customFormat="1" ht="15" customHeight="1" x14ac:dyDescent="0.2">
      <c r="A33" s="120"/>
      <c r="B33" s="119"/>
      <c r="C33" s="258" t="s">
        <v>106</v>
      </c>
      <c r="E33" s="113">
        <v>38.848167539267017</v>
      </c>
      <c r="F33" s="114">
        <v>371</v>
      </c>
      <c r="G33" s="114">
        <v>394</v>
      </c>
      <c r="H33" s="114">
        <v>404</v>
      </c>
      <c r="I33" s="114">
        <v>395</v>
      </c>
      <c r="J33" s="140">
        <v>369</v>
      </c>
      <c r="K33" s="114">
        <v>2</v>
      </c>
      <c r="L33" s="116">
        <v>0.54200542005420049</v>
      </c>
    </row>
    <row r="34" spans="1:12" s="110" customFormat="1" ht="15" customHeight="1" x14ac:dyDescent="0.2">
      <c r="A34" s="120"/>
      <c r="B34" s="119"/>
      <c r="C34" s="258" t="s">
        <v>107</v>
      </c>
      <c r="E34" s="113">
        <v>61.151832460732983</v>
      </c>
      <c r="F34" s="114">
        <v>584</v>
      </c>
      <c r="G34" s="114">
        <v>640</v>
      </c>
      <c r="H34" s="114">
        <v>656</v>
      </c>
      <c r="I34" s="114">
        <v>661</v>
      </c>
      <c r="J34" s="140">
        <v>631</v>
      </c>
      <c r="K34" s="114">
        <v>-47</v>
      </c>
      <c r="L34" s="116">
        <v>-7.4484944532488111</v>
      </c>
    </row>
    <row r="35" spans="1:12" s="110" customFormat="1" ht="24" customHeight="1" x14ac:dyDescent="0.2">
      <c r="A35" s="604" t="s">
        <v>192</v>
      </c>
      <c r="B35" s="605"/>
      <c r="C35" s="605"/>
      <c r="D35" s="606"/>
      <c r="E35" s="113">
        <v>16.243065410914721</v>
      </c>
      <c r="F35" s="114">
        <v>1259</v>
      </c>
      <c r="G35" s="114">
        <v>1292</v>
      </c>
      <c r="H35" s="114">
        <v>1386</v>
      </c>
      <c r="I35" s="114">
        <v>1434</v>
      </c>
      <c r="J35" s="114">
        <v>1329</v>
      </c>
      <c r="K35" s="318">
        <v>-70</v>
      </c>
      <c r="L35" s="319">
        <v>-5.2671181339352895</v>
      </c>
    </row>
    <row r="36" spans="1:12" s="110" customFormat="1" ht="15" customHeight="1" x14ac:dyDescent="0.2">
      <c r="A36" s="120"/>
      <c r="B36" s="119"/>
      <c r="C36" s="258" t="s">
        <v>106</v>
      </c>
      <c r="E36" s="113">
        <v>37.648927720413027</v>
      </c>
      <c r="F36" s="114">
        <v>474</v>
      </c>
      <c r="G36" s="114">
        <v>505</v>
      </c>
      <c r="H36" s="114">
        <v>527</v>
      </c>
      <c r="I36" s="114">
        <v>542</v>
      </c>
      <c r="J36" s="114">
        <v>512</v>
      </c>
      <c r="K36" s="318">
        <v>-38</v>
      </c>
      <c r="L36" s="116">
        <v>-7.421875</v>
      </c>
    </row>
    <row r="37" spans="1:12" s="110" customFormat="1" ht="15" customHeight="1" x14ac:dyDescent="0.2">
      <c r="A37" s="120"/>
      <c r="B37" s="119"/>
      <c r="C37" s="258" t="s">
        <v>107</v>
      </c>
      <c r="E37" s="113">
        <v>62.351072279586973</v>
      </c>
      <c r="F37" s="114">
        <v>785</v>
      </c>
      <c r="G37" s="114">
        <v>787</v>
      </c>
      <c r="H37" s="114">
        <v>859</v>
      </c>
      <c r="I37" s="114">
        <v>892</v>
      </c>
      <c r="J37" s="140">
        <v>817</v>
      </c>
      <c r="K37" s="114">
        <v>-32</v>
      </c>
      <c r="L37" s="116">
        <v>-3.9167686658506731</v>
      </c>
    </row>
    <row r="38" spans="1:12" s="110" customFormat="1" ht="15" customHeight="1" x14ac:dyDescent="0.2">
      <c r="A38" s="120"/>
      <c r="B38" s="119" t="s">
        <v>328</v>
      </c>
      <c r="C38" s="258"/>
      <c r="E38" s="113">
        <v>65.539930331570119</v>
      </c>
      <c r="F38" s="114">
        <v>5080</v>
      </c>
      <c r="G38" s="114">
        <v>5347</v>
      </c>
      <c r="H38" s="114">
        <v>5485</v>
      </c>
      <c r="I38" s="114">
        <v>5434</v>
      </c>
      <c r="J38" s="140">
        <v>5267</v>
      </c>
      <c r="K38" s="114">
        <v>-187</v>
      </c>
      <c r="L38" s="116">
        <v>-3.5504082020125307</v>
      </c>
    </row>
    <row r="39" spans="1:12" s="110" customFormat="1" ht="15" customHeight="1" x14ac:dyDescent="0.2">
      <c r="A39" s="120"/>
      <c r="B39" s="119"/>
      <c r="C39" s="258" t="s">
        <v>106</v>
      </c>
      <c r="E39" s="113">
        <v>37.185039370078741</v>
      </c>
      <c r="F39" s="115">
        <v>1889</v>
      </c>
      <c r="G39" s="114">
        <v>1995</v>
      </c>
      <c r="H39" s="114">
        <v>2026</v>
      </c>
      <c r="I39" s="114">
        <v>2009</v>
      </c>
      <c r="J39" s="140">
        <v>1964</v>
      </c>
      <c r="K39" s="114">
        <v>-75</v>
      </c>
      <c r="L39" s="116">
        <v>-3.8187372708757636</v>
      </c>
    </row>
    <row r="40" spans="1:12" s="110" customFormat="1" ht="15" customHeight="1" x14ac:dyDescent="0.2">
      <c r="A40" s="120"/>
      <c r="B40" s="119"/>
      <c r="C40" s="258" t="s">
        <v>107</v>
      </c>
      <c r="E40" s="113">
        <v>62.814960629921259</v>
      </c>
      <c r="F40" s="115">
        <v>3191</v>
      </c>
      <c r="G40" s="114">
        <v>3352</v>
      </c>
      <c r="H40" s="114">
        <v>3459</v>
      </c>
      <c r="I40" s="114">
        <v>3425</v>
      </c>
      <c r="J40" s="140">
        <v>3303</v>
      </c>
      <c r="K40" s="114">
        <v>-112</v>
      </c>
      <c r="L40" s="116">
        <v>-3.3908567968513474</v>
      </c>
    </row>
    <row r="41" spans="1:12" s="110" customFormat="1" ht="15" customHeight="1" x14ac:dyDescent="0.2">
      <c r="A41" s="120"/>
      <c r="B41" s="320" t="s">
        <v>515</v>
      </c>
      <c r="C41" s="258"/>
      <c r="E41" s="113">
        <v>7.71513353115727</v>
      </c>
      <c r="F41" s="115">
        <v>598</v>
      </c>
      <c r="G41" s="114">
        <v>608</v>
      </c>
      <c r="H41" s="114">
        <v>606</v>
      </c>
      <c r="I41" s="114">
        <v>608</v>
      </c>
      <c r="J41" s="140">
        <v>568</v>
      </c>
      <c r="K41" s="114">
        <v>30</v>
      </c>
      <c r="L41" s="116">
        <v>5.28169014084507</v>
      </c>
    </row>
    <row r="42" spans="1:12" s="110" customFormat="1" ht="15" customHeight="1" x14ac:dyDescent="0.2">
      <c r="A42" s="120"/>
      <c r="B42" s="119"/>
      <c r="C42" s="268" t="s">
        <v>106</v>
      </c>
      <c r="D42" s="182"/>
      <c r="E42" s="113">
        <v>36.454849498327761</v>
      </c>
      <c r="F42" s="115">
        <v>218</v>
      </c>
      <c r="G42" s="114">
        <v>218</v>
      </c>
      <c r="H42" s="114">
        <v>221</v>
      </c>
      <c r="I42" s="114">
        <v>217</v>
      </c>
      <c r="J42" s="140">
        <v>208</v>
      </c>
      <c r="K42" s="114">
        <v>10</v>
      </c>
      <c r="L42" s="116">
        <v>4.8076923076923075</v>
      </c>
    </row>
    <row r="43" spans="1:12" s="110" customFormat="1" ht="15" customHeight="1" x14ac:dyDescent="0.2">
      <c r="A43" s="120"/>
      <c r="B43" s="119"/>
      <c r="C43" s="268" t="s">
        <v>107</v>
      </c>
      <c r="D43" s="182"/>
      <c r="E43" s="113">
        <v>63.545150501672239</v>
      </c>
      <c r="F43" s="115">
        <v>380</v>
      </c>
      <c r="G43" s="114">
        <v>390</v>
      </c>
      <c r="H43" s="114">
        <v>385</v>
      </c>
      <c r="I43" s="114">
        <v>391</v>
      </c>
      <c r="J43" s="140">
        <v>360</v>
      </c>
      <c r="K43" s="114">
        <v>20</v>
      </c>
      <c r="L43" s="116">
        <v>5.5555555555555554</v>
      </c>
    </row>
    <row r="44" spans="1:12" s="110" customFormat="1" ht="15" customHeight="1" x14ac:dyDescent="0.2">
      <c r="A44" s="120"/>
      <c r="B44" s="119" t="s">
        <v>205</v>
      </c>
      <c r="C44" s="268"/>
      <c r="D44" s="182"/>
      <c r="E44" s="113">
        <v>10.50187072635789</v>
      </c>
      <c r="F44" s="115">
        <v>814</v>
      </c>
      <c r="G44" s="114">
        <v>882</v>
      </c>
      <c r="H44" s="114">
        <v>914</v>
      </c>
      <c r="I44" s="114">
        <v>904</v>
      </c>
      <c r="J44" s="140">
        <v>899</v>
      </c>
      <c r="K44" s="114">
        <v>-85</v>
      </c>
      <c r="L44" s="116">
        <v>-9.4549499443826477</v>
      </c>
    </row>
    <row r="45" spans="1:12" s="110" customFormat="1" ht="15" customHeight="1" x14ac:dyDescent="0.2">
      <c r="A45" s="120"/>
      <c r="B45" s="119"/>
      <c r="C45" s="268" t="s">
        <v>106</v>
      </c>
      <c r="D45" s="182"/>
      <c r="E45" s="113">
        <v>31.326781326781326</v>
      </c>
      <c r="F45" s="115">
        <v>255</v>
      </c>
      <c r="G45" s="114">
        <v>273</v>
      </c>
      <c r="H45" s="114">
        <v>280</v>
      </c>
      <c r="I45" s="114">
        <v>266</v>
      </c>
      <c r="J45" s="140">
        <v>266</v>
      </c>
      <c r="K45" s="114">
        <v>-11</v>
      </c>
      <c r="L45" s="116">
        <v>-4.1353383458646613</v>
      </c>
    </row>
    <row r="46" spans="1:12" s="110" customFormat="1" ht="15" customHeight="1" x14ac:dyDescent="0.2">
      <c r="A46" s="123"/>
      <c r="B46" s="124"/>
      <c r="C46" s="260" t="s">
        <v>107</v>
      </c>
      <c r="D46" s="261"/>
      <c r="E46" s="125">
        <v>68.67321867321867</v>
      </c>
      <c r="F46" s="143">
        <v>559</v>
      </c>
      <c r="G46" s="144">
        <v>609</v>
      </c>
      <c r="H46" s="144">
        <v>634</v>
      </c>
      <c r="I46" s="144">
        <v>638</v>
      </c>
      <c r="J46" s="145">
        <v>633</v>
      </c>
      <c r="K46" s="144">
        <v>-74</v>
      </c>
      <c r="L46" s="146">
        <v>-11.690363349131122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7751</v>
      </c>
      <c r="E11" s="114">
        <v>8129</v>
      </c>
      <c r="F11" s="114">
        <v>8391</v>
      </c>
      <c r="G11" s="114">
        <v>8380</v>
      </c>
      <c r="H11" s="140">
        <v>8063</v>
      </c>
      <c r="I11" s="115">
        <v>-312</v>
      </c>
      <c r="J11" s="116">
        <v>-3.8695274711645791</v>
      </c>
    </row>
    <row r="12" spans="1:15" s="110" customFormat="1" ht="24.95" customHeight="1" x14ac:dyDescent="0.2">
      <c r="A12" s="193" t="s">
        <v>132</v>
      </c>
      <c r="B12" s="194" t="s">
        <v>133</v>
      </c>
      <c r="C12" s="113">
        <v>3.3027996387562895</v>
      </c>
      <c r="D12" s="115">
        <v>256</v>
      </c>
      <c r="E12" s="114">
        <v>252</v>
      </c>
      <c r="F12" s="114">
        <v>264</v>
      </c>
      <c r="G12" s="114">
        <v>259</v>
      </c>
      <c r="H12" s="140">
        <v>235</v>
      </c>
      <c r="I12" s="115">
        <v>21</v>
      </c>
      <c r="J12" s="116">
        <v>8.9361702127659566</v>
      </c>
    </row>
    <row r="13" spans="1:15" s="110" customFormat="1" ht="24.95" customHeight="1" x14ac:dyDescent="0.2">
      <c r="A13" s="193" t="s">
        <v>134</v>
      </c>
      <c r="B13" s="199" t="s">
        <v>214</v>
      </c>
      <c r="C13" s="113">
        <v>1.1740420590891498</v>
      </c>
      <c r="D13" s="115">
        <v>91</v>
      </c>
      <c r="E13" s="114">
        <v>92</v>
      </c>
      <c r="F13" s="114">
        <v>100</v>
      </c>
      <c r="G13" s="114">
        <v>98</v>
      </c>
      <c r="H13" s="140">
        <v>99</v>
      </c>
      <c r="I13" s="115">
        <v>-8</v>
      </c>
      <c r="J13" s="116">
        <v>-8.0808080808080813</v>
      </c>
    </row>
    <row r="14" spans="1:15" s="287" customFormat="1" ht="24.95" customHeight="1" x14ac:dyDescent="0.2">
      <c r="A14" s="193" t="s">
        <v>215</v>
      </c>
      <c r="B14" s="199" t="s">
        <v>137</v>
      </c>
      <c r="C14" s="113">
        <v>12.411301767513869</v>
      </c>
      <c r="D14" s="115">
        <v>962</v>
      </c>
      <c r="E14" s="114">
        <v>982</v>
      </c>
      <c r="F14" s="114">
        <v>993</v>
      </c>
      <c r="G14" s="114">
        <v>1000</v>
      </c>
      <c r="H14" s="140">
        <v>988</v>
      </c>
      <c r="I14" s="115">
        <v>-26</v>
      </c>
      <c r="J14" s="116">
        <v>-2.6315789473684212</v>
      </c>
      <c r="K14" s="110"/>
      <c r="L14" s="110"/>
      <c r="M14" s="110"/>
      <c r="N14" s="110"/>
      <c r="O14" s="110"/>
    </row>
    <row r="15" spans="1:15" s="110" customFormat="1" ht="24.95" customHeight="1" x14ac:dyDescent="0.2">
      <c r="A15" s="193" t="s">
        <v>216</v>
      </c>
      <c r="B15" s="199" t="s">
        <v>217</v>
      </c>
      <c r="C15" s="113">
        <v>6.0766352728680166</v>
      </c>
      <c r="D15" s="115">
        <v>471</v>
      </c>
      <c r="E15" s="114">
        <v>475</v>
      </c>
      <c r="F15" s="114">
        <v>485</v>
      </c>
      <c r="G15" s="114">
        <v>483</v>
      </c>
      <c r="H15" s="140">
        <v>463</v>
      </c>
      <c r="I15" s="115">
        <v>8</v>
      </c>
      <c r="J15" s="116">
        <v>1.7278617710583153</v>
      </c>
    </row>
    <row r="16" spans="1:15" s="287" customFormat="1" ht="24.95" customHeight="1" x14ac:dyDescent="0.2">
      <c r="A16" s="193" t="s">
        <v>218</v>
      </c>
      <c r="B16" s="199" t="s">
        <v>141</v>
      </c>
      <c r="C16" s="113">
        <v>4.3478260869565215</v>
      </c>
      <c r="D16" s="115">
        <v>337</v>
      </c>
      <c r="E16" s="114">
        <v>346</v>
      </c>
      <c r="F16" s="114">
        <v>354</v>
      </c>
      <c r="G16" s="114">
        <v>366</v>
      </c>
      <c r="H16" s="140">
        <v>378</v>
      </c>
      <c r="I16" s="115">
        <v>-41</v>
      </c>
      <c r="J16" s="116">
        <v>-10.846560846560847</v>
      </c>
      <c r="K16" s="110"/>
      <c r="L16" s="110"/>
      <c r="M16" s="110"/>
      <c r="N16" s="110"/>
      <c r="O16" s="110"/>
    </row>
    <row r="17" spans="1:15" s="110" customFormat="1" ht="24.95" customHeight="1" x14ac:dyDescent="0.2">
      <c r="A17" s="193" t="s">
        <v>142</v>
      </c>
      <c r="B17" s="199" t="s">
        <v>220</v>
      </c>
      <c r="C17" s="113">
        <v>1.9868404076893305</v>
      </c>
      <c r="D17" s="115">
        <v>154</v>
      </c>
      <c r="E17" s="114">
        <v>161</v>
      </c>
      <c r="F17" s="114">
        <v>154</v>
      </c>
      <c r="G17" s="114">
        <v>151</v>
      </c>
      <c r="H17" s="140">
        <v>147</v>
      </c>
      <c r="I17" s="115">
        <v>7</v>
      </c>
      <c r="J17" s="116">
        <v>4.7619047619047619</v>
      </c>
    </row>
    <row r="18" spans="1:15" s="287" customFormat="1" ht="24.95" customHeight="1" x14ac:dyDescent="0.2">
      <c r="A18" s="201" t="s">
        <v>144</v>
      </c>
      <c r="B18" s="202" t="s">
        <v>145</v>
      </c>
      <c r="C18" s="113">
        <v>4.9412978970455423</v>
      </c>
      <c r="D18" s="115">
        <v>383</v>
      </c>
      <c r="E18" s="114">
        <v>399</v>
      </c>
      <c r="F18" s="114">
        <v>407</v>
      </c>
      <c r="G18" s="114">
        <v>396</v>
      </c>
      <c r="H18" s="140">
        <v>397</v>
      </c>
      <c r="I18" s="115">
        <v>-14</v>
      </c>
      <c r="J18" s="116">
        <v>-3.5264483627204029</v>
      </c>
      <c r="K18" s="110"/>
      <c r="L18" s="110"/>
      <c r="M18" s="110"/>
      <c r="N18" s="110"/>
      <c r="O18" s="110"/>
    </row>
    <row r="19" spans="1:15" s="110" customFormat="1" ht="24.95" customHeight="1" x14ac:dyDescent="0.2">
      <c r="A19" s="193" t="s">
        <v>146</v>
      </c>
      <c r="B19" s="199" t="s">
        <v>147</v>
      </c>
      <c r="C19" s="113">
        <v>16.875241904270418</v>
      </c>
      <c r="D19" s="115">
        <v>1308</v>
      </c>
      <c r="E19" s="114">
        <v>1359</v>
      </c>
      <c r="F19" s="114">
        <v>1376</v>
      </c>
      <c r="G19" s="114">
        <v>1382</v>
      </c>
      <c r="H19" s="140">
        <v>1329</v>
      </c>
      <c r="I19" s="115">
        <v>-21</v>
      </c>
      <c r="J19" s="116">
        <v>-1.5801354401805869</v>
      </c>
    </row>
    <row r="20" spans="1:15" s="287" customFormat="1" ht="24.95" customHeight="1" x14ac:dyDescent="0.2">
      <c r="A20" s="193" t="s">
        <v>148</v>
      </c>
      <c r="B20" s="199" t="s">
        <v>149</v>
      </c>
      <c r="C20" s="113">
        <v>2.8770481228228615</v>
      </c>
      <c r="D20" s="115">
        <v>223</v>
      </c>
      <c r="E20" s="114">
        <v>268</v>
      </c>
      <c r="F20" s="114">
        <v>273</v>
      </c>
      <c r="G20" s="114">
        <v>275</v>
      </c>
      <c r="H20" s="140">
        <v>275</v>
      </c>
      <c r="I20" s="115">
        <v>-52</v>
      </c>
      <c r="J20" s="116">
        <v>-18.90909090909091</v>
      </c>
      <c r="K20" s="110"/>
      <c r="L20" s="110"/>
      <c r="M20" s="110"/>
      <c r="N20" s="110"/>
      <c r="O20" s="110"/>
    </row>
    <row r="21" spans="1:15" s="110" customFormat="1" ht="24.95" customHeight="1" x14ac:dyDescent="0.2">
      <c r="A21" s="201" t="s">
        <v>150</v>
      </c>
      <c r="B21" s="202" t="s">
        <v>151</v>
      </c>
      <c r="C21" s="113">
        <v>13.159592310669591</v>
      </c>
      <c r="D21" s="115">
        <v>1020</v>
      </c>
      <c r="E21" s="114">
        <v>1176</v>
      </c>
      <c r="F21" s="114">
        <v>1332</v>
      </c>
      <c r="G21" s="114">
        <v>1326</v>
      </c>
      <c r="H21" s="140">
        <v>1177</v>
      </c>
      <c r="I21" s="115">
        <v>-157</v>
      </c>
      <c r="J21" s="116">
        <v>-13.338997451146984</v>
      </c>
    </row>
    <row r="22" spans="1:15" s="110" customFormat="1" ht="24.95" customHeight="1" x14ac:dyDescent="0.2">
      <c r="A22" s="201" t="s">
        <v>152</v>
      </c>
      <c r="B22" s="199" t="s">
        <v>153</v>
      </c>
      <c r="C22" s="113">
        <v>2.1803638240227068</v>
      </c>
      <c r="D22" s="115">
        <v>169</v>
      </c>
      <c r="E22" s="114">
        <v>177</v>
      </c>
      <c r="F22" s="114">
        <v>177</v>
      </c>
      <c r="G22" s="114">
        <v>186</v>
      </c>
      <c r="H22" s="140">
        <v>178</v>
      </c>
      <c r="I22" s="115">
        <v>-9</v>
      </c>
      <c r="J22" s="116">
        <v>-5.0561797752808992</v>
      </c>
    </row>
    <row r="23" spans="1:15" s="110" customFormat="1" ht="24.95" customHeight="1" x14ac:dyDescent="0.2">
      <c r="A23" s="193" t="s">
        <v>154</v>
      </c>
      <c r="B23" s="199" t="s">
        <v>155</v>
      </c>
      <c r="C23" s="113">
        <v>0.77409366533350532</v>
      </c>
      <c r="D23" s="115">
        <v>60</v>
      </c>
      <c r="E23" s="114">
        <v>60</v>
      </c>
      <c r="F23" s="114">
        <v>62</v>
      </c>
      <c r="G23" s="114">
        <v>64</v>
      </c>
      <c r="H23" s="140">
        <v>65</v>
      </c>
      <c r="I23" s="115">
        <v>-5</v>
      </c>
      <c r="J23" s="116">
        <v>-7.6923076923076925</v>
      </c>
    </row>
    <row r="24" spans="1:15" s="110" customFormat="1" ht="24.95" customHeight="1" x14ac:dyDescent="0.2">
      <c r="A24" s="193" t="s">
        <v>156</v>
      </c>
      <c r="B24" s="199" t="s">
        <v>221</v>
      </c>
      <c r="C24" s="113">
        <v>9.8696942330021926</v>
      </c>
      <c r="D24" s="115">
        <v>765</v>
      </c>
      <c r="E24" s="114">
        <v>771</v>
      </c>
      <c r="F24" s="114">
        <v>785</v>
      </c>
      <c r="G24" s="114">
        <v>776</v>
      </c>
      <c r="H24" s="140">
        <v>771</v>
      </c>
      <c r="I24" s="115">
        <v>-6</v>
      </c>
      <c r="J24" s="116">
        <v>-0.77821011673151752</v>
      </c>
    </row>
    <row r="25" spans="1:15" s="110" customFormat="1" ht="24.95" customHeight="1" x14ac:dyDescent="0.2">
      <c r="A25" s="193" t="s">
        <v>222</v>
      </c>
      <c r="B25" s="204" t="s">
        <v>159</v>
      </c>
      <c r="C25" s="113">
        <v>4.9154947748677591</v>
      </c>
      <c r="D25" s="115">
        <v>381</v>
      </c>
      <c r="E25" s="114">
        <v>393</v>
      </c>
      <c r="F25" s="114">
        <v>403</v>
      </c>
      <c r="G25" s="114">
        <v>402</v>
      </c>
      <c r="H25" s="140">
        <v>385</v>
      </c>
      <c r="I25" s="115">
        <v>-4</v>
      </c>
      <c r="J25" s="116">
        <v>-1.0389610389610389</v>
      </c>
    </row>
    <row r="26" spans="1:15" s="110" customFormat="1" ht="24.95" customHeight="1" x14ac:dyDescent="0.2">
      <c r="A26" s="201">
        <v>782.78300000000002</v>
      </c>
      <c r="B26" s="203" t="s">
        <v>160</v>
      </c>
      <c r="C26" s="113">
        <v>0.18062185524448457</v>
      </c>
      <c r="D26" s="115">
        <v>14</v>
      </c>
      <c r="E26" s="114">
        <v>19</v>
      </c>
      <c r="F26" s="114">
        <v>21</v>
      </c>
      <c r="G26" s="114">
        <v>19</v>
      </c>
      <c r="H26" s="140">
        <v>21</v>
      </c>
      <c r="I26" s="115">
        <v>-7</v>
      </c>
      <c r="J26" s="116">
        <v>-33.333333333333336</v>
      </c>
    </row>
    <row r="27" spans="1:15" s="110" customFormat="1" ht="24.95" customHeight="1" x14ac:dyDescent="0.2">
      <c r="A27" s="193" t="s">
        <v>161</v>
      </c>
      <c r="B27" s="199" t="s">
        <v>162</v>
      </c>
      <c r="C27" s="113">
        <v>3.3802090052896401</v>
      </c>
      <c r="D27" s="115">
        <v>262</v>
      </c>
      <c r="E27" s="114">
        <v>265</v>
      </c>
      <c r="F27" s="114">
        <v>281</v>
      </c>
      <c r="G27" s="114">
        <v>286</v>
      </c>
      <c r="H27" s="140">
        <v>255</v>
      </c>
      <c r="I27" s="115">
        <v>7</v>
      </c>
      <c r="J27" s="116">
        <v>2.7450980392156863</v>
      </c>
    </row>
    <row r="28" spans="1:15" s="110" customFormat="1" ht="24.95" customHeight="1" x14ac:dyDescent="0.2">
      <c r="A28" s="193" t="s">
        <v>163</v>
      </c>
      <c r="B28" s="199" t="s">
        <v>164</v>
      </c>
      <c r="C28" s="113">
        <v>1.8836279189781964</v>
      </c>
      <c r="D28" s="115">
        <v>146</v>
      </c>
      <c r="E28" s="114">
        <v>155</v>
      </c>
      <c r="F28" s="114">
        <v>142</v>
      </c>
      <c r="G28" s="114">
        <v>151</v>
      </c>
      <c r="H28" s="140">
        <v>146</v>
      </c>
      <c r="I28" s="115">
        <v>0</v>
      </c>
      <c r="J28" s="116">
        <v>0</v>
      </c>
    </row>
    <row r="29" spans="1:15" s="110" customFormat="1" ht="24.95" customHeight="1" x14ac:dyDescent="0.2">
      <c r="A29" s="193">
        <v>86</v>
      </c>
      <c r="B29" s="199" t="s">
        <v>165</v>
      </c>
      <c r="C29" s="113">
        <v>5.9863243452457748</v>
      </c>
      <c r="D29" s="115">
        <v>464</v>
      </c>
      <c r="E29" s="114">
        <v>474</v>
      </c>
      <c r="F29" s="114">
        <v>478</v>
      </c>
      <c r="G29" s="114">
        <v>479</v>
      </c>
      <c r="H29" s="140">
        <v>467</v>
      </c>
      <c r="I29" s="115">
        <v>-3</v>
      </c>
      <c r="J29" s="116">
        <v>-0.64239828693790146</v>
      </c>
    </row>
    <row r="30" spans="1:15" s="110" customFormat="1" ht="24.95" customHeight="1" x14ac:dyDescent="0.2">
      <c r="A30" s="193">
        <v>87.88</v>
      </c>
      <c r="B30" s="204" t="s">
        <v>166</v>
      </c>
      <c r="C30" s="113">
        <v>5.0574119468455683</v>
      </c>
      <c r="D30" s="115">
        <v>392</v>
      </c>
      <c r="E30" s="114">
        <v>400</v>
      </c>
      <c r="F30" s="114">
        <v>391</v>
      </c>
      <c r="G30" s="114">
        <v>391</v>
      </c>
      <c r="H30" s="140">
        <v>388</v>
      </c>
      <c r="I30" s="115">
        <v>4</v>
      </c>
      <c r="J30" s="116">
        <v>1.0309278350515463</v>
      </c>
    </row>
    <row r="31" spans="1:15" s="110" customFormat="1" ht="24.95" customHeight="1" x14ac:dyDescent="0.2">
      <c r="A31" s="193" t="s">
        <v>167</v>
      </c>
      <c r="B31" s="199" t="s">
        <v>168</v>
      </c>
      <c r="C31" s="113">
        <v>11.030834731002452</v>
      </c>
      <c r="D31" s="115">
        <v>855</v>
      </c>
      <c r="E31" s="114">
        <v>887</v>
      </c>
      <c r="F31" s="114">
        <v>906</v>
      </c>
      <c r="G31" s="114">
        <v>890</v>
      </c>
      <c r="H31" s="140">
        <v>887</v>
      </c>
      <c r="I31" s="115">
        <v>-32</v>
      </c>
      <c r="J31" s="116">
        <v>-3.6076662908680945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3.3027996387562895</v>
      </c>
      <c r="D34" s="115">
        <v>256</v>
      </c>
      <c r="E34" s="114">
        <v>252</v>
      </c>
      <c r="F34" s="114">
        <v>264</v>
      </c>
      <c r="G34" s="114">
        <v>259</v>
      </c>
      <c r="H34" s="140">
        <v>235</v>
      </c>
      <c r="I34" s="115">
        <v>21</v>
      </c>
      <c r="J34" s="116">
        <v>8.9361702127659566</v>
      </c>
    </row>
    <row r="35" spans="1:10" s="110" customFormat="1" ht="24.95" customHeight="1" x14ac:dyDescent="0.2">
      <c r="A35" s="292" t="s">
        <v>171</v>
      </c>
      <c r="B35" s="293" t="s">
        <v>172</v>
      </c>
      <c r="C35" s="113">
        <v>18.526641723648563</v>
      </c>
      <c r="D35" s="115">
        <v>1436</v>
      </c>
      <c r="E35" s="114">
        <v>1473</v>
      </c>
      <c r="F35" s="114">
        <v>1500</v>
      </c>
      <c r="G35" s="114">
        <v>1494</v>
      </c>
      <c r="H35" s="140">
        <v>1484</v>
      </c>
      <c r="I35" s="115">
        <v>-48</v>
      </c>
      <c r="J35" s="116">
        <v>-3.2345013477088949</v>
      </c>
    </row>
    <row r="36" spans="1:10" s="110" customFormat="1" ht="24.95" customHeight="1" x14ac:dyDescent="0.2">
      <c r="A36" s="294" t="s">
        <v>173</v>
      </c>
      <c r="B36" s="295" t="s">
        <v>174</v>
      </c>
      <c r="C36" s="125">
        <v>78.17055863759515</v>
      </c>
      <c r="D36" s="143">
        <v>6059</v>
      </c>
      <c r="E36" s="144">
        <v>6404</v>
      </c>
      <c r="F36" s="144">
        <v>6627</v>
      </c>
      <c r="G36" s="144">
        <v>6627</v>
      </c>
      <c r="H36" s="145">
        <v>6344</v>
      </c>
      <c r="I36" s="143">
        <v>-285</v>
      </c>
      <c r="J36" s="146">
        <v>-4.4924337957124845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7751</v>
      </c>
      <c r="F11" s="264">
        <v>8129</v>
      </c>
      <c r="G11" s="264">
        <v>8391</v>
      </c>
      <c r="H11" s="264">
        <v>8380</v>
      </c>
      <c r="I11" s="265">
        <v>8063</v>
      </c>
      <c r="J11" s="263">
        <v>-312</v>
      </c>
      <c r="K11" s="266">
        <v>-3.8695274711645791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41.181782995742488</v>
      </c>
      <c r="E13" s="115">
        <v>3192</v>
      </c>
      <c r="F13" s="114">
        <v>3419</v>
      </c>
      <c r="G13" s="114">
        <v>3566</v>
      </c>
      <c r="H13" s="114">
        <v>3531</v>
      </c>
      <c r="I13" s="140">
        <v>3388</v>
      </c>
      <c r="J13" s="115">
        <v>-196</v>
      </c>
      <c r="K13" s="116">
        <v>-5.785123966942149</v>
      </c>
    </row>
    <row r="14" spans="1:15" ht="15.95" customHeight="1" x14ac:dyDescent="0.2">
      <c r="A14" s="306" t="s">
        <v>230</v>
      </c>
      <c r="B14" s="307"/>
      <c r="C14" s="308"/>
      <c r="D14" s="113">
        <v>45.877951232099086</v>
      </c>
      <c r="E14" s="115">
        <v>3556</v>
      </c>
      <c r="F14" s="114">
        <v>3663</v>
      </c>
      <c r="G14" s="114">
        <v>3775</v>
      </c>
      <c r="H14" s="114">
        <v>3816</v>
      </c>
      <c r="I14" s="140">
        <v>3685</v>
      </c>
      <c r="J14" s="115">
        <v>-129</v>
      </c>
      <c r="K14" s="116">
        <v>-3.5006784260515604</v>
      </c>
    </row>
    <row r="15" spans="1:15" ht="15.95" customHeight="1" x14ac:dyDescent="0.2">
      <c r="A15" s="306" t="s">
        <v>231</v>
      </c>
      <c r="B15" s="307"/>
      <c r="C15" s="308"/>
      <c r="D15" s="113">
        <v>5.7282931234679397</v>
      </c>
      <c r="E15" s="115">
        <v>444</v>
      </c>
      <c r="F15" s="114">
        <v>477</v>
      </c>
      <c r="G15" s="114">
        <v>485</v>
      </c>
      <c r="H15" s="114">
        <v>467</v>
      </c>
      <c r="I15" s="140">
        <v>444</v>
      </c>
      <c r="J15" s="115">
        <v>0</v>
      </c>
      <c r="K15" s="116">
        <v>0</v>
      </c>
    </row>
    <row r="16" spans="1:15" ht="15.95" customHeight="1" x14ac:dyDescent="0.2">
      <c r="A16" s="306" t="s">
        <v>232</v>
      </c>
      <c r="B16" s="307"/>
      <c r="C16" s="308"/>
      <c r="D16" s="113">
        <v>2.5932137788672431</v>
      </c>
      <c r="E16" s="115">
        <v>201</v>
      </c>
      <c r="F16" s="114">
        <v>205</v>
      </c>
      <c r="G16" s="114">
        <v>193</v>
      </c>
      <c r="H16" s="114">
        <v>192</v>
      </c>
      <c r="I16" s="140">
        <v>185</v>
      </c>
      <c r="J16" s="115">
        <v>16</v>
      </c>
      <c r="K16" s="116">
        <v>8.6486486486486491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1.8191201135337376</v>
      </c>
      <c r="E18" s="115">
        <v>141</v>
      </c>
      <c r="F18" s="114">
        <v>137</v>
      </c>
      <c r="G18" s="114">
        <v>153</v>
      </c>
      <c r="H18" s="114">
        <v>143</v>
      </c>
      <c r="I18" s="140">
        <v>122</v>
      </c>
      <c r="J18" s="115">
        <v>19</v>
      </c>
      <c r="K18" s="116">
        <v>15.573770491803279</v>
      </c>
    </row>
    <row r="19" spans="1:11" ht="14.1" customHeight="1" x14ac:dyDescent="0.2">
      <c r="A19" s="306" t="s">
        <v>235</v>
      </c>
      <c r="B19" s="307" t="s">
        <v>236</v>
      </c>
      <c r="C19" s="308"/>
      <c r="D19" s="113">
        <v>1.1869436201780414</v>
      </c>
      <c r="E19" s="115">
        <v>92</v>
      </c>
      <c r="F19" s="114">
        <v>88</v>
      </c>
      <c r="G19" s="114">
        <v>100</v>
      </c>
      <c r="H19" s="114">
        <v>92</v>
      </c>
      <c r="I19" s="140">
        <v>81</v>
      </c>
      <c r="J19" s="115">
        <v>11</v>
      </c>
      <c r="K19" s="116">
        <v>13.580246913580247</v>
      </c>
    </row>
    <row r="20" spans="1:11" ht="14.1" customHeight="1" x14ac:dyDescent="0.2">
      <c r="A20" s="306">
        <v>12</v>
      </c>
      <c r="B20" s="307" t="s">
        <v>237</v>
      </c>
      <c r="C20" s="308"/>
      <c r="D20" s="113">
        <v>1.2514514256225002</v>
      </c>
      <c r="E20" s="115">
        <v>97</v>
      </c>
      <c r="F20" s="114">
        <v>99</v>
      </c>
      <c r="G20" s="114">
        <v>115</v>
      </c>
      <c r="H20" s="114">
        <v>106</v>
      </c>
      <c r="I20" s="140">
        <v>96</v>
      </c>
      <c r="J20" s="115">
        <v>1</v>
      </c>
      <c r="K20" s="116">
        <v>1.0416666666666667</v>
      </c>
    </row>
    <row r="21" spans="1:11" ht="14.1" customHeight="1" x14ac:dyDescent="0.2">
      <c r="A21" s="306">
        <v>21</v>
      </c>
      <c r="B21" s="307" t="s">
        <v>238</v>
      </c>
      <c r="C21" s="308"/>
      <c r="D21" s="113">
        <v>0.16772029415559284</v>
      </c>
      <c r="E21" s="115">
        <v>13</v>
      </c>
      <c r="F21" s="114">
        <v>13</v>
      </c>
      <c r="G21" s="114">
        <v>12</v>
      </c>
      <c r="H21" s="114">
        <v>12</v>
      </c>
      <c r="I21" s="140">
        <v>8</v>
      </c>
      <c r="J21" s="115">
        <v>5</v>
      </c>
      <c r="K21" s="116">
        <v>62.5</v>
      </c>
    </row>
    <row r="22" spans="1:11" ht="14.1" customHeight="1" x14ac:dyDescent="0.2">
      <c r="A22" s="306">
        <v>22</v>
      </c>
      <c r="B22" s="307" t="s">
        <v>239</v>
      </c>
      <c r="C22" s="308"/>
      <c r="D22" s="113">
        <v>0.85150303186685594</v>
      </c>
      <c r="E22" s="115">
        <v>66</v>
      </c>
      <c r="F22" s="114">
        <v>71</v>
      </c>
      <c r="G22" s="114">
        <v>69</v>
      </c>
      <c r="H22" s="114">
        <v>71</v>
      </c>
      <c r="I22" s="140">
        <v>77</v>
      </c>
      <c r="J22" s="115">
        <v>-11</v>
      </c>
      <c r="K22" s="116">
        <v>-14.285714285714286</v>
      </c>
    </row>
    <row r="23" spans="1:11" ht="14.1" customHeight="1" x14ac:dyDescent="0.2">
      <c r="A23" s="306">
        <v>23</v>
      </c>
      <c r="B23" s="307" t="s">
        <v>240</v>
      </c>
      <c r="C23" s="308"/>
      <c r="D23" s="113">
        <v>0.49025932137788675</v>
      </c>
      <c r="E23" s="115">
        <v>38</v>
      </c>
      <c r="F23" s="114">
        <v>46</v>
      </c>
      <c r="G23" s="114">
        <v>49</v>
      </c>
      <c r="H23" s="114">
        <v>50</v>
      </c>
      <c r="I23" s="140">
        <v>53</v>
      </c>
      <c r="J23" s="115">
        <v>-15</v>
      </c>
      <c r="K23" s="116">
        <v>-28.30188679245283</v>
      </c>
    </row>
    <row r="24" spans="1:11" ht="14.1" customHeight="1" x14ac:dyDescent="0.2">
      <c r="A24" s="306">
        <v>24</v>
      </c>
      <c r="B24" s="307" t="s">
        <v>241</v>
      </c>
      <c r="C24" s="308"/>
      <c r="D24" s="113">
        <v>1.2127467423558251</v>
      </c>
      <c r="E24" s="115">
        <v>94</v>
      </c>
      <c r="F24" s="114">
        <v>101</v>
      </c>
      <c r="G24" s="114">
        <v>101</v>
      </c>
      <c r="H24" s="114">
        <v>103</v>
      </c>
      <c r="I24" s="140">
        <v>106</v>
      </c>
      <c r="J24" s="115">
        <v>-12</v>
      </c>
      <c r="K24" s="116">
        <v>-11.320754716981131</v>
      </c>
    </row>
    <row r="25" spans="1:11" ht="14.1" customHeight="1" x14ac:dyDescent="0.2">
      <c r="A25" s="306">
        <v>25</v>
      </c>
      <c r="B25" s="307" t="s">
        <v>242</v>
      </c>
      <c r="C25" s="308"/>
      <c r="D25" s="113">
        <v>1.8062185524448457</v>
      </c>
      <c r="E25" s="115">
        <v>140</v>
      </c>
      <c r="F25" s="114">
        <v>139</v>
      </c>
      <c r="G25" s="114">
        <v>143</v>
      </c>
      <c r="H25" s="114">
        <v>147</v>
      </c>
      <c r="I25" s="140">
        <v>131</v>
      </c>
      <c r="J25" s="115">
        <v>9</v>
      </c>
      <c r="K25" s="116">
        <v>6.8702290076335881</v>
      </c>
    </row>
    <row r="26" spans="1:11" ht="14.1" customHeight="1" x14ac:dyDescent="0.2">
      <c r="A26" s="306">
        <v>26</v>
      </c>
      <c r="B26" s="307" t="s">
        <v>243</v>
      </c>
      <c r="C26" s="308"/>
      <c r="D26" s="113">
        <v>1.0321248871113404</v>
      </c>
      <c r="E26" s="115">
        <v>80</v>
      </c>
      <c r="F26" s="114">
        <v>90</v>
      </c>
      <c r="G26" s="114">
        <v>88</v>
      </c>
      <c r="H26" s="114">
        <v>96</v>
      </c>
      <c r="I26" s="140">
        <v>104</v>
      </c>
      <c r="J26" s="115">
        <v>-24</v>
      </c>
      <c r="K26" s="116">
        <v>-23.076923076923077</v>
      </c>
    </row>
    <row r="27" spans="1:11" ht="14.1" customHeight="1" x14ac:dyDescent="0.2">
      <c r="A27" s="306">
        <v>27</v>
      </c>
      <c r="B27" s="307" t="s">
        <v>244</v>
      </c>
      <c r="C27" s="308"/>
      <c r="D27" s="113">
        <v>0.42575151593342797</v>
      </c>
      <c r="E27" s="115">
        <v>33</v>
      </c>
      <c r="F27" s="114">
        <v>37</v>
      </c>
      <c r="G27" s="114">
        <v>33</v>
      </c>
      <c r="H27" s="114">
        <v>31</v>
      </c>
      <c r="I27" s="140">
        <v>38</v>
      </c>
      <c r="J27" s="115">
        <v>-5</v>
      </c>
      <c r="K27" s="116">
        <v>-13.157894736842104</v>
      </c>
    </row>
    <row r="28" spans="1:11" ht="14.1" customHeight="1" x14ac:dyDescent="0.2">
      <c r="A28" s="306">
        <v>28</v>
      </c>
      <c r="B28" s="307" t="s">
        <v>245</v>
      </c>
      <c r="C28" s="308"/>
      <c r="D28" s="113">
        <v>0.4386530770223197</v>
      </c>
      <c r="E28" s="115">
        <v>34</v>
      </c>
      <c r="F28" s="114">
        <v>32</v>
      </c>
      <c r="G28" s="114">
        <v>35</v>
      </c>
      <c r="H28" s="114">
        <v>37</v>
      </c>
      <c r="I28" s="140">
        <v>35</v>
      </c>
      <c r="J28" s="115">
        <v>-1</v>
      </c>
      <c r="K28" s="116">
        <v>-2.8571428571428572</v>
      </c>
    </row>
    <row r="29" spans="1:11" ht="14.1" customHeight="1" x14ac:dyDescent="0.2">
      <c r="A29" s="306">
        <v>29</v>
      </c>
      <c r="B29" s="307" t="s">
        <v>246</v>
      </c>
      <c r="C29" s="308"/>
      <c r="D29" s="113">
        <v>4.2704167204231709</v>
      </c>
      <c r="E29" s="115">
        <v>331</v>
      </c>
      <c r="F29" s="114">
        <v>376</v>
      </c>
      <c r="G29" s="114">
        <v>397</v>
      </c>
      <c r="H29" s="114">
        <v>398</v>
      </c>
      <c r="I29" s="140">
        <v>377</v>
      </c>
      <c r="J29" s="115">
        <v>-46</v>
      </c>
      <c r="K29" s="116">
        <v>-12.201591511936339</v>
      </c>
    </row>
    <row r="30" spans="1:11" ht="14.1" customHeight="1" x14ac:dyDescent="0.2">
      <c r="A30" s="306" t="s">
        <v>247</v>
      </c>
      <c r="B30" s="307" t="s">
        <v>248</v>
      </c>
      <c r="C30" s="308"/>
      <c r="D30" s="113">
        <v>0.92891239840020645</v>
      </c>
      <c r="E30" s="115">
        <v>72</v>
      </c>
      <c r="F30" s="114">
        <v>69</v>
      </c>
      <c r="G30" s="114">
        <v>74</v>
      </c>
      <c r="H30" s="114">
        <v>81</v>
      </c>
      <c r="I30" s="140">
        <v>68</v>
      </c>
      <c r="J30" s="115">
        <v>4</v>
      </c>
      <c r="K30" s="116">
        <v>5.882352941176471</v>
      </c>
    </row>
    <row r="31" spans="1:11" ht="14.1" customHeight="1" x14ac:dyDescent="0.2">
      <c r="A31" s="306" t="s">
        <v>249</v>
      </c>
      <c r="B31" s="307" t="s">
        <v>250</v>
      </c>
      <c r="C31" s="308"/>
      <c r="D31" s="113">
        <v>3.2898980776673978</v>
      </c>
      <c r="E31" s="115">
        <v>255</v>
      </c>
      <c r="F31" s="114">
        <v>303</v>
      </c>
      <c r="G31" s="114">
        <v>313</v>
      </c>
      <c r="H31" s="114">
        <v>313</v>
      </c>
      <c r="I31" s="140">
        <v>304</v>
      </c>
      <c r="J31" s="115">
        <v>-49</v>
      </c>
      <c r="K31" s="116">
        <v>-16.118421052631579</v>
      </c>
    </row>
    <row r="32" spans="1:11" ht="14.1" customHeight="1" x14ac:dyDescent="0.2">
      <c r="A32" s="306">
        <v>31</v>
      </c>
      <c r="B32" s="307" t="s">
        <v>251</v>
      </c>
      <c r="C32" s="308"/>
      <c r="D32" s="113">
        <v>0.19352341633337633</v>
      </c>
      <c r="E32" s="115">
        <v>15</v>
      </c>
      <c r="F32" s="114">
        <v>15</v>
      </c>
      <c r="G32" s="114">
        <v>15</v>
      </c>
      <c r="H32" s="114">
        <v>12</v>
      </c>
      <c r="I32" s="140">
        <v>14</v>
      </c>
      <c r="J32" s="115">
        <v>1</v>
      </c>
      <c r="K32" s="116">
        <v>7.1428571428571432</v>
      </c>
    </row>
    <row r="33" spans="1:11" ht="14.1" customHeight="1" x14ac:dyDescent="0.2">
      <c r="A33" s="306">
        <v>32</v>
      </c>
      <c r="B33" s="307" t="s">
        <v>252</v>
      </c>
      <c r="C33" s="308"/>
      <c r="D33" s="113">
        <v>1.1224358147335827</v>
      </c>
      <c r="E33" s="115">
        <v>87</v>
      </c>
      <c r="F33" s="114">
        <v>92</v>
      </c>
      <c r="G33" s="114">
        <v>95</v>
      </c>
      <c r="H33" s="114">
        <v>91</v>
      </c>
      <c r="I33" s="140">
        <v>88</v>
      </c>
      <c r="J33" s="115">
        <v>-1</v>
      </c>
      <c r="K33" s="116">
        <v>-1.1363636363636365</v>
      </c>
    </row>
    <row r="34" spans="1:11" ht="14.1" customHeight="1" x14ac:dyDescent="0.2">
      <c r="A34" s="306">
        <v>33</v>
      </c>
      <c r="B34" s="307" t="s">
        <v>253</v>
      </c>
      <c r="C34" s="308"/>
      <c r="D34" s="113">
        <v>0.77409366533350532</v>
      </c>
      <c r="E34" s="115">
        <v>60</v>
      </c>
      <c r="F34" s="114">
        <v>55</v>
      </c>
      <c r="G34" s="114">
        <v>64</v>
      </c>
      <c r="H34" s="114">
        <v>60</v>
      </c>
      <c r="I34" s="140">
        <v>63</v>
      </c>
      <c r="J34" s="115">
        <v>-3</v>
      </c>
      <c r="K34" s="116">
        <v>-4.7619047619047619</v>
      </c>
    </row>
    <row r="35" spans="1:11" ht="14.1" customHeight="1" x14ac:dyDescent="0.2">
      <c r="A35" s="306">
        <v>34</v>
      </c>
      <c r="B35" s="307" t="s">
        <v>254</v>
      </c>
      <c r="C35" s="308"/>
      <c r="D35" s="113">
        <v>6.4120758611792024</v>
      </c>
      <c r="E35" s="115">
        <v>497</v>
      </c>
      <c r="F35" s="114">
        <v>511</v>
      </c>
      <c r="G35" s="114">
        <v>540</v>
      </c>
      <c r="H35" s="114">
        <v>542</v>
      </c>
      <c r="I35" s="140">
        <v>527</v>
      </c>
      <c r="J35" s="115">
        <v>-30</v>
      </c>
      <c r="K35" s="116">
        <v>-5.6925996204933584</v>
      </c>
    </row>
    <row r="36" spans="1:11" ht="14.1" customHeight="1" x14ac:dyDescent="0.2">
      <c r="A36" s="306">
        <v>41</v>
      </c>
      <c r="B36" s="307" t="s">
        <v>255</v>
      </c>
      <c r="C36" s="308"/>
      <c r="D36" s="113">
        <v>0.2709327828667269</v>
      </c>
      <c r="E36" s="115">
        <v>21</v>
      </c>
      <c r="F36" s="114">
        <v>20</v>
      </c>
      <c r="G36" s="114">
        <v>21</v>
      </c>
      <c r="H36" s="114">
        <v>22</v>
      </c>
      <c r="I36" s="140">
        <v>23</v>
      </c>
      <c r="J36" s="115">
        <v>-2</v>
      </c>
      <c r="K36" s="116">
        <v>-8.695652173913043</v>
      </c>
    </row>
    <row r="37" spans="1:11" ht="14.1" customHeight="1" x14ac:dyDescent="0.2">
      <c r="A37" s="306">
        <v>42</v>
      </c>
      <c r="B37" s="307" t="s">
        <v>256</v>
      </c>
      <c r="C37" s="308"/>
      <c r="D37" s="113" t="s">
        <v>513</v>
      </c>
      <c r="E37" s="115" t="s">
        <v>513</v>
      </c>
      <c r="F37" s="114">
        <v>3</v>
      </c>
      <c r="G37" s="114">
        <v>3</v>
      </c>
      <c r="H37" s="114">
        <v>3</v>
      </c>
      <c r="I37" s="140">
        <v>3</v>
      </c>
      <c r="J37" s="115" t="s">
        <v>513</v>
      </c>
      <c r="K37" s="116" t="s">
        <v>513</v>
      </c>
    </row>
    <row r="38" spans="1:11" ht="14.1" customHeight="1" x14ac:dyDescent="0.2">
      <c r="A38" s="306">
        <v>43</v>
      </c>
      <c r="B38" s="307" t="s">
        <v>257</v>
      </c>
      <c r="C38" s="308"/>
      <c r="D38" s="113">
        <v>0.50316088246677848</v>
      </c>
      <c r="E38" s="115">
        <v>39</v>
      </c>
      <c r="F38" s="114">
        <v>38</v>
      </c>
      <c r="G38" s="114">
        <v>36</v>
      </c>
      <c r="H38" s="114">
        <v>35</v>
      </c>
      <c r="I38" s="140">
        <v>35</v>
      </c>
      <c r="J38" s="115">
        <v>4</v>
      </c>
      <c r="K38" s="116">
        <v>11.428571428571429</v>
      </c>
    </row>
    <row r="39" spans="1:11" ht="14.1" customHeight="1" x14ac:dyDescent="0.2">
      <c r="A39" s="306">
        <v>51</v>
      </c>
      <c r="B39" s="307" t="s">
        <v>258</v>
      </c>
      <c r="C39" s="308"/>
      <c r="D39" s="113">
        <v>4.528447942201006</v>
      </c>
      <c r="E39" s="115">
        <v>351</v>
      </c>
      <c r="F39" s="114">
        <v>399</v>
      </c>
      <c r="G39" s="114">
        <v>381</v>
      </c>
      <c r="H39" s="114">
        <v>372</v>
      </c>
      <c r="I39" s="140">
        <v>386</v>
      </c>
      <c r="J39" s="115">
        <v>-35</v>
      </c>
      <c r="K39" s="116">
        <v>-9.0673575129533681</v>
      </c>
    </row>
    <row r="40" spans="1:11" ht="14.1" customHeight="1" x14ac:dyDescent="0.2">
      <c r="A40" s="306" t="s">
        <v>259</v>
      </c>
      <c r="B40" s="307" t="s">
        <v>260</v>
      </c>
      <c r="C40" s="308"/>
      <c r="D40" s="113">
        <v>4.2446135982453876</v>
      </c>
      <c r="E40" s="115">
        <v>329</v>
      </c>
      <c r="F40" s="114">
        <v>374</v>
      </c>
      <c r="G40" s="114">
        <v>358</v>
      </c>
      <c r="H40" s="114">
        <v>348</v>
      </c>
      <c r="I40" s="140">
        <v>364</v>
      </c>
      <c r="J40" s="115">
        <v>-35</v>
      </c>
      <c r="K40" s="116">
        <v>-9.615384615384615</v>
      </c>
    </row>
    <row r="41" spans="1:11" ht="14.1" customHeight="1" x14ac:dyDescent="0.2">
      <c r="A41" s="306"/>
      <c r="B41" s="307" t="s">
        <v>261</v>
      </c>
      <c r="C41" s="308"/>
      <c r="D41" s="113">
        <v>2.631918462133918</v>
      </c>
      <c r="E41" s="115">
        <v>204</v>
      </c>
      <c r="F41" s="114">
        <v>255</v>
      </c>
      <c r="G41" s="114">
        <v>240</v>
      </c>
      <c r="H41" s="114">
        <v>229</v>
      </c>
      <c r="I41" s="140">
        <v>251</v>
      </c>
      <c r="J41" s="115">
        <v>-47</v>
      </c>
      <c r="K41" s="116">
        <v>-18.725099601593627</v>
      </c>
    </row>
    <row r="42" spans="1:11" ht="14.1" customHeight="1" x14ac:dyDescent="0.2">
      <c r="A42" s="306">
        <v>52</v>
      </c>
      <c r="B42" s="307" t="s">
        <v>262</v>
      </c>
      <c r="C42" s="308"/>
      <c r="D42" s="113">
        <v>3.0318668558895627</v>
      </c>
      <c r="E42" s="115">
        <v>235</v>
      </c>
      <c r="F42" s="114">
        <v>266</v>
      </c>
      <c r="G42" s="114">
        <v>266</v>
      </c>
      <c r="H42" s="114">
        <v>278</v>
      </c>
      <c r="I42" s="140">
        <v>280</v>
      </c>
      <c r="J42" s="115">
        <v>-45</v>
      </c>
      <c r="K42" s="116">
        <v>-16.071428571428573</v>
      </c>
    </row>
    <row r="43" spans="1:11" ht="14.1" customHeight="1" x14ac:dyDescent="0.2">
      <c r="A43" s="306" t="s">
        <v>263</v>
      </c>
      <c r="B43" s="307" t="s">
        <v>264</v>
      </c>
      <c r="C43" s="308"/>
      <c r="D43" s="113">
        <v>2.8383434395561862</v>
      </c>
      <c r="E43" s="115">
        <v>220</v>
      </c>
      <c r="F43" s="114">
        <v>243</v>
      </c>
      <c r="G43" s="114">
        <v>245</v>
      </c>
      <c r="H43" s="114">
        <v>256</v>
      </c>
      <c r="I43" s="140">
        <v>261</v>
      </c>
      <c r="J43" s="115">
        <v>-41</v>
      </c>
      <c r="K43" s="116">
        <v>-15.708812260536398</v>
      </c>
    </row>
    <row r="44" spans="1:11" ht="14.1" customHeight="1" x14ac:dyDescent="0.2">
      <c r="A44" s="306">
        <v>53</v>
      </c>
      <c r="B44" s="307" t="s">
        <v>265</v>
      </c>
      <c r="C44" s="308"/>
      <c r="D44" s="113">
        <v>1.2256483034447168</v>
      </c>
      <c r="E44" s="115">
        <v>95</v>
      </c>
      <c r="F44" s="114">
        <v>97</v>
      </c>
      <c r="G44" s="114">
        <v>108</v>
      </c>
      <c r="H44" s="114">
        <v>104</v>
      </c>
      <c r="I44" s="140">
        <v>80</v>
      </c>
      <c r="J44" s="115">
        <v>15</v>
      </c>
      <c r="K44" s="116">
        <v>18.75</v>
      </c>
    </row>
    <row r="45" spans="1:11" ht="14.1" customHeight="1" x14ac:dyDescent="0.2">
      <c r="A45" s="306" t="s">
        <v>266</v>
      </c>
      <c r="B45" s="307" t="s">
        <v>267</v>
      </c>
      <c r="C45" s="308"/>
      <c r="D45" s="113">
        <v>1.2127467423558251</v>
      </c>
      <c r="E45" s="115">
        <v>94</v>
      </c>
      <c r="F45" s="114">
        <v>96</v>
      </c>
      <c r="G45" s="114">
        <v>108</v>
      </c>
      <c r="H45" s="114">
        <v>104</v>
      </c>
      <c r="I45" s="140">
        <v>80</v>
      </c>
      <c r="J45" s="115">
        <v>14</v>
      </c>
      <c r="K45" s="116">
        <v>17.5</v>
      </c>
    </row>
    <row r="46" spans="1:11" ht="14.1" customHeight="1" x14ac:dyDescent="0.2">
      <c r="A46" s="306">
        <v>54</v>
      </c>
      <c r="B46" s="307" t="s">
        <v>268</v>
      </c>
      <c r="C46" s="308"/>
      <c r="D46" s="113">
        <v>12.514514256225004</v>
      </c>
      <c r="E46" s="115">
        <v>970</v>
      </c>
      <c r="F46" s="114">
        <v>996</v>
      </c>
      <c r="G46" s="114">
        <v>1027</v>
      </c>
      <c r="H46" s="114">
        <v>1002</v>
      </c>
      <c r="I46" s="140">
        <v>986</v>
      </c>
      <c r="J46" s="115">
        <v>-16</v>
      </c>
      <c r="K46" s="116">
        <v>-1.6227180527383367</v>
      </c>
    </row>
    <row r="47" spans="1:11" ht="14.1" customHeight="1" x14ac:dyDescent="0.2">
      <c r="A47" s="306">
        <v>61</v>
      </c>
      <c r="B47" s="307" t="s">
        <v>269</v>
      </c>
      <c r="C47" s="308"/>
      <c r="D47" s="113">
        <v>0.85150303186685594</v>
      </c>
      <c r="E47" s="115">
        <v>66</v>
      </c>
      <c r="F47" s="114">
        <v>70</v>
      </c>
      <c r="G47" s="114">
        <v>76</v>
      </c>
      <c r="H47" s="114">
        <v>70</v>
      </c>
      <c r="I47" s="140">
        <v>63</v>
      </c>
      <c r="J47" s="115">
        <v>3</v>
      </c>
      <c r="K47" s="116">
        <v>4.7619047619047619</v>
      </c>
    </row>
    <row r="48" spans="1:11" ht="14.1" customHeight="1" x14ac:dyDescent="0.2">
      <c r="A48" s="306">
        <v>62</v>
      </c>
      <c r="B48" s="307" t="s">
        <v>270</v>
      </c>
      <c r="C48" s="308"/>
      <c r="D48" s="113">
        <v>13.714359437491936</v>
      </c>
      <c r="E48" s="115">
        <v>1063</v>
      </c>
      <c r="F48" s="114">
        <v>1081</v>
      </c>
      <c r="G48" s="114">
        <v>1120</v>
      </c>
      <c r="H48" s="114">
        <v>1127</v>
      </c>
      <c r="I48" s="140">
        <v>1050</v>
      </c>
      <c r="J48" s="115">
        <v>13</v>
      </c>
      <c r="K48" s="116">
        <v>1.2380952380952381</v>
      </c>
    </row>
    <row r="49" spans="1:11" ht="14.1" customHeight="1" x14ac:dyDescent="0.2">
      <c r="A49" s="306">
        <v>63</v>
      </c>
      <c r="B49" s="307" t="s">
        <v>271</v>
      </c>
      <c r="C49" s="308"/>
      <c r="D49" s="113">
        <v>9.6632692555799249</v>
      </c>
      <c r="E49" s="115">
        <v>749</v>
      </c>
      <c r="F49" s="114">
        <v>842</v>
      </c>
      <c r="G49" s="114">
        <v>954</v>
      </c>
      <c r="H49" s="114">
        <v>959</v>
      </c>
      <c r="I49" s="140">
        <v>853</v>
      </c>
      <c r="J49" s="115">
        <v>-104</v>
      </c>
      <c r="K49" s="116">
        <v>-12.192262602579133</v>
      </c>
    </row>
    <row r="50" spans="1:11" ht="14.1" customHeight="1" x14ac:dyDescent="0.2">
      <c r="A50" s="306" t="s">
        <v>272</v>
      </c>
      <c r="B50" s="307" t="s">
        <v>273</v>
      </c>
      <c r="C50" s="308"/>
      <c r="D50" s="113">
        <v>1.3804670365114178</v>
      </c>
      <c r="E50" s="115">
        <v>107</v>
      </c>
      <c r="F50" s="114">
        <v>124</v>
      </c>
      <c r="G50" s="114">
        <v>166</v>
      </c>
      <c r="H50" s="114">
        <v>162</v>
      </c>
      <c r="I50" s="140">
        <v>138</v>
      </c>
      <c r="J50" s="115">
        <v>-31</v>
      </c>
      <c r="K50" s="116">
        <v>-22.463768115942027</v>
      </c>
    </row>
    <row r="51" spans="1:11" ht="14.1" customHeight="1" x14ac:dyDescent="0.2">
      <c r="A51" s="306" t="s">
        <v>274</v>
      </c>
      <c r="B51" s="307" t="s">
        <v>275</v>
      </c>
      <c r="C51" s="308"/>
      <c r="D51" s="113">
        <v>7.4312991872016516</v>
      </c>
      <c r="E51" s="115">
        <v>576</v>
      </c>
      <c r="F51" s="114">
        <v>646</v>
      </c>
      <c r="G51" s="114">
        <v>714</v>
      </c>
      <c r="H51" s="114">
        <v>730</v>
      </c>
      <c r="I51" s="140">
        <v>646</v>
      </c>
      <c r="J51" s="115">
        <v>-70</v>
      </c>
      <c r="K51" s="116">
        <v>-10.835913312693499</v>
      </c>
    </row>
    <row r="52" spans="1:11" ht="14.1" customHeight="1" x14ac:dyDescent="0.2">
      <c r="A52" s="306">
        <v>71</v>
      </c>
      <c r="B52" s="307" t="s">
        <v>276</v>
      </c>
      <c r="C52" s="308"/>
      <c r="D52" s="113">
        <v>12.0500580570249</v>
      </c>
      <c r="E52" s="115">
        <v>934</v>
      </c>
      <c r="F52" s="114">
        <v>966</v>
      </c>
      <c r="G52" s="114">
        <v>963</v>
      </c>
      <c r="H52" s="114">
        <v>966</v>
      </c>
      <c r="I52" s="140">
        <v>954</v>
      </c>
      <c r="J52" s="115">
        <v>-20</v>
      </c>
      <c r="K52" s="116">
        <v>-2.0964360587002098</v>
      </c>
    </row>
    <row r="53" spans="1:11" ht="14.1" customHeight="1" x14ac:dyDescent="0.2">
      <c r="A53" s="306" t="s">
        <v>277</v>
      </c>
      <c r="B53" s="307" t="s">
        <v>278</v>
      </c>
      <c r="C53" s="308"/>
      <c r="D53" s="113">
        <v>1.0708295703780157</v>
      </c>
      <c r="E53" s="115">
        <v>83</v>
      </c>
      <c r="F53" s="114">
        <v>84</v>
      </c>
      <c r="G53" s="114">
        <v>78</v>
      </c>
      <c r="H53" s="114">
        <v>74</v>
      </c>
      <c r="I53" s="140">
        <v>73</v>
      </c>
      <c r="J53" s="115">
        <v>10</v>
      </c>
      <c r="K53" s="116">
        <v>13.698630136986301</v>
      </c>
    </row>
    <row r="54" spans="1:11" ht="14.1" customHeight="1" x14ac:dyDescent="0.2">
      <c r="A54" s="306" t="s">
        <v>279</v>
      </c>
      <c r="B54" s="307" t="s">
        <v>280</v>
      </c>
      <c r="C54" s="308"/>
      <c r="D54" s="113">
        <v>10.437362920913431</v>
      </c>
      <c r="E54" s="115">
        <v>809</v>
      </c>
      <c r="F54" s="114">
        <v>839</v>
      </c>
      <c r="G54" s="114">
        <v>843</v>
      </c>
      <c r="H54" s="114">
        <v>851</v>
      </c>
      <c r="I54" s="140">
        <v>847</v>
      </c>
      <c r="J54" s="115">
        <v>-38</v>
      </c>
      <c r="K54" s="116">
        <v>-4.4864226682408503</v>
      </c>
    </row>
    <row r="55" spans="1:11" ht="14.1" customHeight="1" x14ac:dyDescent="0.2">
      <c r="A55" s="306">
        <v>72</v>
      </c>
      <c r="B55" s="307" t="s">
        <v>281</v>
      </c>
      <c r="C55" s="308"/>
      <c r="D55" s="113">
        <v>1.7546123080892788</v>
      </c>
      <c r="E55" s="115">
        <v>136</v>
      </c>
      <c r="F55" s="114">
        <v>129</v>
      </c>
      <c r="G55" s="114">
        <v>123</v>
      </c>
      <c r="H55" s="114">
        <v>126</v>
      </c>
      <c r="I55" s="140">
        <v>132</v>
      </c>
      <c r="J55" s="115">
        <v>4</v>
      </c>
      <c r="K55" s="116">
        <v>3.0303030303030303</v>
      </c>
    </row>
    <row r="56" spans="1:11" ht="14.1" customHeight="1" x14ac:dyDescent="0.2">
      <c r="A56" s="306" t="s">
        <v>282</v>
      </c>
      <c r="B56" s="307" t="s">
        <v>283</v>
      </c>
      <c r="C56" s="308"/>
      <c r="D56" s="113">
        <v>0.25803122177783511</v>
      </c>
      <c r="E56" s="115">
        <v>20</v>
      </c>
      <c r="F56" s="114">
        <v>20</v>
      </c>
      <c r="G56" s="114">
        <v>18</v>
      </c>
      <c r="H56" s="114">
        <v>19</v>
      </c>
      <c r="I56" s="140">
        <v>21</v>
      </c>
      <c r="J56" s="115">
        <v>-1</v>
      </c>
      <c r="K56" s="116">
        <v>-4.7619047619047619</v>
      </c>
    </row>
    <row r="57" spans="1:11" ht="14.1" customHeight="1" x14ac:dyDescent="0.2">
      <c r="A57" s="306" t="s">
        <v>284</v>
      </c>
      <c r="B57" s="307" t="s">
        <v>285</v>
      </c>
      <c r="C57" s="308"/>
      <c r="D57" s="113">
        <v>1.161140498000258</v>
      </c>
      <c r="E57" s="115">
        <v>90</v>
      </c>
      <c r="F57" s="114">
        <v>86</v>
      </c>
      <c r="G57" s="114">
        <v>86</v>
      </c>
      <c r="H57" s="114">
        <v>86</v>
      </c>
      <c r="I57" s="140">
        <v>87</v>
      </c>
      <c r="J57" s="115">
        <v>3</v>
      </c>
      <c r="K57" s="116">
        <v>3.4482758620689653</v>
      </c>
    </row>
    <row r="58" spans="1:11" ht="14.1" customHeight="1" x14ac:dyDescent="0.2">
      <c r="A58" s="306">
        <v>73</v>
      </c>
      <c r="B58" s="307" t="s">
        <v>286</v>
      </c>
      <c r="C58" s="308"/>
      <c r="D58" s="113">
        <v>1.1998451812669333</v>
      </c>
      <c r="E58" s="115">
        <v>93</v>
      </c>
      <c r="F58" s="114">
        <v>93</v>
      </c>
      <c r="G58" s="114">
        <v>92</v>
      </c>
      <c r="H58" s="114">
        <v>94</v>
      </c>
      <c r="I58" s="140">
        <v>91</v>
      </c>
      <c r="J58" s="115">
        <v>2</v>
      </c>
      <c r="K58" s="116">
        <v>2.197802197802198</v>
      </c>
    </row>
    <row r="59" spans="1:11" ht="14.1" customHeight="1" x14ac:dyDescent="0.2">
      <c r="A59" s="306" t="s">
        <v>287</v>
      </c>
      <c r="B59" s="307" t="s">
        <v>288</v>
      </c>
      <c r="C59" s="308"/>
      <c r="D59" s="113">
        <v>0.74829054315572185</v>
      </c>
      <c r="E59" s="115">
        <v>58</v>
      </c>
      <c r="F59" s="114">
        <v>57</v>
      </c>
      <c r="G59" s="114">
        <v>57</v>
      </c>
      <c r="H59" s="114">
        <v>57</v>
      </c>
      <c r="I59" s="140">
        <v>54</v>
      </c>
      <c r="J59" s="115">
        <v>4</v>
      </c>
      <c r="K59" s="116">
        <v>7.4074074074074074</v>
      </c>
    </row>
    <row r="60" spans="1:11" ht="14.1" customHeight="1" x14ac:dyDescent="0.2">
      <c r="A60" s="306">
        <v>81</v>
      </c>
      <c r="B60" s="307" t="s">
        <v>289</v>
      </c>
      <c r="C60" s="308"/>
      <c r="D60" s="113">
        <v>3.5608308605341246</v>
      </c>
      <c r="E60" s="115">
        <v>276</v>
      </c>
      <c r="F60" s="114">
        <v>290</v>
      </c>
      <c r="G60" s="114">
        <v>293</v>
      </c>
      <c r="H60" s="114">
        <v>298</v>
      </c>
      <c r="I60" s="140">
        <v>285</v>
      </c>
      <c r="J60" s="115">
        <v>-9</v>
      </c>
      <c r="K60" s="116">
        <v>-3.1578947368421053</v>
      </c>
    </row>
    <row r="61" spans="1:11" ht="14.1" customHeight="1" x14ac:dyDescent="0.2">
      <c r="A61" s="306" t="s">
        <v>290</v>
      </c>
      <c r="B61" s="307" t="s">
        <v>291</v>
      </c>
      <c r="C61" s="308"/>
      <c r="D61" s="113">
        <v>1.2514514256225002</v>
      </c>
      <c r="E61" s="115">
        <v>97</v>
      </c>
      <c r="F61" s="114">
        <v>106</v>
      </c>
      <c r="G61" s="114">
        <v>108</v>
      </c>
      <c r="H61" s="114">
        <v>108</v>
      </c>
      <c r="I61" s="140">
        <v>104</v>
      </c>
      <c r="J61" s="115">
        <v>-7</v>
      </c>
      <c r="K61" s="116">
        <v>-6.7307692307692308</v>
      </c>
    </row>
    <row r="62" spans="1:11" ht="14.1" customHeight="1" x14ac:dyDescent="0.2">
      <c r="A62" s="306" t="s">
        <v>292</v>
      </c>
      <c r="B62" s="307" t="s">
        <v>293</v>
      </c>
      <c r="C62" s="308"/>
      <c r="D62" s="113">
        <v>1.0192233260224488</v>
      </c>
      <c r="E62" s="115">
        <v>79</v>
      </c>
      <c r="F62" s="114">
        <v>70</v>
      </c>
      <c r="G62" s="114">
        <v>73</v>
      </c>
      <c r="H62" s="114">
        <v>75</v>
      </c>
      <c r="I62" s="140">
        <v>74</v>
      </c>
      <c r="J62" s="115">
        <v>5</v>
      </c>
      <c r="K62" s="116">
        <v>6.756756756756757</v>
      </c>
    </row>
    <row r="63" spans="1:11" ht="14.1" customHeight="1" x14ac:dyDescent="0.2">
      <c r="A63" s="306"/>
      <c r="B63" s="307" t="s">
        <v>294</v>
      </c>
      <c r="C63" s="308"/>
      <c r="D63" s="113">
        <v>0.95471552057798992</v>
      </c>
      <c r="E63" s="115">
        <v>74</v>
      </c>
      <c r="F63" s="114">
        <v>66</v>
      </c>
      <c r="G63" s="114">
        <v>68</v>
      </c>
      <c r="H63" s="114">
        <v>71</v>
      </c>
      <c r="I63" s="140">
        <v>69</v>
      </c>
      <c r="J63" s="115">
        <v>5</v>
      </c>
      <c r="K63" s="116">
        <v>7.2463768115942031</v>
      </c>
    </row>
    <row r="64" spans="1:11" ht="14.1" customHeight="1" x14ac:dyDescent="0.2">
      <c r="A64" s="306" t="s">
        <v>295</v>
      </c>
      <c r="B64" s="307" t="s">
        <v>296</v>
      </c>
      <c r="C64" s="308"/>
      <c r="D64" s="113">
        <v>9.0310927622242285E-2</v>
      </c>
      <c r="E64" s="115">
        <v>7</v>
      </c>
      <c r="F64" s="114">
        <v>9</v>
      </c>
      <c r="G64" s="114">
        <v>9</v>
      </c>
      <c r="H64" s="114">
        <v>10</v>
      </c>
      <c r="I64" s="140">
        <v>9</v>
      </c>
      <c r="J64" s="115">
        <v>-2</v>
      </c>
      <c r="K64" s="116">
        <v>-22.222222222222221</v>
      </c>
    </row>
    <row r="65" spans="1:11" ht="14.1" customHeight="1" x14ac:dyDescent="0.2">
      <c r="A65" s="306" t="s">
        <v>297</v>
      </c>
      <c r="B65" s="307" t="s">
        <v>298</v>
      </c>
      <c r="C65" s="308"/>
      <c r="D65" s="113">
        <v>0.72248742097793828</v>
      </c>
      <c r="E65" s="115">
        <v>56</v>
      </c>
      <c r="F65" s="114">
        <v>67</v>
      </c>
      <c r="G65" s="114">
        <v>67</v>
      </c>
      <c r="H65" s="114">
        <v>69</v>
      </c>
      <c r="I65" s="140">
        <v>64</v>
      </c>
      <c r="J65" s="115">
        <v>-8</v>
      </c>
      <c r="K65" s="116">
        <v>-12.5</v>
      </c>
    </row>
    <row r="66" spans="1:11" ht="14.1" customHeight="1" x14ac:dyDescent="0.2">
      <c r="A66" s="306">
        <v>82</v>
      </c>
      <c r="B66" s="307" t="s">
        <v>299</v>
      </c>
      <c r="C66" s="308"/>
      <c r="D66" s="113">
        <v>2.4900012901561088</v>
      </c>
      <c r="E66" s="115">
        <v>193</v>
      </c>
      <c r="F66" s="114">
        <v>202</v>
      </c>
      <c r="G66" s="114">
        <v>202</v>
      </c>
      <c r="H66" s="114">
        <v>205</v>
      </c>
      <c r="I66" s="140">
        <v>196</v>
      </c>
      <c r="J66" s="115">
        <v>-3</v>
      </c>
      <c r="K66" s="116">
        <v>-1.5306122448979591</v>
      </c>
    </row>
    <row r="67" spans="1:11" ht="14.1" customHeight="1" x14ac:dyDescent="0.2">
      <c r="A67" s="306" t="s">
        <v>300</v>
      </c>
      <c r="B67" s="307" t="s">
        <v>301</v>
      </c>
      <c r="C67" s="308"/>
      <c r="D67" s="113">
        <v>1.7159076248226035</v>
      </c>
      <c r="E67" s="115">
        <v>133</v>
      </c>
      <c r="F67" s="114">
        <v>137</v>
      </c>
      <c r="G67" s="114">
        <v>138</v>
      </c>
      <c r="H67" s="114">
        <v>144</v>
      </c>
      <c r="I67" s="140">
        <v>137</v>
      </c>
      <c r="J67" s="115">
        <v>-4</v>
      </c>
      <c r="K67" s="116">
        <v>-2.9197080291970803</v>
      </c>
    </row>
    <row r="68" spans="1:11" ht="14.1" customHeight="1" x14ac:dyDescent="0.2">
      <c r="A68" s="306" t="s">
        <v>302</v>
      </c>
      <c r="B68" s="307" t="s">
        <v>303</v>
      </c>
      <c r="C68" s="308"/>
      <c r="D68" s="113">
        <v>0.42575151593342797</v>
      </c>
      <c r="E68" s="115">
        <v>33</v>
      </c>
      <c r="F68" s="114">
        <v>37</v>
      </c>
      <c r="G68" s="114">
        <v>37</v>
      </c>
      <c r="H68" s="114">
        <v>34</v>
      </c>
      <c r="I68" s="140">
        <v>32</v>
      </c>
      <c r="J68" s="115">
        <v>1</v>
      </c>
      <c r="K68" s="116">
        <v>3.125</v>
      </c>
    </row>
    <row r="69" spans="1:11" ht="14.1" customHeight="1" x14ac:dyDescent="0.2">
      <c r="A69" s="306">
        <v>83</v>
      </c>
      <c r="B69" s="307" t="s">
        <v>304</v>
      </c>
      <c r="C69" s="308"/>
      <c r="D69" s="113">
        <v>3.496323055089666</v>
      </c>
      <c r="E69" s="115">
        <v>271</v>
      </c>
      <c r="F69" s="114">
        <v>264</v>
      </c>
      <c r="G69" s="114">
        <v>261</v>
      </c>
      <c r="H69" s="114">
        <v>264</v>
      </c>
      <c r="I69" s="140">
        <v>268</v>
      </c>
      <c r="J69" s="115">
        <v>3</v>
      </c>
      <c r="K69" s="116">
        <v>1.1194029850746268</v>
      </c>
    </row>
    <row r="70" spans="1:11" ht="14.1" customHeight="1" x14ac:dyDescent="0.2">
      <c r="A70" s="306" t="s">
        <v>305</v>
      </c>
      <c r="B70" s="307" t="s">
        <v>306</v>
      </c>
      <c r="C70" s="308"/>
      <c r="D70" s="113">
        <v>1.8965294800670882</v>
      </c>
      <c r="E70" s="115">
        <v>147</v>
      </c>
      <c r="F70" s="114">
        <v>140</v>
      </c>
      <c r="G70" s="114">
        <v>131</v>
      </c>
      <c r="H70" s="114">
        <v>136</v>
      </c>
      <c r="I70" s="140">
        <v>140</v>
      </c>
      <c r="J70" s="115">
        <v>7</v>
      </c>
      <c r="K70" s="116">
        <v>5</v>
      </c>
    </row>
    <row r="71" spans="1:11" ht="14.1" customHeight="1" x14ac:dyDescent="0.2">
      <c r="A71" s="306"/>
      <c r="B71" s="307" t="s">
        <v>307</v>
      </c>
      <c r="C71" s="308"/>
      <c r="D71" s="113">
        <v>1.4965810863114437</v>
      </c>
      <c r="E71" s="115">
        <v>116</v>
      </c>
      <c r="F71" s="114">
        <v>112</v>
      </c>
      <c r="G71" s="114">
        <v>107</v>
      </c>
      <c r="H71" s="114">
        <v>109</v>
      </c>
      <c r="I71" s="140">
        <v>114</v>
      </c>
      <c r="J71" s="115">
        <v>2</v>
      </c>
      <c r="K71" s="116">
        <v>1.7543859649122806</v>
      </c>
    </row>
    <row r="72" spans="1:11" ht="14.1" customHeight="1" x14ac:dyDescent="0.2">
      <c r="A72" s="306">
        <v>84</v>
      </c>
      <c r="B72" s="307" t="s">
        <v>308</v>
      </c>
      <c r="C72" s="308"/>
      <c r="D72" s="113">
        <v>1.0708295703780157</v>
      </c>
      <c r="E72" s="115">
        <v>83</v>
      </c>
      <c r="F72" s="114">
        <v>94</v>
      </c>
      <c r="G72" s="114">
        <v>89</v>
      </c>
      <c r="H72" s="114">
        <v>93</v>
      </c>
      <c r="I72" s="140">
        <v>93</v>
      </c>
      <c r="J72" s="115">
        <v>-10</v>
      </c>
      <c r="K72" s="116">
        <v>-10.75268817204301</v>
      </c>
    </row>
    <row r="73" spans="1:11" ht="14.1" customHeight="1" x14ac:dyDescent="0.2">
      <c r="A73" s="306" t="s">
        <v>309</v>
      </c>
      <c r="B73" s="307" t="s">
        <v>310</v>
      </c>
      <c r="C73" s="308"/>
      <c r="D73" s="113">
        <v>0.11611404980002581</v>
      </c>
      <c r="E73" s="115">
        <v>9</v>
      </c>
      <c r="F73" s="114">
        <v>10</v>
      </c>
      <c r="G73" s="114">
        <v>10</v>
      </c>
      <c r="H73" s="114">
        <v>13</v>
      </c>
      <c r="I73" s="140">
        <v>12</v>
      </c>
      <c r="J73" s="115">
        <v>-3</v>
      </c>
      <c r="K73" s="116">
        <v>-25</v>
      </c>
    </row>
    <row r="74" spans="1:11" ht="14.1" customHeight="1" x14ac:dyDescent="0.2">
      <c r="A74" s="306" t="s">
        <v>311</v>
      </c>
      <c r="B74" s="307" t="s">
        <v>312</v>
      </c>
      <c r="C74" s="308"/>
      <c r="D74" s="113">
        <v>7.7409366533350538E-2</v>
      </c>
      <c r="E74" s="115">
        <v>6</v>
      </c>
      <c r="F74" s="114">
        <v>5</v>
      </c>
      <c r="G74" s="114">
        <v>5</v>
      </c>
      <c r="H74" s="114">
        <v>5</v>
      </c>
      <c r="I74" s="140">
        <v>5</v>
      </c>
      <c r="J74" s="115">
        <v>1</v>
      </c>
      <c r="K74" s="116">
        <v>20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v>3</v>
      </c>
      <c r="G76" s="114">
        <v>4</v>
      </c>
      <c r="H76" s="114">
        <v>4</v>
      </c>
      <c r="I76" s="140">
        <v>5</v>
      </c>
      <c r="J76" s="115" t="s">
        <v>513</v>
      </c>
      <c r="K76" s="116" t="s">
        <v>513</v>
      </c>
    </row>
    <row r="77" spans="1:11" ht="14.1" customHeight="1" x14ac:dyDescent="0.2">
      <c r="A77" s="306">
        <v>92</v>
      </c>
      <c r="B77" s="307" t="s">
        <v>316</v>
      </c>
      <c r="C77" s="308"/>
      <c r="D77" s="113">
        <v>0.41284995484453618</v>
      </c>
      <c r="E77" s="115">
        <v>32</v>
      </c>
      <c r="F77" s="114">
        <v>30</v>
      </c>
      <c r="G77" s="114">
        <v>27</v>
      </c>
      <c r="H77" s="114">
        <v>32</v>
      </c>
      <c r="I77" s="140">
        <v>27</v>
      </c>
      <c r="J77" s="115">
        <v>5</v>
      </c>
      <c r="K77" s="116">
        <v>18.518518518518519</v>
      </c>
    </row>
    <row r="78" spans="1:11" ht="14.1" customHeight="1" x14ac:dyDescent="0.2">
      <c r="A78" s="306">
        <v>93</v>
      </c>
      <c r="B78" s="307" t="s">
        <v>317</v>
      </c>
      <c r="C78" s="308"/>
      <c r="D78" s="113">
        <v>7.7409366533350538E-2</v>
      </c>
      <c r="E78" s="115">
        <v>6</v>
      </c>
      <c r="F78" s="114">
        <v>6</v>
      </c>
      <c r="G78" s="114">
        <v>4</v>
      </c>
      <c r="H78" s="114">
        <v>5</v>
      </c>
      <c r="I78" s="140">
        <v>5</v>
      </c>
      <c r="J78" s="115">
        <v>1</v>
      </c>
      <c r="K78" s="116">
        <v>20</v>
      </c>
    </row>
    <row r="79" spans="1:11" ht="14.1" customHeight="1" x14ac:dyDescent="0.2">
      <c r="A79" s="306">
        <v>94</v>
      </c>
      <c r="B79" s="307" t="s">
        <v>318</v>
      </c>
      <c r="C79" s="308"/>
      <c r="D79" s="113">
        <v>0.63217649335569603</v>
      </c>
      <c r="E79" s="115">
        <v>49</v>
      </c>
      <c r="F79" s="114">
        <v>61</v>
      </c>
      <c r="G79" s="114">
        <v>60</v>
      </c>
      <c r="H79" s="114">
        <v>48</v>
      </c>
      <c r="I79" s="140">
        <v>48</v>
      </c>
      <c r="J79" s="115">
        <v>1</v>
      </c>
      <c r="K79" s="116">
        <v>2.0833333333333335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4.6187588698232487</v>
      </c>
      <c r="E81" s="143">
        <v>358</v>
      </c>
      <c r="F81" s="144">
        <v>365</v>
      </c>
      <c r="G81" s="144">
        <v>372</v>
      </c>
      <c r="H81" s="144">
        <v>374</v>
      </c>
      <c r="I81" s="145">
        <v>361</v>
      </c>
      <c r="J81" s="143">
        <v>-3</v>
      </c>
      <c r="K81" s="146">
        <v>-0.83102493074792239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2327</v>
      </c>
      <c r="G12" s="536">
        <v>1741</v>
      </c>
      <c r="H12" s="536">
        <v>3255</v>
      </c>
      <c r="I12" s="536">
        <v>2389</v>
      </c>
      <c r="J12" s="537">
        <v>2496</v>
      </c>
      <c r="K12" s="538">
        <v>-169</v>
      </c>
      <c r="L12" s="349">
        <v>-6.770833333333333</v>
      </c>
    </row>
    <row r="13" spans="1:17" s="110" customFormat="1" ht="15" customHeight="1" x14ac:dyDescent="0.2">
      <c r="A13" s="350" t="s">
        <v>344</v>
      </c>
      <c r="B13" s="351" t="s">
        <v>345</v>
      </c>
      <c r="C13" s="347"/>
      <c r="D13" s="347"/>
      <c r="E13" s="348"/>
      <c r="F13" s="536">
        <v>1200</v>
      </c>
      <c r="G13" s="536">
        <v>842</v>
      </c>
      <c r="H13" s="536">
        <v>1749</v>
      </c>
      <c r="I13" s="536">
        <v>1235</v>
      </c>
      <c r="J13" s="537">
        <v>1274</v>
      </c>
      <c r="K13" s="538">
        <v>-74</v>
      </c>
      <c r="L13" s="349">
        <v>-5.8084772370486659</v>
      </c>
    </row>
    <row r="14" spans="1:17" s="110" customFormat="1" ht="22.5" customHeight="1" x14ac:dyDescent="0.2">
      <c r="A14" s="350"/>
      <c r="B14" s="351" t="s">
        <v>346</v>
      </c>
      <c r="C14" s="347"/>
      <c r="D14" s="347"/>
      <c r="E14" s="348"/>
      <c r="F14" s="536">
        <v>1127</v>
      </c>
      <c r="G14" s="536">
        <v>899</v>
      </c>
      <c r="H14" s="536">
        <v>1506</v>
      </c>
      <c r="I14" s="536">
        <v>1154</v>
      </c>
      <c r="J14" s="537">
        <v>1222</v>
      </c>
      <c r="K14" s="538">
        <v>-95</v>
      </c>
      <c r="L14" s="349">
        <v>-7.7741407528641568</v>
      </c>
    </row>
    <row r="15" spans="1:17" s="110" customFormat="1" ht="15" customHeight="1" x14ac:dyDescent="0.2">
      <c r="A15" s="350" t="s">
        <v>347</v>
      </c>
      <c r="B15" s="351" t="s">
        <v>108</v>
      </c>
      <c r="C15" s="347"/>
      <c r="D15" s="347"/>
      <c r="E15" s="348"/>
      <c r="F15" s="536">
        <v>533</v>
      </c>
      <c r="G15" s="536">
        <v>470</v>
      </c>
      <c r="H15" s="536">
        <v>1470</v>
      </c>
      <c r="I15" s="536">
        <v>585</v>
      </c>
      <c r="J15" s="537">
        <v>590</v>
      </c>
      <c r="K15" s="538">
        <v>-57</v>
      </c>
      <c r="L15" s="349">
        <v>-9.6610169491525415</v>
      </c>
    </row>
    <row r="16" spans="1:17" s="110" customFormat="1" ht="15" customHeight="1" x14ac:dyDescent="0.2">
      <c r="A16" s="350"/>
      <c r="B16" s="351" t="s">
        <v>109</v>
      </c>
      <c r="C16" s="347"/>
      <c r="D16" s="347"/>
      <c r="E16" s="348"/>
      <c r="F16" s="536">
        <v>1543</v>
      </c>
      <c r="G16" s="536">
        <v>1089</v>
      </c>
      <c r="H16" s="536">
        <v>1570</v>
      </c>
      <c r="I16" s="536">
        <v>1573</v>
      </c>
      <c r="J16" s="537">
        <v>1628</v>
      </c>
      <c r="K16" s="538">
        <v>-85</v>
      </c>
      <c r="L16" s="349">
        <v>-5.2211302211302213</v>
      </c>
    </row>
    <row r="17" spans="1:12" s="110" customFormat="1" ht="15" customHeight="1" x14ac:dyDescent="0.2">
      <c r="A17" s="350"/>
      <c r="B17" s="351" t="s">
        <v>110</v>
      </c>
      <c r="C17" s="347"/>
      <c r="D17" s="347"/>
      <c r="E17" s="348"/>
      <c r="F17" s="536">
        <v>225</v>
      </c>
      <c r="G17" s="536">
        <v>161</v>
      </c>
      <c r="H17" s="536">
        <v>187</v>
      </c>
      <c r="I17" s="536">
        <v>198</v>
      </c>
      <c r="J17" s="537">
        <v>248</v>
      </c>
      <c r="K17" s="538">
        <v>-23</v>
      </c>
      <c r="L17" s="349">
        <v>-9.2741935483870961</v>
      </c>
    </row>
    <row r="18" spans="1:12" s="110" customFormat="1" ht="15" customHeight="1" x14ac:dyDescent="0.2">
      <c r="A18" s="350"/>
      <c r="B18" s="351" t="s">
        <v>111</v>
      </c>
      <c r="C18" s="347"/>
      <c r="D18" s="347"/>
      <c r="E18" s="348"/>
      <c r="F18" s="536">
        <v>26</v>
      </c>
      <c r="G18" s="536">
        <v>21</v>
      </c>
      <c r="H18" s="536">
        <v>28</v>
      </c>
      <c r="I18" s="536">
        <v>33</v>
      </c>
      <c r="J18" s="537">
        <v>30</v>
      </c>
      <c r="K18" s="538">
        <v>-4</v>
      </c>
      <c r="L18" s="349">
        <v>-13.333333333333334</v>
      </c>
    </row>
    <row r="19" spans="1:12" s="110" customFormat="1" ht="15" customHeight="1" x14ac:dyDescent="0.2">
      <c r="A19" s="118" t="s">
        <v>113</v>
      </c>
      <c r="B19" s="119" t="s">
        <v>181</v>
      </c>
      <c r="C19" s="347"/>
      <c r="D19" s="347"/>
      <c r="E19" s="348"/>
      <c r="F19" s="536">
        <v>1604</v>
      </c>
      <c r="G19" s="536">
        <v>1147</v>
      </c>
      <c r="H19" s="536">
        <v>2509</v>
      </c>
      <c r="I19" s="536">
        <v>1653</v>
      </c>
      <c r="J19" s="537">
        <v>1710</v>
      </c>
      <c r="K19" s="538">
        <v>-106</v>
      </c>
      <c r="L19" s="349">
        <v>-6.1988304093567255</v>
      </c>
    </row>
    <row r="20" spans="1:12" s="110" customFormat="1" ht="15" customHeight="1" x14ac:dyDescent="0.2">
      <c r="A20" s="118"/>
      <c r="B20" s="119" t="s">
        <v>182</v>
      </c>
      <c r="C20" s="347"/>
      <c r="D20" s="347"/>
      <c r="E20" s="348"/>
      <c r="F20" s="536">
        <v>723</v>
      </c>
      <c r="G20" s="536">
        <v>594</v>
      </c>
      <c r="H20" s="536">
        <v>746</v>
      </c>
      <c r="I20" s="536">
        <v>736</v>
      </c>
      <c r="J20" s="537">
        <v>786</v>
      </c>
      <c r="K20" s="538">
        <v>-63</v>
      </c>
      <c r="L20" s="349">
        <v>-8.0152671755725198</v>
      </c>
    </row>
    <row r="21" spans="1:12" s="110" customFormat="1" ht="15" customHeight="1" x14ac:dyDescent="0.2">
      <c r="A21" s="118" t="s">
        <v>113</v>
      </c>
      <c r="B21" s="119" t="s">
        <v>116</v>
      </c>
      <c r="C21" s="347"/>
      <c r="D21" s="347"/>
      <c r="E21" s="348"/>
      <c r="F21" s="536">
        <v>1600</v>
      </c>
      <c r="G21" s="536">
        <v>1183</v>
      </c>
      <c r="H21" s="536">
        <v>2315</v>
      </c>
      <c r="I21" s="536">
        <v>1442</v>
      </c>
      <c r="J21" s="537">
        <v>1729</v>
      </c>
      <c r="K21" s="538">
        <v>-129</v>
      </c>
      <c r="L21" s="349">
        <v>-7.4609600925390396</v>
      </c>
    </row>
    <row r="22" spans="1:12" s="110" customFormat="1" ht="15" customHeight="1" x14ac:dyDescent="0.2">
      <c r="A22" s="118"/>
      <c r="B22" s="119" t="s">
        <v>117</v>
      </c>
      <c r="C22" s="347"/>
      <c r="D22" s="347"/>
      <c r="E22" s="348"/>
      <c r="F22" s="536">
        <v>727</v>
      </c>
      <c r="G22" s="536">
        <v>558</v>
      </c>
      <c r="H22" s="536">
        <v>936</v>
      </c>
      <c r="I22" s="536">
        <v>944</v>
      </c>
      <c r="J22" s="537">
        <v>767</v>
      </c>
      <c r="K22" s="538">
        <v>-40</v>
      </c>
      <c r="L22" s="349">
        <v>-5.2151238591916558</v>
      </c>
    </row>
    <row r="23" spans="1:12" s="110" customFormat="1" ht="15" customHeight="1" x14ac:dyDescent="0.2">
      <c r="A23" s="352" t="s">
        <v>347</v>
      </c>
      <c r="B23" s="353" t="s">
        <v>193</v>
      </c>
      <c r="C23" s="354"/>
      <c r="D23" s="354"/>
      <c r="E23" s="355"/>
      <c r="F23" s="539">
        <v>45</v>
      </c>
      <c r="G23" s="539">
        <v>108</v>
      </c>
      <c r="H23" s="539">
        <v>598</v>
      </c>
      <c r="I23" s="539">
        <v>21</v>
      </c>
      <c r="J23" s="540">
        <v>45</v>
      </c>
      <c r="K23" s="541">
        <v>0</v>
      </c>
      <c r="L23" s="356">
        <v>0</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30.3</v>
      </c>
      <c r="G25" s="542">
        <v>28</v>
      </c>
      <c r="H25" s="542">
        <v>38.799999999999997</v>
      </c>
      <c r="I25" s="542">
        <v>40.1</v>
      </c>
      <c r="J25" s="542">
        <v>31.7</v>
      </c>
      <c r="K25" s="543" t="s">
        <v>349</v>
      </c>
      <c r="L25" s="364">
        <v>-1.3999999999999986</v>
      </c>
    </row>
    <row r="26" spans="1:12" s="110" customFormat="1" ht="15" customHeight="1" x14ac:dyDescent="0.2">
      <c r="A26" s="365" t="s">
        <v>105</v>
      </c>
      <c r="B26" s="366" t="s">
        <v>345</v>
      </c>
      <c r="C26" s="362"/>
      <c r="D26" s="362"/>
      <c r="E26" s="363"/>
      <c r="F26" s="542">
        <v>29.5</v>
      </c>
      <c r="G26" s="542">
        <v>27.5</v>
      </c>
      <c r="H26" s="542">
        <v>40.6</v>
      </c>
      <c r="I26" s="542">
        <v>38.700000000000003</v>
      </c>
      <c r="J26" s="544">
        <v>31.4</v>
      </c>
      <c r="K26" s="543" t="s">
        <v>349</v>
      </c>
      <c r="L26" s="364">
        <v>-1.8999999999999986</v>
      </c>
    </row>
    <row r="27" spans="1:12" s="110" customFormat="1" ht="15" customHeight="1" x14ac:dyDescent="0.2">
      <c r="A27" s="365"/>
      <c r="B27" s="366" t="s">
        <v>346</v>
      </c>
      <c r="C27" s="362"/>
      <c r="D27" s="362"/>
      <c r="E27" s="363"/>
      <c r="F27" s="542">
        <v>31</v>
      </c>
      <c r="G27" s="542">
        <v>28.4</v>
      </c>
      <c r="H27" s="542">
        <v>36.799999999999997</v>
      </c>
      <c r="I27" s="542">
        <v>41.7</v>
      </c>
      <c r="J27" s="542">
        <v>32.1</v>
      </c>
      <c r="K27" s="543" t="s">
        <v>349</v>
      </c>
      <c r="L27" s="364">
        <v>-1.1000000000000014</v>
      </c>
    </row>
    <row r="28" spans="1:12" s="110" customFormat="1" ht="15" customHeight="1" x14ac:dyDescent="0.2">
      <c r="A28" s="365" t="s">
        <v>113</v>
      </c>
      <c r="B28" s="366" t="s">
        <v>108</v>
      </c>
      <c r="C28" s="362"/>
      <c r="D28" s="362"/>
      <c r="E28" s="363"/>
      <c r="F28" s="542">
        <v>42.6</v>
      </c>
      <c r="G28" s="542">
        <v>35.799999999999997</v>
      </c>
      <c r="H28" s="542">
        <v>46.8</v>
      </c>
      <c r="I28" s="542">
        <v>51.2</v>
      </c>
      <c r="J28" s="542">
        <v>40</v>
      </c>
      <c r="K28" s="543" t="s">
        <v>349</v>
      </c>
      <c r="L28" s="364">
        <v>2.6000000000000014</v>
      </c>
    </row>
    <row r="29" spans="1:12" s="110" customFormat="1" ht="11.25" x14ac:dyDescent="0.2">
      <c r="A29" s="365"/>
      <c r="B29" s="366" t="s">
        <v>109</v>
      </c>
      <c r="C29" s="362"/>
      <c r="D29" s="362"/>
      <c r="E29" s="363"/>
      <c r="F29" s="542">
        <v>26.3</v>
      </c>
      <c r="G29" s="542">
        <v>24.8</v>
      </c>
      <c r="H29" s="542">
        <v>34.5</v>
      </c>
      <c r="I29" s="542">
        <v>35.9</v>
      </c>
      <c r="J29" s="544">
        <v>29.3</v>
      </c>
      <c r="K29" s="543" t="s">
        <v>349</v>
      </c>
      <c r="L29" s="364">
        <v>-3</v>
      </c>
    </row>
    <row r="30" spans="1:12" s="110" customFormat="1" ht="15" customHeight="1" x14ac:dyDescent="0.2">
      <c r="A30" s="365"/>
      <c r="B30" s="366" t="s">
        <v>110</v>
      </c>
      <c r="C30" s="362"/>
      <c r="D30" s="362"/>
      <c r="E30" s="363"/>
      <c r="F30" s="542">
        <v>27.6</v>
      </c>
      <c r="G30" s="542">
        <v>31.1</v>
      </c>
      <c r="H30" s="542">
        <v>37.6</v>
      </c>
      <c r="I30" s="542">
        <v>39.6</v>
      </c>
      <c r="J30" s="542">
        <v>27.9</v>
      </c>
      <c r="K30" s="543" t="s">
        <v>349</v>
      </c>
      <c r="L30" s="364">
        <v>-0.29999999999999716</v>
      </c>
    </row>
    <row r="31" spans="1:12" s="110" customFormat="1" ht="15" customHeight="1" x14ac:dyDescent="0.2">
      <c r="A31" s="365"/>
      <c r="B31" s="366" t="s">
        <v>111</v>
      </c>
      <c r="C31" s="362"/>
      <c r="D31" s="362"/>
      <c r="E31" s="363"/>
      <c r="F31" s="542">
        <v>50</v>
      </c>
      <c r="G31" s="542">
        <v>33.299999999999997</v>
      </c>
      <c r="H31" s="542">
        <v>39.299999999999997</v>
      </c>
      <c r="I31" s="542">
        <v>54.5</v>
      </c>
      <c r="J31" s="542">
        <v>43.3</v>
      </c>
      <c r="K31" s="543" t="s">
        <v>349</v>
      </c>
      <c r="L31" s="364">
        <v>6.7000000000000028</v>
      </c>
    </row>
    <row r="32" spans="1:12" s="110" customFormat="1" ht="15" customHeight="1" x14ac:dyDescent="0.2">
      <c r="A32" s="367" t="s">
        <v>113</v>
      </c>
      <c r="B32" s="368" t="s">
        <v>181</v>
      </c>
      <c r="C32" s="362"/>
      <c r="D32" s="362"/>
      <c r="E32" s="363"/>
      <c r="F32" s="542">
        <v>29.2</v>
      </c>
      <c r="G32" s="542">
        <v>25.8</v>
      </c>
      <c r="H32" s="542">
        <v>38.1</v>
      </c>
      <c r="I32" s="542">
        <v>39.9</v>
      </c>
      <c r="J32" s="544">
        <v>30.6</v>
      </c>
      <c r="K32" s="543" t="s">
        <v>349</v>
      </c>
      <c r="L32" s="364">
        <v>-1.4000000000000021</v>
      </c>
    </row>
    <row r="33" spans="1:12" s="110" customFormat="1" ht="15" customHeight="1" x14ac:dyDescent="0.2">
      <c r="A33" s="367"/>
      <c r="B33" s="368" t="s">
        <v>182</v>
      </c>
      <c r="C33" s="362"/>
      <c r="D33" s="362"/>
      <c r="E33" s="363"/>
      <c r="F33" s="542">
        <v>32.700000000000003</v>
      </c>
      <c r="G33" s="542">
        <v>31.8</v>
      </c>
      <c r="H33" s="542">
        <v>40.6</v>
      </c>
      <c r="I33" s="542">
        <v>40.700000000000003</v>
      </c>
      <c r="J33" s="542">
        <v>34.1</v>
      </c>
      <c r="K33" s="543" t="s">
        <v>349</v>
      </c>
      <c r="L33" s="364">
        <v>-1.3999999999999986</v>
      </c>
    </row>
    <row r="34" spans="1:12" s="369" customFormat="1" ht="15" customHeight="1" x14ac:dyDescent="0.2">
      <c r="A34" s="367" t="s">
        <v>113</v>
      </c>
      <c r="B34" s="368" t="s">
        <v>116</v>
      </c>
      <c r="C34" s="362"/>
      <c r="D34" s="362"/>
      <c r="E34" s="363"/>
      <c r="F34" s="542">
        <v>26.9</v>
      </c>
      <c r="G34" s="542">
        <v>25.2</v>
      </c>
      <c r="H34" s="542">
        <v>33.299999999999997</v>
      </c>
      <c r="I34" s="542">
        <v>37</v>
      </c>
      <c r="J34" s="542">
        <v>28.9</v>
      </c>
      <c r="K34" s="543" t="s">
        <v>349</v>
      </c>
      <c r="L34" s="364">
        <v>-2</v>
      </c>
    </row>
    <row r="35" spans="1:12" s="369" customFormat="1" ht="11.25" x14ac:dyDescent="0.2">
      <c r="A35" s="370"/>
      <c r="B35" s="371" t="s">
        <v>117</v>
      </c>
      <c r="C35" s="372"/>
      <c r="D35" s="372"/>
      <c r="E35" s="373"/>
      <c r="F35" s="545">
        <v>37.700000000000003</v>
      </c>
      <c r="G35" s="545">
        <v>33.5</v>
      </c>
      <c r="H35" s="545">
        <v>50.1</v>
      </c>
      <c r="I35" s="545">
        <v>44.9</v>
      </c>
      <c r="J35" s="546">
        <v>37.9</v>
      </c>
      <c r="K35" s="547" t="s">
        <v>349</v>
      </c>
      <c r="L35" s="374">
        <v>-0.19999999999999574</v>
      </c>
    </row>
    <row r="36" spans="1:12" s="369" customFormat="1" ht="15.95" customHeight="1" x14ac:dyDescent="0.2">
      <c r="A36" s="375" t="s">
        <v>350</v>
      </c>
      <c r="B36" s="376"/>
      <c r="C36" s="377"/>
      <c r="D36" s="376"/>
      <c r="E36" s="378"/>
      <c r="F36" s="548">
        <v>2273</v>
      </c>
      <c r="G36" s="548">
        <v>1623</v>
      </c>
      <c r="H36" s="548">
        <v>2587</v>
      </c>
      <c r="I36" s="548">
        <v>2358</v>
      </c>
      <c r="J36" s="548">
        <v>2434</v>
      </c>
      <c r="K36" s="549">
        <v>-161</v>
      </c>
      <c r="L36" s="380">
        <v>-6.6146261298274442</v>
      </c>
    </row>
    <row r="37" spans="1:12" s="369" customFormat="1" ht="15.95" customHeight="1" x14ac:dyDescent="0.2">
      <c r="A37" s="381"/>
      <c r="B37" s="382" t="s">
        <v>113</v>
      </c>
      <c r="C37" s="382" t="s">
        <v>351</v>
      </c>
      <c r="D37" s="382"/>
      <c r="E37" s="383"/>
      <c r="F37" s="548">
        <v>688</v>
      </c>
      <c r="G37" s="548">
        <v>454</v>
      </c>
      <c r="H37" s="548">
        <v>1004</v>
      </c>
      <c r="I37" s="548">
        <v>946</v>
      </c>
      <c r="J37" s="548">
        <v>772</v>
      </c>
      <c r="K37" s="549">
        <v>-84</v>
      </c>
      <c r="L37" s="380">
        <v>-10.880829015544041</v>
      </c>
    </row>
    <row r="38" spans="1:12" s="369" customFormat="1" ht="15.95" customHeight="1" x14ac:dyDescent="0.2">
      <c r="A38" s="381"/>
      <c r="B38" s="384" t="s">
        <v>105</v>
      </c>
      <c r="C38" s="384" t="s">
        <v>106</v>
      </c>
      <c r="D38" s="385"/>
      <c r="E38" s="383"/>
      <c r="F38" s="548">
        <v>1168</v>
      </c>
      <c r="G38" s="548">
        <v>777</v>
      </c>
      <c r="H38" s="548">
        <v>1374</v>
      </c>
      <c r="I38" s="548">
        <v>1221</v>
      </c>
      <c r="J38" s="550">
        <v>1246</v>
      </c>
      <c r="K38" s="549">
        <v>-78</v>
      </c>
      <c r="L38" s="380">
        <v>-6.260032102728732</v>
      </c>
    </row>
    <row r="39" spans="1:12" s="369" customFormat="1" ht="15.95" customHeight="1" x14ac:dyDescent="0.2">
      <c r="A39" s="381"/>
      <c r="B39" s="385"/>
      <c r="C39" s="382" t="s">
        <v>352</v>
      </c>
      <c r="D39" s="385"/>
      <c r="E39" s="383"/>
      <c r="F39" s="548">
        <v>345</v>
      </c>
      <c r="G39" s="548">
        <v>214</v>
      </c>
      <c r="H39" s="548">
        <v>558</v>
      </c>
      <c r="I39" s="548">
        <v>472</v>
      </c>
      <c r="J39" s="548">
        <v>391</v>
      </c>
      <c r="K39" s="549">
        <v>-46</v>
      </c>
      <c r="L39" s="380">
        <v>-11.764705882352942</v>
      </c>
    </row>
    <row r="40" spans="1:12" s="369" customFormat="1" ht="15.95" customHeight="1" x14ac:dyDescent="0.2">
      <c r="A40" s="381"/>
      <c r="B40" s="384"/>
      <c r="C40" s="384" t="s">
        <v>107</v>
      </c>
      <c r="D40" s="385"/>
      <c r="E40" s="383"/>
      <c r="F40" s="548">
        <v>1105</v>
      </c>
      <c r="G40" s="548">
        <v>846</v>
      </c>
      <c r="H40" s="548">
        <v>1213</v>
      </c>
      <c r="I40" s="548">
        <v>1137</v>
      </c>
      <c r="J40" s="548">
        <v>1188</v>
      </c>
      <c r="K40" s="549">
        <v>-83</v>
      </c>
      <c r="L40" s="380">
        <v>-6.9865319865319861</v>
      </c>
    </row>
    <row r="41" spans="1:12" s="369" customFormat="1" ht="24" customHeight="1" x14ac:dyDescent="0.2">
      <c r="A41" s="381"/>
      <c r="B41" s="385"/>
      <c r="C41" s="382" t="s">
        <v>352</v>
      </c>
      <c r="D41" s="385"/>
      <c r="E41" s="383"/>
      <c r="F41" s="548">
        <v>343</v>
      </c>
      <c r="G41" s="548">
        <v>240</v>
      </c>
      <c r="H41" s="548">
        <v>446</v>
      </c>
      <c r="I41" s="548">
        <v>474</v>
      </c>
      <c r="J41" s="550">
        <v>381</v>
      </c>
      <c r="K41" s="549">
        <v>-38</v>
      </c>
      <c r="L41" s="380">
        <v>-9.9737532808398957</v>
      </c>
    </row>
    <row r="42" spans="1:12" s="110" customFormat="1" ht="15" customHeight="1" x14ac:dyDescent="0.2">
      <c r="A42" s="381"/>
      <c r="B42" s="384" t="s">
        <v>113</v>
      </c>
      <c r="C42" s="384" t="s">
        <v>353</v>
      </c>
      <c r="D42" s="385"/>
      <c r="E42" s="383"/>
      <c r="F42" s="548">
        <v>495</v>
      </c>
      <c r="G42" s="548">
        <v>363</v>
      </c>
      <c r="H42" s="548">
        <v>852</v>
      </c>
      <c r="I42" s="548">
        <v>565</v>
      </c>
      <c r="J42" s="548">
        <v>543</v>
      </c>
      <c r="K42" s="549">
        <v>-48</v>
      </c>
      <c r="L42" s="380">
        <v>-8.8397790055248624</v>
      </c>
    </row>
    <row r="43" spans="1:12" s="110" customFormat="1" ht="15" customHeight="1" x14ac:dyDescent="0.2">
      <c r="A43" s="381"/>
      <c r="B43" s="385"/>
      <c r="C43" s="382" t="s">
        <v>352</v>
      </c>
      <c r="D43" s="385"/>
      <c r="E43" s="383"/>
      <c r="F43" s="548">
        <v>211</v>
      </c>
      <c r="G43" s="548">
        <v>130</v>
      </c>
      <c r="H43" s="548">
        <v>399</v>
      </c>
      <c r="I43" s="548">
        <v>289</v>
      </c>
      <c r="J43" s="548">
        <v>217</v>
      </c>
      <c r="K43" s="549">
        <v>-6</v>
      </c>
      <c r="L43" s="380">
        <v>-2.7649769585253456</v>
      </c>
    </row>
    <row r="44" spans="1:12" s="110" customFormat="1" ht="15" customHeight="1" x14ac:dyDescent="0.2">
      <c r="A44" s="381"/>
      <c r="B44" s="384"/>
      <c r="C44" s="366" t="s">
        <v>109</v>
      </c>
      <c r="D44" s="385"/>
      <c r="E44" s="383"/>
      <c r="F44" s="548">
        <v>1527</v>
      </c>
      <c r="G44" s="548">
        <v>1078</v>
      </c>
      <c r="H44" s="548">
        <v>1521</v>
      </c>
      <c r="I44" s="548">
        <v>1563</v>
      </c>
      <c r="J44" s="550">
        <v>1614</v>
      </c>
      <c r="K44" s="549">
        <v>-87</v>
      </c>
      <c r="L44" s="380">
        <v>-5.3903345724907066</v>
      </c>
    </row>
    <row r="45" spans="1:12" s="110" customFormat="1" ht="15" customHeight="1" x14ac:dyDescent="0.2">
      <c r="A45" s="381"/>
      <c r="B45" s="385"/>
      <c r="C45" s="382" t="s">
        <v>352</v>
      </c>
      <c r="D45" s="385"/>
      <c r="E45" s="383"/>
      <c r="F45" s="548">
        <v>402</v>
      </c>
      <c r="G45" s="548">
        <v>267</v>
      </c>
      <c r="H45" s="548">
        <v>524</v>
      </c>
      <c r="I45" s="548">
        <v>561</v>
      </c>
      <c r="J45" s="548">
        <v>473</v>
      </c>
      <c r="K45" s="549">
        <v>-71</v>
      </c>
      <c r="L45" s="380">
        <v>-15.010570824524313</v>
      </c>
    </row>
    <row r="46" spans="1:12" s="110" customFormat="1" ht="15" customHeight="1" x14ac:dyDescent="0.2">
      <c r="A46" s="381"/>
      <c r="B46" s="384"/>
      <c r="C46" s="366" t="s">
        <v>110</v>
      </c>
      <c r="D46" s="385"/>
      <c r="E46" s="383"/>
      <c r="F46" s="548">
        <v>225</v>
      </c>
      <c r="G46" s="548">
        <v>161</v>
      </c>
      <c r="H46" s="548">
        <v>186</v>
      </c>
      <c r="I46" s="548">
        <v>197</v>
      </c>
      <c r="J46" s="548">
        <v>247</v>
      </c>
      <c r="K46" s="549">
        <v>-22</v>
      </c>
      <c r="L46" s="380">
        <v>-8.9068825910931171</v>
      </c>
    </row>
    <row r="47" spans="1:12" s="110" customFormat="1" ht="15" customHeight="1" x14ac:dyDescent="0.2">
      <c r="A47" s="381"/>
      <c r="B47" s="385"/>
      <c r="C47" s="382" t="s">
        <v>352</v>
      </c>
      <c r="D47" s="385"/>
      <c r="E47" s="383"/>
      <c r="F47" s="548">
        <v>62</v>
      </c>
      <c r="G47" s="548">
        <v>50</v>
      </c>
      <c r="H47" s="548">
        <v>70</v>
      </c>
      <c r="I47" s="548">
        <v>78</v>
      </c>
      <c r="J47" s="550">
        <v>69</v>
      </c>
      <c r="K47" s="549">
        <v>-7</v>
      </c>
      <c r="L47" s="380">
        <v>-10.144927536231885</v>
      </c>
    </row>
    <row r="48" spans="1:12" s="110" customFormat="1" ht="15" customHeight="1" x14ac:dyDescent="0.2">
      <c r="A48" s="381"/>
      <c r="B48" s="385"/>
      <c r="C48" s="366" t="s">
        <v>111</v>
      </c>
      <c r="D48" s="386"/>
      <c r="E48" s="387"/>
      <c r="F48" s="548">
        <v>26</v>
      </c>
      <c r="G48" s="548">
        <v>21</v>
      </c>
      <c r="H48" s="548">
        <v>28</v>
      </c>
      <c r="I48" s="548">
        <v>33</v>
      </c>
      <c r="J48" s="548">
        <v>30</v>
      </c>
      <c r="K48" s="549">
        <v>-4</v>
      </c>
      <c r="L48" s="380">
        <v>-13.333333333333334</v>
      </c>
    </row>
    <row r="49" spans="1:12" s="110" customFormat="1" ht="15" customHeight="1" x14ac:dyDescent="0.2">
      <c r="A49" s="381"/>
      <c r="B49" s="385"/>
      <c r="C49" s="382" t="s">
        <v>352</v>
      </c>
      <c r="D49" s="385"/>
      <c r="E49" s="383"/>
      <c r="F49" s="548">
        <v>13</v>
      </c>
      <c r="G49" s="548">
        <v>7</v>
      </c>
      <c r="H49" s="548">
        <v>11</v>
      </c>
      <c r="I49" s="548">
        <v>18</v>
      </c>
      <c r="J49" s="548">
        <v>13</v>
      </c>
      <c r="K49" s="549">
        <v>0</v>
      </c>
      <c r="L49" s="380">
        <v>0</v>
      </c>
    </row>
    <row r="50" spans="1:12" s="110" customFormat="1" ht="15" customHeight="1" x14ac:dyDescent="0.2">
      <c r="A50" s="381"/>
      <c r="B50" s="384" t="s">
        <v>113</v>
      </c>
      <c r="C50" s="382" t="s">
        <v>181</v>
      </c>
      <c r="D50" s="385"/>
      <c r="E50" s="383"/>
      <c r="F50" s="548">
        <v>1554</v>
      </c>
      <c r="G50" s="548">
        <v>1038</v>
      </c>
      <c r="H50" s="548">
        <v>1855</v>
      </c>
      <c r="I50" s="548">
        <v>1626</v>
      </c>
      <c r="J50" s="550">
        <v>1653</v>
      </c>
      <c r="K50" s="549">
        <v>-99</v>
      </c>
      <c r="L50" s="380">
        <v>-5.9891107078039925</v>
      </c>
    </row>
    <row r="51" spans="1:12" s="110" customFormat="1" ht="15" customHeight="1" x14ac:dyDescent="0.2">
      <c r="A51" s="381"/>
      <c r="B51" s="385"/>
      <c r="C51" s="382" t="s">
        <v>352</v>
      </c>
      <c r="D51" s="385"/>
      <c r="E51" s="383"/>
      <c r="F51" s="548">
        <v>453</v>
      </c>
      <c r="G51" s="548">
        <v>268</v>
      </c>
      <c r="H51" s="548">
        <v>707</v>
      </c>
      <c r="I51" s="548">
        <v>648</v>
      </c>
      <c r="J51" s="548">
        <v>506</v>
      </c>
      <c r="K51" s="549">
        <v>-53</v>
      </c>
      <c r="L51" s="380">
        <v>-10.474308300395258</v>
      </c>
    </row>
    <row r="52" spans="1:12" s="110" customFormat="1" ht="15" customHeight="1" x14ac:dyDescent="0.2">
      <c r="A52" s="381"/>
      <c r="B52" s="384"/>
      <c r="C52" s="382" t="s">
        <v>182</v>
      </c>
      <c r="D52" s="385"/>
      <c r="E52" s="383"/>
      <c r="F52" s="548">
        <v>719</v>
      </c>
      <c r="G52" s="548">
        <v>585</v>
      </c>
      <c r="H52" s="548">
        <v>732</v>
      </c>
      <c r="I52" s="548">
        <v>732</v>
      </c>
      <c r="J52" s="548">
        <v>781</v>
      </c>
      <c r="K52" s="549">
        <v>-62</v>
      </c>
      <c r="L52" s="380">
        <v>-7.9385403329065305</v>
      </c>
    </row>
    <row r="53" spans="1:12" s="269" customFormat="1" ht="11.25" customHeight="1" x14ac:dyDescent="0.2">
      <c r="A53" s="381"/>
      <c r="B53" s="385"/>
      <c r="C53" s="382" t="s">
        <v>352</v>
      </c>
      <c r="D53" s="385"/>
      <c r="E53" s="383"/>
      <c r="F53" s="548">
        <v>235</v>
      </c>
      <c r="G53" s="548">
        <v>186</v>
      </c>
      <c r="H53" s="548">
        <v>297</v>
      </c>
      <c r="I53" s="548">
        <v>298</v>
      </c>
      <c r="J53" s="550">
        <v>266</v>
      </c>
      <c r="K53" s="549">
        <v>-31</v>
      </c>
      <c r="L53" s="380">
        <v>-11.654135338345865</v>
      </c>
    </row>
    <row r="54" spans="1:12" s="151" customFormat="1" ht="12.75" customHeight="1" x14ac:dyDescent="0.2">
      <c r="A54" s="381"/>
      <c r="B54" s="384" t="s">
        <v>113</v>
      </c>
      <c r="C54" s="384" t="s">
        <v>116</v>
      </c>
      <c r="D54" s="385"/>
      <c r="E54" s="383"/>
      <c r="F54" s="548">
        <v>1567</v>
      </c>
      <c r="G54" s="548">
        <v>1082</v>
      </c>
      <c r="H54" s="548">
        <v>1733</v>
      </c>
      <c r="I54" s="548">
        <v>1421</v>
      </c>
      <c r="J54" s="548">
        <v>1679</v>
      </c>
      <c r="K54" s="549">
        <v>-112</v>
      </c>
      <c r="L54" s="380">
        <v>-6.6706372840976771</v>
      </c>
    </row>
    <row r="55" spans="1:12" ht="11.25" x14ac:dyDescent="0.2">
      <c r="A55" s="381"/>
      <c r="B55" s="385"/>
      <c r="C55" s="382" t="s">
        <v>352</v>
      </c>
      <c r="D55" s="385"/>
      <c r="E55" s="383"/>
      <c r="F55" s="548">
        <v>422</v>
      </c>
      <c r="G55" s="548">
        <v>273</v>
      </c>
      <c r="H55" s="548">
        <v>577</v>
      </c>
      <c r="I55" s="548">
        <v>526</v>
      </c>
      <c r="J55" s="548">
        <v>486</v>
      </c>
      <c r="K55" s="549">
        <v>-64</v>
      </c>
      <c r="L55" s="380">
        <v>-13.168724279835391</v>
      </c>
    </row>
    <row r="56" spans="1:12" ht="14.25" customHeight="1" x14ac:dyDescent="0.2">
      <c r="A56" s="381"/>
      <c r="B56" s="385"/>
      <c r="C56" s="384" t="s">
        <v>117</v>
      </c>
      <c r="D56" s="385"/>
      <c r="E56" s="383"/>
      <c r="F56" s="548">
        <v>706</v>
      </c>
      <c r="G56" s="548">
        <v>541</v>
      </c>
      <c r="H56" s="548">
        <v>852</v>
      </c>
      <c r="I56" s="548">
        <v>934</v>
      </c>
      <c r="J56" s="548">
        <v>755</v>
      </c>
      <c r="K56" s="549">
        <v>-49</v>
      </c>
      <c r="L56" s="380">
        <v>-6.4900662251655632</v>
      </c>
    </row>
    <row r="57" spans="1:12" ht="18.75" customHeight="1" x14ac:dyDescent="0.2">
      <c r="A57" s="388"/>
      <c r="B57" s="389"/>
      <c r="C57" s="390" t="s">
        <v>352</v>
      </c>
      <c r="D57" s="389"/>
      <c r="E57" s="391"/>
      <c r="F57" s="551">
        <v>266</v>
      </c>
      <c r="G57" s="552">
        <v>181</v>
      </c>
      <c r="H57" s="552">
        <v>427</v>
      </c>
      <c r="I57" s="552">
        <v>419</v>
      </c>
      <c r="J57" s="552">
        <v>286</v>
      </c>
      <c r="K57" s="553">
        <f t="shared" ref="K57" si="0">IF(OR(F57=".",J57=".")=TRUE,".",IF(OR(F57="*",J57="*")=TRUE,"*",IF(AND(F57="-",J57="-")=TRUE,"-",IF(AND(ISNUMBER(J57),ISNUMBER(F57))=TRUE,IF(F57-J57=0,0,F57-J57),IF(ISNUMBER(F57)=TRUE,F57,-J57)))))</f>
        <v>-20</v>
      </c>
      <c r="L57" s="392">
        <f t="shared" ref="L57" si="1">IF(K57 =".",".",IF(K57 ="*","*",IF(K57="-","-",IF(K57=0,0,IF(OR(J57="-",J57=".",F57="-",F57=".")=TRUE,"X",IF(J57=0,"0,0",IF(ABS(K57*100/J57)&gt;250,".X",(K57*100/J57))))))))</f>
        <v>-6.9930069930069934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2327</v>
      </c>
      <c r="E11" s="114">
        <v>1741</v>
      </c>
      <c r="F11" s="114">
        <v>3255</v>
      </c>
      <c r="G11" s="114">
        <v>2389</v>
      </c>
      <c r="H11" s="140">
        <v>2496</v>
      </c>
      <c r="I11" s="115">
        <v>-169</v>
      </c>
      <c r="J11" s="116">
        <v>-6.770833333333333</v>
      </c>
    </row>
    <row r="12" spans="1:15" s="110" customFormat="1" ht="24.95" customHeight="1" x14ac:dyDescent="0.2">
      <c r="A12" s="193" t="s">
        <v>132</v>
      </c>
      <c r="B12" s="194" t="s">
        <v>133</v>
      </c>
      <c r="C12" s="113">
        <v>3.3519553072625698</v>
      </c>
      <c r="D12" s="115">
        <v>78</v>
      </c>
      <c r="E12" s="114">
        <v>28</v>
      </c>
      <c r="F12" s="114">
        <v>234</v>
      </c>
      <c r="G12" s="114">
        <v>64</v>
      </c>
      <c r="H12" s="140">
        <v>57</v>
      </c>
      <c r="I12" s="115">
        <v>21</v>
      </c>
      <c r="J12" s="116">
        <v>36.842105263157897</v>
      </c>
    </row>
    <row r="13" spans="1:15" s="110" customFormat="1" ht="24.95" customHeight="1" x14ac:dyDescent="0.2">
      <c r="A13" s="193" t="s">
        <v>134</v>
      </c>
      <c r="B13" s="199" t="s">
        <v>214</v>
      </c>
      <c r="C13" s="113">
        <v>1.504082509669102</v>
      </c>
      <c r="D13" s="115">
        <v>35</v>
      </c>
      <c r="E13" s="114">
        <v>20</v>
      </c>
      <c r="F13" s="114">
        <v>40</v>
      </c>
      <c r="G13" s="114">
        <v>18</v>
      </c>
      <c r="H13" s="140">
        <v>39</v>
      </c>
      <c r="I13" s="115">
        <v>-4</v>
      </c>
      <c r="J13" s="116">
        <v>-10.256410256410257</v>
      </c>
    </row>
    <row r="14" spans="1:15" s="287" customFormat="1" ht="24.95" customHeight="1" x14ac:dyDescent="0.2">
      <c r="A14" s="193" t="s">
        <v>215</v>
      </c>
      <c r="B14" s="199" t="s">
        <v>137</v>
      </c>
      <c r="C14" s="113">
        <v>25.827245380318008</v>
      </c>
      <c r="D14" s="115">
        <v>601</v>
      </c>
      <c r="E14" s="114">
        <v>430</v>
      </c>
      <c r="F14" s="114">
        <v>744</v>
      </c>
      <c r="G14" s="114">
        <v>487</v>
      </c>
      <c r="H14" s="140">
        <v>559</v>
      </c>
      <c r="I14" s="115">
        <v>42</v>
      </c>
      <c r="J14" s="116">
        <v>7.5134168157423975</v>
      </c>
      <c r="K14" s="110"/>
      <c r="L14" s="110"/>
      <c r="M14" s="110"/>
      <c r="N14" s="110"/>
      <c r="O14" s="110"/>
    </row>
    <row r="15" spans="1:15" s="110" customFormat="1" ht="24.95" customHeight="1" x14ac:dyDescent="0.2">
      <c r="A15" s="193" t="s">
        <v>216</v>
      </c>
      <c r="B15" s="199" t="s">
        <v>217</v>
      </c>
      <c r="C15" s="113">
        <v>12.29050279329609</v>
      </c>
      <c r="D15" s="115">
        <v>286</v>
      </c>
      <c r="E15" s="114">
        <v>215</v>
      </c>
      <c r="F15" s="114">
        <v>282</v>
      </c>
      <c r="G15" s="114">
        <v>248</v>
      </c>
      <c r="H15" s="140">
        <v>230</v>
      </c>
      <c r="I15" s="115">
        <v>56</v>
      </c>
      <c r="J15" s="116">
        <v>24.347826086956523</v>
      </c>
    </row>
    <row r="16" spans="1:15" s="287" customFormat="1" ht="24.95" customHeight="1" x14ac:dyDescent="0.2">
      <c r="A16" s="193" t="s">
        <v>218</v>
      </c>
      <c r="B16" s="199" t="s">
        <v>141</v>
      </c>
      <c r="C16" s="113">
        <v>10.65749892565535</v>
      </c>
      <c r="D16" s="115">
        <v>248</v>
      </c>
      <c r="E16" s="114">
        <v>167</v>
      </c>
      <c r="F16" s="114">
        <v>342</v>
      </c>
      <c r="G16" s="114">
        <v>158</v>
      </c>
      <c r="H16" s="140">
        <v>244</v>
      </c>
      <c r="I16" s="115">
        <v>4</v>
      </c>
      <c r="J16" s="116">
        <v>1.639344262295082</v>
      </c>
      <c r="K16" s="110"/>
      <c r="L16" s="110"/>
      <c r="M16" s="110"/>
      <c r="N16" s="110"/>
      <c r="O16" s="110"/>
    </row>
    <row r="17" spans="1:15" s="110" customFormat="1" ht="24.95" customHeight="1" x14ac:dyDescent="0.2">
      <c r="A17" s="193" t="s">
        <v>142</v>
      </c>
      <c r="B17" s="199" t="s">
        <v>220</v>
      </c>
      <c r="C17" s="113">
        <v>2.8792436613665662</v>
      </c>
      <c r="D17" s="115">
        <v>67</v>
      </c>
      <c r="E17" s="114">
        <v>48</v>
      </c>
      <c r="F17" s="114">
        <v>120</v>
      </c>
      <c r="G17" s="114">
        <v>81</v>
      </c>
      <c r="H17" s="140">
        <v>85</v>
      </c>
      <c r="I17" s="115">
        <v>-18</v>
      </c>
      <c r="J17" s="116">
        <v>-21.176470588235293</v>
      </c>
    </row>
    <row r="18" spans="1:15" s="287" customFormat="1" ht="24.95" customHeight="1" x14ac:dyDescent="0.2">
      <c r="A18" s="201" t="s">
        <v>144</v>
      </c>
      <c r="B18" s="202" t="s">
        <v>145</v>
      </c>
      <c r="C18" s="113">
        <v>5.8014611087236787</v>
      </c>
      <c r="D18" s="115">
        <v>135</v>
      </c>
      <c r="E18" s="114">
        <v>84</v>
      </c>
      <c r="F18" s="114">
        <v>253</v>
      </c>
      <c r="G18" s="114">
        <v>133</v>
      </c>
      <c r="H18" s="140">
        <v>140</v>
      </c>
      <c r="I18" s="115">
        <v>-5</v>
      </c>
      <c r="J18" s="116">
        <v>-3.5714285714285716</v>
      </c>
      <c r="K18" s="110"/>
      <c r="L18" s="110"/>
      <c r="M18" s="110"/>
      <c r="N18" s="110"/>
      <c r="O18" s="110"/>
    </row>
    <row r="19" spans="1:15" s="110" customFormat="1" ht="24.95" customHeight="1" x14ac:dyDescent="0.2">
      <c r="A19" s="193" t="s">
        <v>146</v>
      </c>
      <c r="B19" s="199" t="s">
        <v>147</v>
      </c>
      <c r="C19" s="113">
        <v>11.474000859475719</v>
      </c>
      <c r="D19" s="115">
        <v>267</v>
      </c>
      <c r="E19" s="114">
        <v>238</v>
      </c>
      <c r="F19" s="114">
        <v>428</v>
      </c>
      <c r="G19" s="114">
        <v>224</v>
      </c>
      <c r="H19" s="140">
        <v>268</v>
      </c>
      <c r="I19" s="115">
        <v>-1</v>
      </c>
      <c r="J19" s="116">
        <v>-0.37313432835820898</v>
      </c>
    </row>
    <row r="20" spans="1:15" s="287" customFormat="1" ht="24.95" customHeight="1" x14ac:dyDescent="0.2">
      <c r="A20" s="193" t="s">
        <v>148</v>
      </c>
      <c r="B20" s="199" t="s">
        <v>149</v>
      </c>
      <c r="C20" s="113">
        <v>2.8362698753760207</v>
      </c>
      <c r="D20" s="115">
        <v>66</v>
      </c>
      <c r="E20" s="114">
        <v>41</v>
      </c>
      <c r="F20" s="114">
        <v>86</v>
      </c>
      <c r="G20" s="114">
        <v>64</v>
      </c>
      <c r="H20" s="140">
        <v>83</v>
      </c>
      <c r="I20" s="115">
        <v>-17</v>
      </c>
      <c r="J20" s="116">
        <v>-20.481927710843372</v>
      </c>
      <c r="K20" s="110"/>
      <c r="L20" s="110"/>
      <c r="M20" s="110"/>
      <c r="N20" s="110"/>
      <c r="O20" s="110"/>
    </row>
    <row r="21" spans="1:15" s="110" customFormat="1" ht="24.95" customHeight="1" x14ac:dyDescent="0.2">
      <c r="A21" s="201" t="s">
        <v>150</v>
      </c>
      <c r="B21" s="202" t="s">
        <v>151</v>
      </c>
      <c r="C21" s="113">
        <v>18.306832831972496</v>
      </c>
      <c r="D21" s="115">
        <v>426</v>
      </c>
      <c r="E21" s="114">
        <v>250</v>
      </c>
      <c r="F21" s="114">
        <v>387</v>
      </c>
      <c r="G21" s="114">
        <v>665</v>
      </c>
      <c r="H21" s="140">
        <v>506</v>
      </c>
      <c r="I21" s="115">
        <v>-80</v>
      </c>
      <c r="J21" s="116">
        <v>-15.810276679841897</v>
      </c>
    </row>
    <row r="22" spans="1:15" s="110" customFormat="1" ht="24.95" customHeight="1" x14ac:dyDescent="0.2">
      <c r="A22" s="201" t="s">
        <v>152</v>
      </c>
      <c r="B22" s="199" t="s">
        <v>153</v>
      </c>
      <c r="C22" s="113">
        <v>0.9024495058014611</v>
      </c>
      <c r="D22" s="115">
        <v>21</v>
      </c>
      <c r="E22" s="114">
        <v>29</v>
      </c>
      <c r="F22" s="114">
        <v>76</v>
      </c>
      <c r="G22" s="114">
        <v>54</v>
      </c>
      <c r="H22" s="140">
        <v>76</v>
      </c>
      <c r="I22" s="115">
        <v>-55</v>
      </c>
      <c r="J22" s="116">
        <v>-72.368421052631575</v>
      </c>
    </row>
    <row r="23" spans="1:15" s="110" customFormat="1" ht="24.95" customHeight="1" x14ac:dyDescent="0.2">
      <c r="A23" s="193" t="s">
        <v>154</v>
      </c>
      <c r="B23" s="199" t="s">
        <v>155</v>
      </c>
      <c r="C23" s="113">
        <v>0.77352814782982382</v>
      </c>
      <c r="D23" s="115">
        <v>18</v>
      </c>
      <c r="E23" s="114">
        <v>5</v>
      </c>
      <c r="F23" s="114">
        <v>20</v>
      </c>
      <c r="G23" s="114">
        <v>12</v>
      </c>
      <c r="H23" s="140">
        <v>19</v>
      </c>
      <c r="I23" s="115">
        <v>-1</v>
      </c>
      <c r="J23" s="116">
        <v>-5.2631578947368425</v>
      </c>
    </row>
    <row r="24" spans="1:15" s="110" customFormat="1" ht="24.95" customHeight="1" x14ac:dyDescent="0.2">
      <c r="A24" s="193" t="s">
        <v>156</v>
      </c>
      <c r="B24" s="199" t="s">
        <v>221</v>
      </c>
      <c r="C24" s="113">
        <v>7.0906746884400516</v>
      </c>
      <c r="D24" s="115">
        <v>165</v>
      </c>
      <c r="E24" s="114">
        <v>148</v>
      </c>
      <c r="F24" s="114">
        <v>171</v>
      </c>
      <c r="G24" s="114">
        <v>135</v>
      </c>
      <c r="H24" s="140">
        <v>187</v>
      </c>
      <c r="I24" s="115">
        <v>-22</v>
      </c>
      <c r="J24" s="116">
        <v>-11.764705882352942</v>
      </c>
    </row>
    <row r="25" spans="1:15" s="110" customFormat="1" ht="24.95" customHeight="1" x14ac:dyDescent="0.2">
      <c r="A25" s="193" t="s">
        <v>222</v>
      </c>
      <c r="B25" s="204" t="s">
        <v>159</v>
      </c>
      <c r="C25" s="113">
        <v>2.6643747314138375</v>
      </c>
      <c r="D25" s="115">
        <v>62</v>
      </c>
      <c r="E25" s="114">
        <v>50</v>
      </c>
      <c r="F25" s="114">
        <v>85</v>
      </c>
      <c r="G25" s="114">
        <v>112</v>
      </c>
      <c r="H25" s="140">
        <v>50</v>
      </c>
      <c r="I25" s="115">
        <v>12</v>
      </c>
      <c r="J25" s="116">
        <v>24</v>
      </c>
    </row>
    <row r="26" spans="1:15" s="110" customFormat="1" ht="24.95" customHeight="1" x14ac:dyDescent="0.2">
      <c r="A26" s="201">
        <v>782.78300000000002</v>
      </c>
      <c r="B26" s="203" t="s">
        <v>160</v>
      </c>
      <c r="C26" s="113">
        <v>2.7073485174043834</v>
      </c>
      <c r="D26" s="115">
        <v>63</v>
      </c>
      <c r="E26" s="114">
        <v>69</v>
      </c>
      <c r="F26" s="114">
        <v>76</v>
      </c>
      <c r="G26" s="114">
        <v>62</v>
      </c>
      <c r="H26" s="140">
        <v>57</v>
      </c>
      <c r="I26" s="115">
        <v>6</v>
      </c>
      <c r="J26" s="116">
        <v>10.526315789473685</v>
      </c>
    </row>
    <row r="27" spans="1:15" s="110" customFormat="1" ht="24.95" customHeight="1" x14ac:dyDescent="0.2">
      <c r="A27" s="193" t="s">
        <v>161</v>
      </c>
      <c r="B27" s="199" t="s">
        <v>162</v>
      </c>
      <c r="C27" s="113">
        <v>1.3751611516974644</v>
      </c>
      <c r="D27" s="115">
        <v>32</v>
      </c>
      <c r="E27" s="114">
        <v>35</v>
      </c>
      <c r="F27" s="114">
        <v>82</v>
      </c>
      <c r="G27" s="114">
        <v>51</v>
      </c>
      <c r="H27" s="140">
        <v>40</v>
      </c>
      <c r="I27" s="115">
        <v>-8</v>
      </c>
      <c r="J27" s="116">
        <v>-20</v>
      </c>
    </row>
    <row r="28" spans="1:15" s="110" customFormat="1" ht="24.95" customHeight="1" x14ac:dyDescent="0.2">
      <c r="A28" s="193" t="s">
        <v>163</v>
      </c>
      <c r="B28" s="199" t="s">
        <v>164</v>
      </c>
      <c r="C28" s="113">
        <v>1.8048990116029222</v>
      </c>
      <c r="D28" s="115">
        <v>42</v>
      </c>
      <c r="E28" s="114">
        <v>34</v>
      </c>
      <c r="F28" s="114">
        <v>118</v>
      </c>
      <c r="G28" s="114">
        <v>35</v>
      </c>
      <c r="H28" s="140">
        <v>64</v>
      </c>
      <c r="I28" s="115">
        <v>-22</v>
      </c>
      <c r="J28" s="116">
        <v>-34.375</v>
      </c>
    </row>
    <row r="29" spans="1:15" s="110" customFormat="1" ht="24.95" customHeight="1" x14ac:dyDescent="0.2">
      <c r="A29" s="193">
        <v>86</v>
      </c>
      <c r="B29" s="199" t="s">
        <v>165</v>
      </c>
      <c r="C29" s="113">
        <v>7.0906746884400516</v>
      </c>
      <c r="D29" s="115">
        <v>165</v>
      </c>
      <c r="E29" s="114">
        <v>136</v>
      </c>
      <c r="F29" s="114">
        <v>217</v>
      </c>
      <c r="G29" s="114">
        <v>134</v>
      </c>
      <c r="H29" s="140">
        <v>161</v>
      </c>
      <c r="I29" s="115">
        <v>4</v>
      </c>
      <c r="J29" s="116">
        <v>2.4844720496894408</v>
      </c>
    </row>
    <row r="30" spans="1:15" s="110" customFormat="1" ht="24.95" customHeight="1" x14ac:dyDescent="0.2">
      <c r="A30" s="193">
        <v>87.88</v>
      </c>
      <c r="B30" s="204" t="s">
        <v>166</v>
      </c>
      <c r="C30" s="113">
        <v>4.0395358831113022</v>
      </c>
      <c r="D30" s="115">
        <v>94</v>
      </c>
      <c r="E30" s="114">
        <v>85</v>
      </c>
      <c r="F30" s="114">
        <v>167</v>
      </c>
      <c r="G30" s="114">
        <v>66</v>
      </c>
      <c r="H30" s="140">
        <v>110</v>
      </c>
      <c r="I30" s="115">
        <v>-16</v>
      </c>
      <c r="J30" s="116">
        <v>-14.545454545454545</v>
      </c>
    </row>
    <row r="31" spans="1:15" s="110" customFormat="1" ht="24.95" customHeight="1" x14ac:dyDescent="0.2">
      <c r="A31" s="193" t="s">
        <v>167</v>
      </c>
      <c r="B31" s="199" t="s">
        <v>168</v>
      </c>
      <c r="C31" s="113">
        <v>2.4495058014611089</v>
      </c>
      <c r="D31" s="115">
        <v>57</v>
      </c>
      <c r="E31" s="114">
        <v>59</v>
      </c>
      <c r="F31" s="114">
        <v>71</v>
      </c>
      <c r="G31" s="114">
        <v>73</v>
      </c>
      <c r="H31" s="140">
        <v>80</v>
      </c>
      <c r="I31" s="115">
        <v>-23</v>
      </c>
      <c r="J31" s="116">
        <v>-28.75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3.3519553072625698</v>
      </c>
      <c r="D34" s="115">
        <v>78</v>
      </c>
      <c r="E34" s="114">
        <v>28</v>
      </c>
      <c r="F34" s="114">
        <v>234</v>
      </c>
      <c r="G34" s="114">
        <v>64</v>
      </c>
      <c r="H34" s="140">
        <v>57</v>
      </c>
      <c r="I34" s="115">
        <v>21</v>
      </c>
      <c r="J34" s="116">
        <v>36.842105263157897</v>
      </c>
    </row>
    <row r="35" spans="1:10" s="110" customFormat="1" ht="24.95" customHeight="1" x14ac:dyDescent="0.2">
      <c r="A35" s="292" t="s">
        <v>171</v>
      </c>
      <c r="B35" s="293" t="s">
        <v>172</v>
      </c>
      <c r="C35" s="113">
        <v>33.132788998710787</v>
      </c>
      <c r="D35" s="115">
        <v>771</v>
      </c>
      <c r="E35" s="114">
        <v>534</v>
      </c>
      <c r="F35" s="114">
        <v>1037</v>
      </c>
      <c r="G35" s="114">
        <v>638</v>
      </c>
      <c r="H35" s="140">
        <v>738</v>
      </c>
      <c r="I35" s="115">
        <v>33</v>
      </c>
      <c r="J35" s="116">
        <v>4.4715447154471546</v>
      </c>
    </row>
    <row r="36" spans="1:10" s="110" customFormat="1" ht="24.95" customHeight="1" x14ac:dyDescent="0.2">
      <c r="A36" s="294" t="s">
        <v>173</v>
      </c>
      <c r="B36" s="295" t="s">
        <v>174</v>
      </c>
      <c r="C36" s="125">
        <v>63.515255694026642</v>
      </c>
      <c r="D36" s="143">
        <v>1478</v>
      </c>
      <c r="E36" s="144">
        <v>1179</v>
      </c>
      <c r="F36" s="144">
        <v>1984</v>
      </c>
      <c r="G36" s="144">
        <v>1687</v>
      </c>
      <c r="H36" s="145">
        <v>1701</v>
      </c>
      <c r="I36" s="143">
        <v>-223</v>
      </c>
      <c r="J36" s="146">
        <v>-13.109935332157555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2327</v>
      </c>
      <c r="F11" s="264">
        <v>1741</v>
      </c>
      <c r="G11" s="264">
        <v>3255</v>
      </c>
      <c r="H11" s="264">
        <v>2389</v>
      </c>
      <c r="I11" s="265">
        <v>2496</v>
      </c>
      <c r="J11" s="263">
        <v>-169</v>
      </c>
      <c r="K11" s="266">
        <v>-6.770833333333333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27.718091963902019</v>
      </c>
      <c r="E13" s="115">
        <v>645</v>
      </c>
      <c r="F13" s="114">
        <v>473</v>
      </c>
      <c r="G13" s="114">
        <v>936</v>
      </c>
      <c r="H13" s="114">
        <v>752</v>
      </c>
      <c r="I13" s="140">
        <v>643</v>
      </c>
      <c r="J13" s="115">
        <v>2</v>
      </c>
      <c r="K13" s="116">
        <v>0.31104199066874028</v>
      </c>
    </row>
    <row r="14" spans="1:15" ht="15.95" customHeight="1" x14ac:dyDescent="0.2">
      <c r="A14" s="306" t="s">
        <v>230</v>
      </c>
      <c r="B14" s="307"/>
      <c r="C14" s="308"/>
      <c r="D14" s="113">
        <v>54.146970348087663</v>
      </c>
      <c r="E14" s="115">
        <v>1260</v>
      </c>
      <c r="F14" s="114">
        <v>897</v>
      </c>
      <c r="G14" s="114">
        <v>1864</v>
      </c>
      <c r="H14" s="114">
        <v>1222</v>
      </c>
      <c r="I14" s="140">
        <v>1404</v>
      </c>
      <c r="J14" s="115">
        <v>-144</v>
      </c>
      <c r="K14" s="116">
        <v>-10.256410256410257</v>
      </c>
    </row>
    <row r="15" spans="1:15" ht="15.95" customHeight="1" x14ac:dyDescent="0.2">
      <c r="A15" s="306" t="s">
        <v>231</v>
      </c>
      <c r="B15" s="307"/>
      <c r="C15" s="308"/>
      <c r="D15" s="113">
        <v>8.8096261280618826</v>
      </c>
      <c r="E15" s="115">
        <v>205</v>
      </c>
      <c r="F15" s="114">
        <v>180</v>
      </c>
      <c r="G15" s="114">
        <v>213</v>
      </c>
      <c r="H15" s="114">
        <v>213</v>
      </c>
      <c r="I15" s="140">
        <v>217</v>
      </c>
      <c r="J15" s="115">
        <v>-12</v>
      </c>
      <c r="K15" s="116">
        <v>-5.5299539170506913</v>
      </c>
    </row>
    <row r="16" spans="1:15" ht="15.95" customHeight="1" x14ac:dyDescent="0.2">
      <c r="A16" s="306" t="s">
        <v>232</v>
      </c>
      <c r="B16" s="307"/>
      <c r="C16" s="308"/>
      <c r="D16" s="113">
        <v>9.239363987967339</v>
      </c>
      <c r="E16" s="115">
        <v>215</v>
      </c>
      <c r="F16" s="114">
        <v>189</v>
      </c>
      <c r="G16" s="114">
        <v>239</v>
      </c>
      <c r="H16" s="114">
        <v>201</v>
      </c>
      <c r="I16" s="140">
        <v>229</v>
      </c>
      <c r="J16" s="115">
        <v>-14</v>
      </c>
      <c r="K16" s="116">
        <v>-6.1135371179039302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2.7073485174043834</v>
      </c>
      <c r="E18" s="115">
        <v>63</v>
      </c>
      <c r="F18" s="114">
        <v>79</v>
      </c>
      <c r="G18" s="114">
        <v>242</v>
      </c>
      <c r="H18" s="114">
        <v>51</v>
      </c>
      <c r="I18" s="140">
        <v>47</v>
      </c>
      <c r="J18" s="115">
        <v>16</v>
      </c>
      <c r="K18" s="116">
        <v>34.042553191489361</v>
      </c>
    </row>
    <row r="19" spans="1:11" ht="14.1" customHeight="1" x14ac:dyDescent="0.2">
      <c r="A19" s="306" t="s">
        <v>235</v>
      </c>
      <c r="B19" s="307" t="s">
        <v>236</v>
      </c>
      <c r="C19" s="308"/>
      <c r="D19" s="113">
        <v>2.1486892995272884</v>
      </c>
      <c r="E19" s="115">
        <v>50</v>
      </c>
      <c r="F19" s="114">
        <v>75</v>
      </c>
      <c r="G19" s="114">
        <v>231</v>
      </c>
      <c r="H19" s="114">
        <v>46</v>
      </c>
      <c r="I19" s="140">
        <v>42</v>
      </c>
      <c r="J19" s="115">
        <v>8</v>
      </c>
      <c r="K19" s="116">
        <v>19.047619047619047</v>
      </c>
    </row>
    <row r="20" spans="1:11" ht="14.1" customHeight="1" x14ac:dyDescent="0.2">
      <c r="A20" s="306">
        <v>12</v>
      </c>
      <c r="B20" s="307" t="s">
        <v>237</v>
      </c>
      <c r="C20" s="308"/>
      <c r="D20" s="113">
        <v>1.4181349376880104</v>
      </c>
      <c r="E20" s="115">
        <v>33</v>
      </c>
      <c r="F20" s="114">
        <v>21</v>
      </c>
      <c r="G20" s="114">
        <v>38</v>
      </c>
      <c r="H20" s="114">
        <v>32</v>
      </c>
      <c r="I20" s="140">
        <v>33</v>
      </c>
      <c r="J20" s="115">
        <v>0</v>
      </c>
      <c r="K20" s="116">
        <v>0</v>
      </c>
    </row>
    <row r="21" spans="1:11" ht="14.1" customHeight="1" x14ac:dyDescent="0.2">
      <c r="A21" s="306">
        <v>21</v>
      </c>
      <c r="B21" s="307" t="s">
        <v>238</v>
      </c>
      <c r="C21" s="308"/>
      <c r="D21" s="113">
        <v>0.64460678985818654</v>
      </c>
      <c r="E21" s="115">
        <v>15</v>
      </c>
      <c r="F21" s="114">
        <v>8</v>
      </c>
      <c r="G21" s="114">
        <v>10</v>
      </c>
      <c r="H21" s="114">
        <v>13</v>
      </c>
      <c r="I21" s="140">
        <v>11</v>
      </c>
      <c r="J21" s="115">
        <v>4</v>
      </c>
      <c r="K21" s="116">
        <v>36.363636363636367</v>
      </c>
    </row>
    <row r="22" spans="1:11" ht="14.1" customHeight="1" x14ac:dyDescent="0.2">
      <c r="A22" s="306">
        <v>22</v>
      </c>
      <c r="B22" s="307" t="s">
        <v>239</v>
      </c>
      <c r="C22" s="308"/>
      <c r="D22" s="113">
        <v>1.7619252256123765</v>
      </c>
      <c r="E22" s="115">
        <v>41</v>
      </c>
      <c r="F22" s="114">
        <v>33</v>
      </c>
      <c r="G22" s="114">
        <v>100</v>
      </c>
      <c r="H22" s="114">
        <v>59</v>
      </c>
      <c r="I22" s="140">
        <v>58</v>
      </c>
      <c r="J22" s="115">
        <v>-17</v>
      </c>
      <c r="K22" s="116">
        <v>-29.310344827586206</v>
      </c>
    </row>
    <row r="23" spans="1:11" ht="14.1" customHeight="1" x14ac:dyDescent="0.2">
      <c r="A23" s="306">
        <v>23</v>
      </c>
      <c r="B23" s="307" t="s">
        <v>240</v>
      </c>
      <c r="C23" s="308"/>
      <c r="D23" s="113">
        <v>0.9024495058014611</v>
      </c>
      <c r="E23" s="115">
        <v>21</v>
      </c>
      <c r="F23" s="114">
        <v>26</v>
      </c>
      <c r="G23" s="114">
        <v>36</v>
      </c>
      <c r="H23" s="114">
        <v>16</v>
      </c>
      <c r="I23" s="140">
        <v>13</v>
      </c>
      <c r="J23" s="115">
        <v>8</v>
      </c>
      <c r="K23" s="116">
        <v>61.53846153846154</v>
      </c>
    </row>
    <row r="24" spans="1:11" ht="14.1" customHeight="1" x14ac:dyDescent="0.2">
      <c r="A24" s="306">
        <v>24</v>
      </c>
      <c r="B24" s="307" t="s">
        <v>241</v>
      </c>
      <c r="C24" s="308"/>
      <c r="D24" s="113">
        <v>2.7073485174043834</v>
      </c>
      <c r="E24" s="115">
        <v>63</v>
      </c>
      <c r="F24" s="114">
        <v>32</v>
      </c>
      <c r="G24" s="114">
        <v>99</v>
      </c>
      <c r="H24" s="114">
        <v>46</v>
      </c>
      <c r="I24" s="140">
        <v>89</v>
      </c>
      <c r="J24" s="115">
        <v>-26</v>
      </c>
      <c r="K24" s="116">
        <v>-29.213483146067414</v>
      </c>
    </row>
    <row r="25" spans="1:11" ht="14.1" customHeight="1" x14ac:dyDescent="0.2">
      <c r="A25" s="306">
        <v>25</v>
      </c>
      <c r="B25" s="307" t="s">
        <v>242</v>
      </c>
      <c r="C25" s="308"/>
      <c r="D25" s="113">
        <v>4.9419853889127632</v>
      </c>
      <c r="E25" s="115">
        <v>115</v>
      </c>
      <c r="F25" s="114">
        <v>55</v>
      </c>
      <c r="G25" s="114">
        <v>145</v>
      </c>
      <c r="H25" s="114">
        <v>54</v>
      </c>
      <c r="I25" s="140">
        <v>90</v>
      </c>
      <c r="J25" s="115">
        <v>25</v>
      </c>
      <c r="K25" s="116">
        <v>27.777777777777779</v>
      </c>
    </row>
    <row r="26" spans="1:11" ht="14.1" customHeight="1" x14ac:dyDescent="0.2">
      <c r="A26" s="306">
        <v>26</v>
      </c>
      <c r="B26" s="307" t="s">
        <v>243</v>
      </c>
      <c r="C26" s="308"/>
      <c r="D26" s="113">
        <v>3.2230339492909326</v>
      </c>
      <c r="E26" s="115">
        <v>75</v>
      </c>
      <c r="F26" s="114">
        <v>38</v>
      </c>
      <c r="G26" s="114">
        <v>109</v>
      </c>
      <c r="H26" s="114">
        <v>49</v>
      </c>
      <c r="I26" s="140">
        <v>83</v>
      </c>
      <c r="J26" s="115">
        <v>-8</v>
      </c>
      <c r="K26" s="116">
        <v>-9.6385542168674707</v>
      </c>
    </row>
    <row r="27" spans="1:11" ht="14.1" customHeight="1" x14ac:dyDescent="0.2">
      <c r="A27" s="306">
        <v>27</v>
      </c>
      <c r="B27" s="307" t="s">
        <v>244</v>
      </c>
      <c r="C27" s="308"/>
      <c r="D27" s="113">
        <v>3.1370863773098412</v>
      </c>
      <c r="E27" s="115">
        <v>73</v>
      </c>
      <c r="F27" s="114">
        <v>73</v>
      </c>
      <c r="G27" s="114">
        <v>90</v>
      </c>
      <c r="H27" s="114">
        <v>83</v>
      </c>
      <c r="I27" s="140">
        <v>71</v>
      </c>
      <c r="J27" s="115">
        <v>2</v>
      </c>
      <c r="K27" s="116">
        <v>2.816901408450704</v>
      </c>
    </row>
    <row r="28" spans="1:11" ht="14.1" customHeight="1" x14ac:dyDescent="0.2">
      <c r="A28" s="306">
        <v>28</v>
      </c>
      <c r="B28" s="307" t="s">
        <v>245</v>
      </c>
      <c r="C28" s="308"/>
      <c r="D28" s="113" t="s">
        <v>513</v>
      </c>
      <c r="E28" s="115" t="s">
        <v>513</v>
      </c>
      <c r="F28" s="114">
        <v>9</v>
      </c>
      <c r="G28" s="114">
        <v>13</v>
      </c>
      <c r="H28" s="114">
        <v>14</v>
      </c>
      <c r="I28" s="140">
        <v>12</v>
      </c>
      <c r="J28" s="115" t="s">
        <v>513</v>
      </c>
      <c r="K28" s="116" t="s">
        <v>513</v>
      </c>
    </row>
    <row r="29" spans="1:11" ht="14.1" customHeight="1" x14ac:dyDescent="0.2">
      <c r="A29" s="306">
        <v>29</v>
      </c>
      <c r="B29" s="307" t="s">
        <v>246</v>
      </c>
      <c r="C29" s="308"/>
      <c r="D29" s="113">
        <v>10.05586592178771</v>
      </c>
      <c r="E29" s="115">
        <v>234</v>
      </c>
      <c r="F29" s="114">
        <v>147</v>
      </c>
      <c r="G29" s="114">
        <v>194</v>
      </c>
      <c r="H29" s="114">
        <v>273</v>
      </c>
      <c r="I29" s="140">
        <v>213</v>
      </c>
      <c r="J29" s="115">
        <v>21</v>
      </c>
      <c r="K29" s="116">
        <v>9.8591549295774641</v>
      </c>
    </row>
    <row r="30" spans="1:11" ht="14.1" customHeight="1" x14ac:dyDescent="0.2">
      <c r="A30" s="306" t="s">
        <v>247</v>
      </c>
      <c r="B30" s="307" t="s">
        <v>248</v>
      </c>
      <c r="C30" s="308"/>
      <c r="D30" s="113">
        <v>5.1568543188654923</v>
      </c>
      <c r="E30" s="115">
        <v>120</v>
      </c>
      <c r="F30" s="114" t="s">
        <v>513</v>
      </c>
      <c r="G30" s="114">
        <v>65</v>
      </c>
      <c r="H30" s="114" t="s">
        <v>513</v>
      </c>
      <c r="I30" s="140" t="s">
        <v>513</v>
      </c>
      <c r="J30" s="115" t="s">
        <v>513</v>
      </c>
      <c r="K30" s="116" t="s">
        <v>513</v>
      </c>
    </row>
    <row r="31" spans="1:11" ht="14.1" customHeight="1" x14ac:dyDescent="0.2">
      <c r="A31" s="306" t="s">
        <v>249</v>
      </c>
      <c r="B31" s="307" t="s">
        <v>250</v>
      </c>
      <c r="C31" s="308"/>
      <c r="D31" s="113">
        <v>4.8990116029222177</v>
      </c>
      <c r="E31" s="115">
        <v>114</v>
      </c>
      <c r="F31" s="114">
        <v>94</v>
      </c>
      <c r="G31" s="114">
        <v>125</v>
      </c>
      <c r="H31" s="114">
        <v>204</v>
      </c>
      <c r="I31" s="140">
        <v>160</v>
      </c>
      <c r="J31" s="115">
        <v>-46</v>
      </c>
      <c r="K31" s="116">
        <v>-28.75</v>
      </c>
    </row>
    <row r="32" spans="1:11" ht="14.1" customHeight="1" x14ac:dyDescent="0.2">
      <c r="A32" s="306">
        <v>31</v>
      </c>
      <c r="B32" s="307" t="s">
        <v>251</v>
      </c>
      <c r="C32" s="308"/>
      <c r="D32" s="113">
        <v>0.25784271594327463</v>
      </c>
      <c r="E32" s="115">
        <v>6</v>
      </c>
      <c r="F32" s="114">
        <v>12</v>
      </c>
      <c r="G32" s="114">
        <v>13</v>
      </c>
      <c r="H32" s="114">
        <v>11</v>
      </c>
      <c r="I32" s="140">
        <v>13</v>
      </c>
      <c r="J32" s="115">
        <v>-7</v>
      </c>
      <c r="K32" s="116">
        <v>-53.846153846153847</v>
      </c>
    </row>
    <row r="33" spans="1:11" ht="14.1" customHeight="1" x14ac:dyDescent="0.2">
      <c r="A33" s="306">
        <v>32</v>
      </c>
      <c r="B33" s="307" t="s">
        <v>252</v>
      </c>
      <c r="C33" s="308"/>
      <c r="D33" s="113">
        <v>2.0197679415556511</v>
      </c>
      <c r="E33" s="115">
        <v>47</v>
      </c>
      <c r="F33" s="114">
        <v>20</v>
      </c>
      <c r="G33" s="114">
        <v>66</v>
      </c>
      <c r="H33" s="114">
        <v>48</v>
      </c>
      <c r="I33" s="140">
        <v>35</v>
      </c>
      <c r="J33" s="115">
        <v>12</v>
      </c>
      <c r="K33" s="116">
        <v>34.285714285714285</v>
      </c>
    </row>
    <row r="34" spans="1:11" ht="14.1" customHeight="1" x14ac:dyDescent="0.2">
      <c r="A34" s="306">
        <v>33</v>
      </c>
      <c r="B34" s="307" t="s">
        <v>253</v>
      </c>
      <c r="C34" s="308"/>
      <c r="D34" s="113">
        <v>2.0197679415556511</v>
      </c>
      <c r="E34" s="115">
        <v>47</v>
      </c>
      <c r="F34" s="114">
        <v>32</v>
      </c>
      <c r="G34" s="114">
        <v>100</v>
      </c>
      <c r="H34" s="114">
        <v>47</v>
      </c>
      <c r="I34" s="140">
        <v>37</v>
      </c>
      <c r="J34" s="115">
        <v>10</v>
      </c>
      <c r="K34" s="116">
        <v>27.027027027027028</v>
      </c>
    </row>
    <row r="35" spans="1:11" ht="14.1" customHeight="1" x14ac:dyDescent="0.2">
      <c r="A35" s="306">
        <v>34</v>
      </c>
      <c r="B35" s="307" t="s">
        <v>254</v>
      </c>
      <c r="C35" s="308"/>
      <c r="D35" s="113">
        <v>2.062741727546197</v>
      </c>
      <c r="E35" s="115">
        <v>48</v>
      </c>
      <c r="F35" s="114">
        <v>34</v>
      </c>
      <c r="G35" s="114">
        <v>53</v>
      </c>
      <c r="H35" s="114">
        <v>41</v>
      </c>
      <c r="I35" s="140">
        <v>61</v>
      </c>
      <c r="J35" s="115">
        <v>-13</v>
      </c>
      <c r="K35" s="116">
        <v>-21.311475409836067</v>
      </c>
    </row>
    <row r="36" spans="1:11" ht="14.1" customHeight="1" x14ac:dyDescent="0.2">
      <c r="A36" s="306">
        <v>41</v>
      </c>
      <c r="B36" s="307" t="s">
        <v>255</v>
      </c>
      <c r="C36" s="308"/>
      <c r="D36" s="113">
        <v>0.34379028792436611</v>
      </c>
      <c r="E36" s="115">
        <v>8</v>
      </c>
      <c r="F36" s="114">
        <v>4</v>
      </c>
      <c r="G36" s="114">
        <v>22</v>
      </c>
      <c r="H36" s="114">
        <v>9</v>
      </c>
      <c r="I36" s="140">
        <v>13</v>
      </c>
      <c r="J36" s="115">
        <v>-5</v>
      </c>
      <c r="K36" s="116">
        <v>-38.46153846153846</v>
      </c>
    </row>
    <row r="37" spans="1:11" ht="14.1" customHeight="1" x14ac:dyDescent="0.2">
      <c r="A37" s="306">
        <v>42</v>
      </c>
      <c r="B37" s="307" t="s">
        <v>256</v>
      </c>
      <c r="C37" s="308"/>
      <c r="D37" s="113" t="s">
        <v>513</v>
      </c>
      <c r="E37" s="115" t="s">
        <v>513</v>
      </c>
      <c r="F37" s="114" t="s">
        <v>513</v>
      </c>
      <c r="G37" s="114">
        <v>3</v>
      </c>
      <c r="H37" s="114">
        <v>3</v>
      </c>
      <c r="I37" s="140" t="s">
        <v>513</v>
      </c>
      <c r="J37" s="115" t="s">
        <v>513</v>
      </c>
      <c r="K37" s="116" t="s">
        <v>513</v>
      </c>
    </row>
    <row r="38" spans="1:11" ht="14.1" customHeight="1" x14ac:dyDescent="0.2">
      <c r="A38" s="306">
        <v>43</v>
      </c>
      <c r="B38" s="307" t="s">
        <v>257</v>
      </c>
      <c r="C38" s="308"/>
      <c r="D38" s="113">
        <v>1.1602922217447358</v>
      </c>
      <c r="E38" s="115">
        <v>27</v>
      </c>
      <c r="F38" s="114">
        <v>32</v>
      </c>
      <c r="G38" s="114">
        <v>49</v>
      </c>
      <c r="H38" s="114">
        <v>30</v>
      </c>
      <c r="I38" s="140">
        <v>34</v>
      </c>
      <c r="J38" s="115">
        <v>-7</v>
      </c>
      <c r="K38" s="116">
        <v>-20.588235294117649</v>
      </c>
    </row>
    <row r="39" spans="1:11" ht="14.1" customHeight="1" x14ac:dyDescent="0.2">
      <c r="A39" s="306">
        <v>51</v>
      </c>
      <c r="B39" s="307" t="s">
        <v>258</v>
      </c>
      <c r="C39" s="308"/>
      <c r="D39" s="113">
        <v>5.9733562526858615</v>
      </c>
      <c r="E39" s="115">
        <v>139</v>
      </c>
      <c r="F39" s="114">
        <v>89</v>
      </c>
      <c r="G39" s="114">
        <v>204</v>
      </c>
      <c r="H39" s="114">
        <v>125</v>
      </c>
      <c r="I39" s="140">
        <v>133</v>
      </c>
      <c r="J39" s="115">
        <v>6</v>
      </c>
      <c r="K39" s="116">
        <v>4.511278195488722</v>
      </c>
    </row>
    <row r="40" spans="1:11" ht="14.1" customHeight="1" x14ac:dyDescent="0.2">
      <c r="A40" s="306" t="s">
        <v>259</v>
      </c>
      <c r="B40" s="307" t="s">
        <v>260</v>
      </c>
      <c r="C40" s="308"/>
      <c r="D40" s="113">
        <v>5.4146970348087669</v>
      </c>
      <c r="E40" s="115">
        <v>126</v>
      </c>
      <c r="F40" s="114">
        <v>83</v>
      </c>
      <c r="G40" s="114">
        <v>188</v>
      </c>
      <c r="H40" s="114">
        <v>113</v>
      </c>
      <c r="I40" s="140">
        <v>118</v>
      </c>
      <c r="J40" s="115">
        <v>8</v>
      </c>
      <c r="K40" s="116">
        <v>6.7796610169491522</v>
      </c>
    </row>
    <row r="41" spans="1:11" ht="14.1" customHeight="1" x14ac:dyDescent="0.2">
      <c r="A41" s="306"/>
      <c r="B41" s="307" t="s">
        <v>261</v>
      </c>
      <c r="C41" s="308"/>
      <c r="D41" s="113">
        <v>4.6841426729694886</v>
      </c>
      <c r="E41" s="115">
        <v>109</v>
      </c>
      <c r="F41" s="114">
        <v>71</v>
      </c>
      <c r="G41" s="114">
        <v>150</v>
      </c>
      <c r="H41" s="114">
        <v>90</v>
      </c>
      <c r="I41" s="140">
        <v>92</v>
      </c>
      <c r="J41" s="115">
        <v>17</v>
      </c>
      <c r="K41" s="116">
        <v>18.478260869565219</v>
      </c>
    </row>
    <row r="42" spans="1:11" ht="14.1" customHeight="1" x14ac:dyDescent="0.2">
      <c r="A42" s="306">
        <v>52</v>
      </c>
      <c r="B42" s="307" t="s">
        <v>262</v>
      </c>
      <c r="C42" s="308"/>
      <c r="D42" s="113">
        <v>1.9338203695745595</v>
      </c>
      <c r="E42" s="115">
        <v>45</v>
      </c>
      <c r="F42" s="114">
        <v>27</v>
      </c>
      <c r="G42" s="114">
        <v>34</v>
      </c>
      <c r="H42" s="114">
        <v>35</v>
      </c>
      <c r="I42" s="140">
        <v>46</v>
      </c>
      <c r="J42" s="115">
        <v>-1</v>
      </c>
      <c r="K42" s="116">
        <v>-2.1739130434782608</v>
      </c>
    </row>
    <row r="43" spans="1:11" ht="14.1" customHeight="1" x14ac:dyDescent="0.2">
      <c r="A43" s="306" t="s">
        <v>263</v>
      </c>
      <c r="B43" s="307" t="s">
        <v>264</v>
      </c>
      <c r="C43" s="308"/>
      <c r="D43" s="113">
        <v>1.8048990116029222</v>
      </c>
      <c r="E43" s="115">
        <v>42</v>
      </c>
      <c r="F43" s="114">
        <v>24</v>
      </c>
      <c r="G43" s="114">
        <v>28</v>
      </c>
      <c r="H43" s="114">
        <v>26</v>
      </c>
      <c r="I43" s="140">
        <v>38</v>
      </c>
      <c r="J43" s="115">
        <v>4</v>
      </c>
      <c r="K43" s="116">
        <v>10.526315789473685</v>
      </c>
    </row>
    <row r="44" spans="1:11" ht="14.1" customHeight="1" x14ac:dyDescent="0.2">
      <c r="A44" s="306">
        <v>53</v>
      </c>
      <c r="B44" s="307" t="s">
        <v>265</v>
      </c>
      <c r="C44" s="308"/>
      <c r="D44" s="113">
        <v>0.60163300386764074</v>
      </c>
      <c r="E44" s="115">
        <v>14</v>
      </c>
      <c r="F44" s="114">
        <v>13</v>
      </c>
      <c r="G44" s="114">
        <v>12</v>
      </c>
      <c r="H44" s="114">
        <v>53</v>
      </c>
      <c r="I44" s="140">
        <v>11</v>
      </c>
      <c r="J44" s="115">
        <v>3</v>
      </c>
      <c r="K44" s="116">
        <v>27.272727272727273</v>
      </c>
    </row>
    <row r="45" spans="1:11" ht="14.1" customHeight="1" x14ac:dyDescent="0.2">
      <c r="A45" s="306" t="s">
        <v>266</v>
      </c>
      <c r="B45" s="307" t="s">
        <v>267</v>
      </c>
      <c r="C45" s="308"/>
      <c r="D45" s="113">
        <v>0.60163300386764074</v>
      </c>
      <c r="E45" s="115">
        <v>14</v>
      </c>
      <c r="F45" s="114">
        <v>12</v>
      </c>
      <c r="G45" s="114">
        <v>10</v>
      </c>
      <c r="H45" s="114">
        <v>51</v>
      </c>
      <c r="I45" s="140">
        <v>11</v>
      </c>
      <c r="J45" s="115">
        <v>3</v>
      </c>
      <c r="K45" s="116">
        <v>27.272727272727273</v>
      </c>
    </row>
    <row r="46" spans="1:11" ht="14.1" customHeight="1" x14ac:dyDescent="0.2">
      <c r="A46" s="306">
        <v>54</v>
      </c>
      <c r="B46" s="307" t="s">
        <v>268</v>
      </c>
      <c r="C46" s="308"/>
      <c r="D46" s="113">
        <v>2.1486892995272884</v>
      </c>
      <c r="E46" s="115">
        <v>50</v>
      </c>
      <c r="F46" s="114">
        <v>50</v>
      </c>
      <c r="G46" s="114">
        <v>74</v>
      </c>
      <c r="H46" s="114">
        <v>104</v>
      </c>
      <c r="I46" s="140">
        <v>98</v>
      </c>
      <c r="J46" s="115">
        <v>-48</v>
      </c>
      <c r="K46" s="116">
        <v>-48.979591836734691</v>
      </c>
    </row>
    <row r="47" spans="1:11" ht="14.1" customHeight="1" x14ac:dyDescent="0.2">
      <c r="A47" s="306">
        <v>61</v>
      </c>
      <c r="B47" s="307" t="s">
        <v>269</v>
      </c>
      <c r="C47" s="308"/>
      <c r="D47" s="113">
        <v>2.3205844434894716</v>
      </c>
      <c r="E47" s="115">
        <v>54</v>
      </c>
      <c r="F47" s="114">
        <v>43</v>
      </c>
      <c r="G47" s="114">
        <v>81</v>
      </c>
      <c r="H47" s="114">
        <v>48</v>
      </c>
      <c r="I47" s="140">
        <v>56</v>
      </c>
      <c r="J47" s="115">
        <v>-2</v>
      </c>
      <c r="K47" s="116">
        <v>-3.5714285714285716</v>
      </c>
    </row>
    <row r="48" spans="1:11" ht="14.1" customHeight="1" x14ac:dyDescent="0.2">
      <c r="A48" s="306">
        <v>62</v>
      </c>
      <c r="B48" s="307" t="s">
        <v>270</v>
      </c>
      <c r="C48" s="308"/>
      <c r="D48" s="113">
        <v>8.938547486033519</v>
      </c>
      <c r="E48" s="115">
        <v>208</v>
      </c>
      <c r="F48" s="114">
        <v>247</v>
      </c>
      <c r="G48" s="114">
        <v>308</v>
      </c>
      <c r="H48" s="114">
        <v>240</v>
      </c>
      <c r="I48" s="140">
        <v>213</v>
      </c>
      <c r="J48" s="115">
        <v>-5</v>
      </c>
      <c r="K48" s="116">
        <v>-2.347417840375587</v>
      </c>
    </row>
    <row r="49" spans="1:11" ht="14.1" customHeight="1" x14ac:dyDescent="0.2">
      <c r="A49" s="306">
        <v>63</v>
      </c>
      <c r="B49" s="307" t="s">
        <v>271</v>
      </c>
      <c r="C49" s="308"/>
      <c r="D49" s="113">
        <v>12.419424151267727</v>
      </c>
      <c r="E49" s="115">
        <v>289</v>
      </c>
      <c r="F49" s="114">
        <v>149</v>
      </c>
      <c r="G49" s="114">
        <v>262</v>
      </c>
      <c r="H49" s="114">
        <v>457</v>
      </c>
      <c r="I49" s="140">
        <v>318</v>
      </c>
      <c r="J49" s="115">
        <v>-29</v>
      </c>
      <c r="K49" s="116">
        <v>-9.1194968553459113</v>
      </c>
    </row>
    <row r="50" spans="1:11" ht="14.1" customHeight="1" x14ac:dyDescent="0.2">
      <c r="A50" s="306" t="s">
        <v>272</v>
      </c>
      <c r="B50" s="307" t="s">
        <v>273</v>
      </c>
      <c r="C50" s="308"/>
      <c r="D50" s="113">
        <v>4.8130640309411259</v>
      </c>
      <c r="E50" s="115">
        <v>112</v>
      </c>
      <c r="F50" s="114">
        <v>46</v>
      </c>
      <c r="G50" s="114">
        <v>106</v>
      </c>
      <c r="H50" s="114">
        <v>154</v>
      </c>
      <c r="I50" s="140">
        <v>133</v>
      </c>
      <c r="J50" s="115">
        <v>-21</v>
      </c>
      <c r="K50" s="116">
        <v>-15.789473684210526</v>
      </c>
    </row>
    <row r="51" spans="1:11" ht="14.1" customHeight="1" x14ac:dyDescent="0.2">
      <c r="A51" s="306" t="s">
        <v>274</v>
      </c>
      <c r="B51" s="307" t="s">
        <v>275</v>
      </c>
      <c r="C51" s="308"/>
      <c r="D51" s="113">
        <v>7.2195960464116888</v>
      </c>
      <c r="E51" s="115">
        <v>168</v>
      </c>
      <c r="F51" s="114">
        <v>99</v>
      </c>
      <c r="G51" s="114">
        <v>146</v>
      </c>
      <c r="H51" s="114">
        <v>291</v>
      </c>
      <c r="I51" s="140">
        <v>176</v>
      </c>
      <c r="J51" s="115">
        <v>-8</v>
      </c>
      <c r="K51" s="116">
        <v>-4.5454545454545459</v>
      </c>
    </row>
    <row r="52" spans="1:11" ht="14.1" customHeight="1" x14ac:dyDescent="0.2">
      <c r="A52" s="306">
        <v>71</v>
      </c>
      <c r="B52" s="307" t="s">
        <v>276</v>
      </c>
      <c r="C52" s="308"/>
      <c r="D52" s="113">
        <v>7.8212290502793298</v>
      </c>
      <c r="E52" s="115">
        <v>182</v>
      </c>
      <c r="F52" s="114">
        <v>114</v>
      </c>
      <c r="G52" s="114">
        <v>202</v>
      </c>
      <c r="H52" s="114">
        <v>139</v>
      </c>
      <c r="I52" s="140">
        <v>214</v>
      </c>
      <c r="J52" s="115">
        <v>-32</v>
      </c>
      <c r="K52" s="116">
        <v>-14.953271028037383</v>
      </c>
    </row>
    <row r="53" spans="1:11" ht="14.1" customHeight="1" x14ac:dyDescent="0.2">
      <c r="A53" s="306" t="s">
        <v>277</v>
      </c>
      <c r="B53" s="307" t="s">
        <v>278</v>
      </c>
      <c r="C53" s="308"/>
      <c r="D53" s="113">
        <v>3.2230339492909326</v>
      </c>
      <c r="E53" s="115">
        <v>75</v>
      </c>
      <c r="F53" s="114">
        <v>48</v>
      </c>
      <c r="G53" s="114">
        <v>89</v>
      </c>
      <c r="H53" s="114">
        <v>50</v>
      </c>
      <c r="I53" s="140">
        <v>74</v>
      </c>
      <c r="J53" s="115">
        <v>1</v>
      </c>
      <c r="K53" s="116">
        <v>1.3513513513513513</v>
      </c>
    </row>
    <row r="54" spans="1:11" ht="14.1" customHeight="1" x14ac:dyDescent="0.2">
      <c r="A54" s="306" t="s">
        <v>279</v>
      </c>
      <c r="B54" s="307" t="s">
        <v>280</v>
      </c>
      <c r="C54" s="308"/>
      <c r="D54" s="113">
        <v>3.7816931671680276</v>
      </c>
      <c r="E54" s="115">
        <v>88</v>
      </c>
      <c r="F54" s="114">
        <v>53</v>
      </c>
      <c r="G54" s="114">
        <v>96</v>
      </c>
      <c r="H54" s="114">
        <v>77</v>
      </c>
      <c r="I54" s="140">
        <v>114</v>
      </c>
      <c r="J54" s="115">
        <v>-26</v>
      </c>
      <c r="K54" s="116">
        <v>-22.807017543859651</v>
      </c>
    </row>
    <row r="55" spans="1:11" ht="14.1" customHeight="1" x14ac:dyDescent="0.2">
      <c r="A55" s="306">
        <v>72</v>
      </c>
      <c r="B55" s="307" t="s">
        <v>281</v>
      </c>
      <c r="C55" s="308"/>
      <c r="D55" s="113">
        <v>2.4495058014611089</v>
      </c>
      <c r="E55" s="115">
        <v>57</v>
      </c>
      <c r="F55" s="114">
        <v>29</v>
      </c>
      <c r="G55" s="114">
        <v>60</v>
      </c>
      <c r="H55" s="114">
        <v>24</v>
      </c>
      <c r="I55" s="140">
        <v>52</v>
      </c>
      <c r="J55" s="115">
        <v>5</v>
      </c>
      <c r="K55" s="116">
        <v>9.615384615384615</v>
      </c>
    </row>
    <row r="56" spans="1:11" ht="14.1" customHeight="1" x14ac:dyDescent="0.2">
      <c r="A56" s="306" t="s">
        <v>282</v>
      </c>
      <c r="B56" s="307" t="s">
        <v>283</v>
      </c>
      <c r="C56" s="308"/>
      <c r="D56" s="113">
        <v>0.60163300386764074</v>
      </c>
      <c r="E56" s="115">
        <v>14</v>
      </c>
      <c r="F56" s="114">
        <v>4</v>
      </c>
      <c r="G56" s="114">
        <v>16</v>
      </c>
      <c r="H56" s="114">
        <v>7</v>
      </c>
      <c r="I56" s="140">
        <v>16</v>
      </c>
      <c r="J56" s="115">
        <v>-2</v>
      </c>
      <c r="K56" s="116">
        <v>-12.5</v>
      </c>
    </row>
    <row r="57" spans="1:11" ht="14.1" customHeight="1" x14ac:dyDescent="0.2">
      <c r="A57" s="306" t="s">
        <v>284</v>
      </c>
      <c r="B57" s="307" t="s">
        <v>285</v>
      </c>
      <c r="C57" s="308"/>
      <c r="D57" s="113">
        <v>1.0743446497636442</v>
      </c>
      <c r="E57" s="115">
        <v>25</v>
      </c>
      <c r="F57" s="114">
        <v>21</v>
      </c>
      <c r="G57" s="114">
        <v>25</v>
      </c>
      <c r="H57" s="114">
        <v>14</v>
      </c>
      <c r="I57" s="140">
        <v>26</v>
      </c>
      <c r="J57" s="115">
        <v>-1</v>
      </c>
      <c r="K57" s="116">
        <v>-3.8461538461538463</v>
      </c>
    </row>
    <row r="58" spans="1:11" ht="14.1" customHeight="1" x14ac:dyDescent="0.2">
      <c r="A58" s="306">
        <v>73</v>
      </c>
      <c r="B58" s="307" t="s">
        <v>286</v>
      </c>
      <c r="C58" s="308"/>
      <c r="D58" s="113">
        <v>1.1602922217447358</v>
      </c>
      <c r="E58" s="115">
        <v>27</v>
      </c>
      <c r="F58" s="114">
        <v>25</v>
      </c>
      <c r="G58" s="114">
        <v>46</v>
      </c>
      <c r="H58" s="114">
        <v>20</v>
      </c>
      <c r="I58" s="140">
        <v>33</v>
      </c>
      <c r="J58" s="115">
        <v>-6</v>
      </c>
      <c r="K58" s="116">
        <v>-18.181818181818183</v>
      </c>
    </row>
    <row r="59" spans="1:11" ht="14.1" customHeight="1" x14ac:dyDescent="0.2">
      <c r="A59" s="306" t="s">
        <v>287</v>
      </c>
      <c r="B59" s="307" t="s">
        <v>288</v>
      </c>
      <c r="C59" s="308"/>
      <c r="D59" s="113">
        <v>1.0313708637730985</v>
      </c>
      <c r="E59" s="115">
        <v>24</v>
      </c>
      <c r="F59" s="114">
        <v>20</v>
      </c>
      <c r="G59" s="114">
        <v>37</v>
      </c>
      <c r="H59" s="114">
        <v>14</v>
      </c>
      <c r="I59" s="140">
        <v>31</v>
      </c>
      <c r="J59" s="115">
        <v>-7</v>
      </c>
      <c r="K59" s="116">
        <v>-22.580645161290324</v>
      </c>
    </row>
    <row r="60" spans="1:11" ht="14.1" customHeight="1" x14ac:dyDescent="0.2">
      <c r="A60" s="306">
        <v>81</v>
      </c>
      <c r="B60" s="307" t="s">
        <v>289</v>
      </c>
      <c r="C60" s="308"/>
      <c r="D60" s="113">
        <v>6.7468844005156852</v>
      </c>
      <c r="E60" s="115">
        <v>157</v>
      </c>
      <c r="F60" s="114">
        <v>121</v>
      </c>
      <c r="G60" s="114">
        <v>197</v>
      </c>
      <c r="H60" s="114">
        <v>107</v>
      </c>
      <c r="I60" s="140">
        <v>146</v>
      </c>
      <c r="J60" s="115">
        <v>11</v>
      </c>
      <c r="K60" s="116">
        <v>7.5342465753424657</v>
      </c>
    </row>
    <row r="61" spans="1:11" ht="14.1" customHeight="1" x14ac:dyDescent="0.2">
      <c r="A61" s="306" t="s">
        <v>290</v>
      </c>
      <c r="B61" s="307" t="s">
        <v>291</v>
      </c>
      <c r="C61" s="308"/>
      <c r="D61" s="113">
        <v>1.8048990116029222</v>
      </c>
      <c r="E61" s="115">
        <v>42</v>
      </c>
      <c r="F61" s="114">
        <v>43</v>
      </c>
      <c r="G61" s="114">
        <v>87</v>
      </c>
      <c r="H61" s="114">
        <v>27</v>
      </c>
      <c r="I61" s="140">
        <v>44</v>
      </c>
      <c r="J61" s="115">
        <v>-2</v>
      </c>
      <c r="K61" s="116">
        <v>-4.5454545454545459</v>
      </c>
    </row>
    <row r="62" spans="1:11" ht="14.1" customHeight="1" x14ac:dyDescent="0.2">
      <c r="A62" s="306" t="s">
        <v>292</v>
      </c>
      <c r="B62" s="307" t="s">
        <v>293</v>
      </c>
      <c r="C62" s="308"/>
      <c r="D62" s="113">
        <v>1.3751611516974644</v>
      </c>
      <c r="E62" s="115">
        <v>32</v>
      </c>
      <c r="F62" s="114">
        <v>30</v>
      </c>
      <c r="G62" s="114">
        <v>52</v>
      </c>
      <c r="H62" s="114">
        <v>32</v>
      </c>
      <c r="I62" s="140">
        <v>43</v>
      </c>
      <c r="J62" s="115">
        <v>-11</v>
      </c>
      <c r="K62" s="116">
        <v>-25.581395348837209</v>
      </c>
    </row>
    <row r="63" spans="1:11" ht="14.1" customHeight="1" x14ac:dyDescent="0.2">
      <c r="A63" s="306"/>
      <c r="B63" s="307" t="s">
        <v>294</v>
      </c>
      <c r="C63" s="308"/>
      <c r="D63" s="113">
        <v>1.2892135797163731</v>
      </c>
      <c r="E63" s="115">
        <v>30</v>
      </c>
      <c r="F63" s="114">
        <v>25</v>
      </c>
      <c r="G63" s="114">
        <v>46</v>
      </c>
      <c r="H63" s="114">
        <v>27</v>
      </c>
      <c r="I63" s="140">
        <v>39</v>
      </c>
      <c r="J63" s="115">
        <v>-9</v>
      </c>
      <c r="K63" s="116">
        <v>-23.076923076923077</v>
      </c>
    </row>
    <row r="64" spans="1:11" ht="14.1" customHeight="1" x14ac:dyDescent="0.2">
      <c r="A64" s="306" t="s">
        <v>295</v>
      </c>
      <c r="B64" s="307" t="s">
        <v>296</v>
      </c>
      <c r="C64" s="308"/>
      <c r="D64" s="113">
        <v>1.2892135797163731</v>
      </c>
      <c r="E64" s="115">
        <v>30</v>
      </c>
      <c r="F64" s="114">
        <v>20</v>
      </c>
      <c r="G64" s="114">
        <v>16</v>
      </c>
      <c r="H64" s="114">
        <v>20</v>
      </c>
      <c r="I64" s="140">
        <v>24</v>
      </c>
      <c r="J64" s="115">
        <v>6</v>
      </c>
      <c r="K64" s="116">
        <v>25</v>
      </c>
    </row>
    <row r="65" spans="1:11" ht="14.1" customHeight="1" x14ac:dyDescent="0.2">
      <c r="A65" s="306" t="s">
        <v>297</v>
      </c>
      <c r="B65" s="307" t="s">
        <v>298</v>
      </c>
      <c r="C65" s="308"/>
      <c r="D65" s="113">
        <v>0.9454232917920069</v>
      </c>
      <c r="E65" s="115">
        <v>22</v>
      </c>
      <c r="F65" s="114">
        <v>13</v>
      </c>
      <c r="G65" s="114">
        <v>18</v>
      </c>
      <c r="H65" s="114">
        <v>10</v>
      </c>
      <c r="I65" s="140">
        <v>17</v>
      </c>
      <c r="J65" s="115">
        <v>5</v>
      </c>
      <c r="K65" s="116">
        <v>29.411764705882351</v>
      </c>
    </row>
    <row r="66" spans="1:11" ht="14.1" customHeight="1" x14ac:dyDescent="0.2">
      <c r="A66" s="306">
        <v>82</v>
      </c>
      <c r="B66" s="307" t="s">
        <v>299</v>
      </c>
      <c r="C66" s="308"/>
      <c r="D66" s="113">
        <v>2.4924795874516543</v>
      </c>
      <c r="E66" s="115">
        <v>58</v>
      </c>
      <c r="F66" s="114">
        <v>51</v>
      </c>
      <c r="G66" s="114">
        <v>119</v>
      </c>
      <c r="H66" s="114">
        <v>40</v>
      </c>
      <c r="I66" s="140">
        <v>83</v>
      </c>
      <c r="J66" s="115">
        <v>-25</v>
      </c>
      <c r="K66" s="116">
        <v>-30.120481927710845</v>
      </c>
    </row>
    <row r="67" spans="1:11" ht="14.1" customHeight="1" x14ac:dyDescent="0.2">
      <c r="A67" s="306" t="s">
        <v>300</v>
      </c>
      <c r="B67" s="307" t="s">
        <v>301</v>
      </c>
      <c r="C67" s="308"/>
      <c r="D67" s="113">
        <v>1.8478727975934679</v>
      </c>
      <c r="E67" s="115">
        <v>43</v>
      </c>
      <c r="F67" s="114">
        <v>32</v>
      </c>
      <c r="G67" s="114">
        <v>87</v>
      </c>
      <c r="H67" s="114">
        <v>28</v>
      </c>
      <c r="I67" s="140">
        <v>51</v>
      </c>
      <c r="J67" s="115">
        <v>-8</v>
      </c>
      <c r="K67" s="116">
        <v>-15.686274509803921</v>
      </c>
    </row>
    <row r="68" spans="1:11" ht="14.1" customHeight="1" x14ac:dyDescent="0.2">
      <c r="A68" s="306" t="s">
        <v>302</v>
      </c>
      <c r="B68" s="307" t="s">
        <v>303</v>
      </c>
      <c r="C68" s="308"/>
      <c r="D68" s="113">
        <v>0.47271164589600345</v>
      </c>
      <c r="E68" s="115">
        <v>11</v>
      </c>
      <c r="F68" s="114">
        <v>14</v>
      </c>
      <c r="G68" s="114">
        <v>15</v>
      </c>
      <c r="H68" s="114">
        <v>6</v>
      </c>
      <c r="I68" s="140">
        <v>19</v>
      </c>
      <c r="J68" s="115">
        <v>-8</v>
      </c>
      <c r="K68" s="116">
        <v>-42.10526315789474</v>
      </c>
    </row>
    <row r="69" spans="1:11" ht="14.1" customHeight="1" x14ac:dyDescent="0.2">
      <c r="A69" s="306">
        <v>83</v>
      </c>
      <c r="B69" s="307" t="s">
        <v>304</v>
      </c>
      <c r="C69" s="308"/>
      <c r="D69" s="113">
        <v>3.1800601633003867</v>
      </c>
      <c r="E69" s="115">
        <v>74</v>
      </c>
      <c r="F69" s="114">
        <v>79</v>
      </c>
      <c r="G69" s="114">
        <v>186</v>
      </c>
      <c r="H69" s="114">
        <v>71</v>
      </c>
      <c r="I69" s="140">
        <v>108</v>
      </c>
      <c r="J69" s="115">
        <v>-34</v>
      </c>
      <c r="K69" s="116">
        <v>-31.481481481481481</v>
      </c>
    </row>
    <row r="70" spans="1:11" ht="14.1" customHeight="1" x14ac:dyDescent="0.2">
      <c r="A70" s="306" t="s">
        <v>305</v>
      </c>
      <c r="B70" s="307" t="s">
        <v>306</v>
      </c>
      <c r="C70" s="308"/>
      <c r="D70" s="113">
        <v>2.5784271594327461</v>
      </c>
      <c r="E70" s="115">
        <v>60</v>
      </c>
      <c r="F70" s="114">
        <v>56</v>
      </c>
      <c r="G70" s="114">
        <v>171</v>
      </c>
      <c r="H70" s="114">
        <v>51</v>
      </c>
      <c r="I70" s="140">
        <v>81</v>
      </c>
      <c r="J70" s="115">
        <v>-21</v>
      </c>
      <c r="K70" s="116">
        <v>-25.925925925925927</v>
      </c>
    </row>
    <row r="71" spans="1:11" ht="14.1" customHeight="1" x14ac:dyDescent="0.2">
      <c r="A71" s="306"/>
      <c r="B71" s="307" t="s">
        <v>307</v>
      </c>
      <c r="C71" s="308"/>
      <c r="D71" s="113">
        <v>2.0197679415556511</v>
      </c>
      <c r="E71" s="115">
        <v>47</v>
      </c>
      <c r="F71" s="114">
        <v>28</v>
      </c>
      <c r="G71" s="114">
        <v>129</v>
      </c>
      <c r="H71" s="114">
        <v>39</v>
      </c>
      <c r="I71" s="140">
        <v>56</v>
      </c>
      <c r="J71" s="115">
        <v>-9</v>
      </c>
      <c r="K71" s="116">
        <v>-16.071428571428573</v>
      </c>
    </row>
    <row r="72" spans="1:11" ht="14.1" customHeight="1" x14ac:dyDescent="0.2">
      <c r="A72" s="306">
        <v>84</v>
      </c>
      <c r="B72" s="307" t="s">
        <v>308</v>
      </c>
      <c r="C72" s="308"/>
      <c r="D72" s="113">
        <v>0.81650193382036962</v>
      </c>
      <c r="E72" s="115">
        <v>19</v>
      </c>
      <c r="F72" s="114">
        <v>15</v>
      </c>
      <c r="G72" s="114">
        <v>39</v>
      </c>
      <c r="H72" s="114">
        <v>15</v>
      </c>
      <c r="I72" s="140">
        <v>21</v>
      </c>
      <c r="J72" s="115">
        <v>-2</v>
      </c>
      <c r="K72" s="116">
        <v>-9.5238095238095237</v>
      </c>
    </row>
    <row r="73" spans="1:11" ht="14.1" customHeight="1" x14ac:dyDescent="0.2">
      <c r="A73" s="306" t="s">
        <v>309</v>
      </c>
      <c r="B73" s="307" t="s">
        <v>310</v>
      </c>
      <c r="C73" s="308"/>
      <c r="D73" s="113">
        <v>0.25784271594327463</v>
      </c>
      <c r="E73" s="115">
        <v>6</v>
      </c>
      <c r="F73" s="114">
        <v>6</v>
      </c>
      <c r="G73" s="114">
        <v>24</v>
      </c>
      <c r="H73" s="114">
        <v>0</v>
      </c>
      <c r="I73" s="140">
        <v>6</v>
      </c>
      <c r="J73" s="115">
        <v>0</v>
      </c>
      <c r="K73" s="116">
        <v>0</v>
      </c>
    </row>
    <row r="74" spans="1:11" ht="14.1" customHeight="1" x14ac:dyDescent="0.2">
      <c r="A74" s="306" t="s">
        <v>311</v>
      </c>
      <c r="B74" s="307" t="s">
        <v>312</v>
      </c>
      <c r="C74" s="308"/>
      <c r="D74" s="113" t="s">
        <v>513</v>
      </c>
      <c r="E74" s="115" t="s">
        <v>513</v>
      </c>
      <c r="F74" s="114">
        <v>0</v>
      </c>
      <c r="G74" s="114" t="s">
        <v>513</v>
      </c>
      <c r="H74" s="114" t="s">
        <v>513</v>
      </c>
      <c r="I74" s="140" t="s">
        <v>513</v>
      </c>
      <c r="J74" s="115" t="s">
        <v>513</v>
      </c>
      <c r="K74" s="116" t="s">
        <v>513</v>
      </c>
    </row>
    <row r="75" spans="1:11" ht="14.1" customHeight="1" x14ac:dyDescent="0.2">
      <c r="A75" s="306" t="s">
        <v>313</v>
      </c>
      <c r="B75" s="307" t="s">
        <v>314</v>
      </c>
      <c r="C75" s="308"/>
      <c r="D75" s="113" t="s">
        <v>513</v>
      </c>
      <c r="E75" s="115" t="s">
        <v>513</v>
      </c>
      <c r="F75" s="114">
        <v>0</v>
      </c>
      <c r="G75" s="114">
        <v>0</v>
      </c>
      <c r="H75" s="114">
        <v>0</v>
      </c>
      <c r="I75" s="140" t="s">
        <v>513</v>
      </c>
      <c r="J75" s="115" t="s">
        <v>513</v>
      </c>
      <c r="K75" s="116" t="s">
        <v>513</v>
      </c>
    </row>
    <row r="76" spans="1:11" ht="14.1" customHeight="1" x14ac:dyDescent="0.2">
      <c r="A76" s="306">
        <v>91</v>
      </c>
      <c r="B76" s="307" t="s">
        <v>315</v>
      </c>
      <c r="C76" s="308"/>
      <c r="D76" s="113" t="s">
        <v>513</v>
      </c>
      <c r="E76" s="115" t="s">
        <v>513</v>
      </c>
      <c r="F76" s="114">
        <v>0</v>
      </c>
      <c r="G76" s="114">
        <v>3</v>
      </c>
      <c r="H76" s="114" t="s">
        <v>513</v>
      </c>
      <c r="I76" s="140">
        <v>8</v>
      </c>
      <c r="J76" s="115" t="s">
        <v>513</v>
      </c>
      <c r="K76" s="116" t="s">
        <v>513</v>
      </c>
    </row>
    <row r="77" spans="1:11" ht="14.1" customHeight="1" x14ac:dyDescent="0.2">
      <c r="A77" s="306">
        <v>92</v>
      </c>
      <c r="B77" s="307" t="s">
        <v>316</v>
      </c>
      <c r="C77" s="308"/>
      <c r="D77" s="113">
        <v>1.1602922217447358</v>
      </c>
      <c r="E77" s="115">
        <v>27</v>
      </c>
      <c r="F77" s="114">
        <v>20</v>
      </c>
      <c r="G77" s="114">
        <v>27</v>
      </c>
      <c r="H77" s="114">
        <v>24</v>
      </c>
      <c r="I77" s="140">
        <v>28</v>
      </c>
      <c r="J77" s="115">
        <v>-1</v>
      </c>
      <c r="K77" s="116">
        <v>-3.5714285714285716</v>
      </c>
    </row>
    <row r="78" spans="1:11" ht="14.1" customHeight="1" x14ac:dyDescent="0.2">
      <c r="A78" s="306">
        <v>93</v>
      </c>
      <c r="B78" s="307" t="s">
        <v>317</v>
      </c>
      <c r="C78" s="308"/>
      <c r="D78" s="113">
        <v>0.17189514396218306</v>
      </c>
      <c r="E78" s="115">
        <v>4</v>
      </c>
      <c r="F78" s="114">
        <v>0</v>
      </c>
      <c r="G78" s="114">
        <v>6</v>
      </c>
      <c r="H78" s="114" t="s">
        <v>513</v>
      </c>
      <c r="I78" s="140">
        <v>5</v>
      </c>
      <c r="J78" s="115">
        <v>-1</v>
      </c>
      <c r="K78" s="116">
        <v>-20</v>
      </c>
    </row>
    <row r="79" spans="1:11" ht="14.1" customHeight="1" x14ac:dyDescent="0.2">
      <c r="A79" s="306">
        <v>94</v>
      </c>
      <c r="B79" s="307" t="s">
        <v>318</v>
      </c>
      <c r="C79" s="308"/>
      <c r="D79" s="113" t="s">
        <v>513</v>
      </c>
      <c r="E79" s="115" t="s">
        <v>513</v>
      </c>
      <c r="F79" s="114">
        <v>11</v>
      </c>
      <c r="G79" s="114">
        <v>10</v>
      </c>
      <c r="H79" s="114" t="s">
        <v>513</v>
      </c>
      <c r="I79" s="140">
        <v>5</v>
      </c>
      <c r="J79" s="115" t="s">
        <v>513</v>
      </c>
      <c r="K79" s="116" t="s">
        <v>513</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t="s">
        <v>513</v>
      </c>
      <c r="E81" s="143" t="s">
        <v>513</v>
      </c>
      <c r="F81" s="144" t="s">
        <v>513</v>
      </c>
      <c r="G81" s="144">
        <v>3</v>
      </c>
      <c r="H81" s="144" t="s">
        <v>513</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2510</v>
      </c>
      <c r="E11" s="114">
        <v>2529</v>
      </c>
      <c r="F11" s="114">
        <v>2812</v>
      </c>
      <c r="G11" s="114">
        <v>1884</v>
      </c>
      <c r="H11" s="140">
        <v>2454</v>
      </c>
      <c r="I11" s="115">
        <v>56</v>
      </c>
      <c r="J11" s="116">
        <v>2.2819885900570496</v>
      </c>
    </row>
    <row r="12" spans="1:15" s="110" customFormat="1" ht="24.95" customHeight="1" x14ac:dyDescent="0.2">
      <c r="A12" s="193" t="s">
        <v>132</v>
      </c>
      <c r="B12" s="194" t="s">
        <v>133</v>
      </c>
      <c r="C12" s="113">
        <v>1.9920318725099602</v>
      </c>
      <c r="D12" s="115">
        <v>50</v>
      </c>
      <c r="E12" s="114">
        <v>226</v>
      </c>
      <c r="F12" s="114">
        <v>78</v>
      </c>
      <c r="G12" s="114">
        <v>38</v>
      </c>
      <c r="H12" s="140">
        <v>29</v>
      </c>
      <c r="I12" s="115">
        <v>21</v>
      </c>
      <c r="J12" s="116">
        <v>72.41379310344827</v>
      </c>
    </row>
    <row r="13" spans="1:15" s="110" customFormat="1" ht="24.95" customHeight="1" x14ac:dyDescent="0.2">
      <c r="A13" s="193" t="s">
        <v>134</v>
      </c>
      <c r="B13" s="199" t="s">
        <v>214</v>
      </c>
      <c r="C13" s="113">
        <v>1.5537848605577689</v>
      </c>
      <c r="D13" s="115">
        <v>39</v>
      </c>
      <c r="E13" s="114">
        <v>15</v>
      </c>
      <c r="F13" s="114">
        <v>23</v>
      </c>
      <c r="G13" s="114">
        <v>21</v>
      </c>
      <c r="H13" s="140">
        <v>28</v>
      </c>
      <c r="I13" s="115">
        <v>11</v>
      </c>
      <c r="J13" s="116">
        <v>39.285714285714285</v>
      </c>
    </row>
    <row r="14" spans="1:15" s="287" customFormat="1" ht="24.95" customHeight="1" x14ac:dyDescent="0.2">
      <c r="A14" s="193" t="s">
        <v>215</v>
      </c>
      <c r="B14" s="199" t="s">
        <v>137</v>
      </c>
      <c r="C14" s="113">
        <v>27.45019920318725</v>
      </c>
      <c r="D14" s="115">
        <v>689</v>
      </c>
      <c r="E14" s="114">
        <v>497</v>
      </c>
      <c r="F14" s="114">
        <v>655</v>
      </c>
      <c r="G14" s="114">
        <v>477</v>
      </c>
      <c r="H14" s="140">
        <v>660</v>
      </c>
      <c r="I14" s="115">
        <v>29</v>
      </c>
      <c r="J14" s="116">
        <v>4.3939393939393936</v>
      </c>
      <c r="K14" s="110"/>
      <c r="L14" s="110"/>
      <c r="M14" s="110"/>
      <c r="N14" s="110"/>
      <c r="O14" s="110"/>
    </row>
    <row r="15" spans="1:15" s="110" customFormat="1" ht="24.95" customHeight="1" x14ac:dyDescent="0.2">
      <c r="A15" s="193" t="s">
        <v>216</v>
      </c>
      <c r="B15" s="199" t="s">
        <v>217</v>
      </c>
      <c r="C15" s="113">
        <v>11.952191235059761</v>
      </c>
      <c r="D15" s="115">
        <v>300</v>
      </c>
      <c r="E15" s="114">
        <v>220</v>
      </c>
      <c r="F15" s="114">
        <v>278</v>
      </c>
      <c r="G15" s="114">
        <v>179</v>
      </c>
      <c r="H15" s="140">
        <v>202</v>
      </c>
      <c r="I15" s="115">
        <v>98</v>
      </c>
      <c r="J15" s="116">
        <v>48.514851485148512</v>
      </c>
    </row>
    <row r="16" spans="1:15" s="287" customFormat="1" ht="24.95" customHeight="1" x14ac:dyDescent="0.2">
      <c r="A16" s="193" t="s">
        <v>218</v>
      </c>
      <c r="B16" s="199" t="s">
        <v>141</v>
      </c>
      <c r="C16" s="113">
        <v>11.155378486055778</v>
      </c>
      <c r="D16" s="115">
        <v>280</v>
      </c>
      <c r="E16" s="114">
        <v>176</v>
      </c>
      <c r="F16" s="114">
        <v>240</v>
      </c>
      <c r="G16" s="114">
        <v>185</v>
      </c>
      <c r="H16" s="140">
        <v>336</v>
      </c>
      <c r="I16" s="115">
        <v>-56</v>
      </c>
      <c r="J16" s="116">
        <v>-16.666666666666668</v>
      </c>
      <c r="K16" s="110"/>
      <c r="L16" s="110"/>
      <c r="M16" s="110"/>
      <c r="N16" s="110"/>
      <c r="O16" s="110"/>
    </row>
    <row r="17" spans="1:15" s="110" customFormat="1" ht="24.95" customHeight="1" x14ac:dyDescent="0.2">
      <c r="A17" s="193" t="s">
        <v>142</v>
      </c>
      <c r="B17" s="199" t="s">
        <v>220</v>
      </c>
      <c r="C17" s="113">
        <v>4.3426294820717128</v>
      </c>
      <c r="D17" s="115">
        <v>109</v>
      </c>
      <c r="E17" s="114">
        <v>101</v>
      </c>
      <c r="F17" s="114">
        <v>137</v>
      </c>
      <c r="G17" s="114">
        <v>113</v>
      </c>
      <c r="H17" s="140">
        <v>122</v>
      </c>
      <c r="I17" s="115">
        <v>-13</v>
      </c>
      <c r="J17" s="116">
        <v>-10.655737704918034</v>
      </c>
    </row>
    <row r="18" spans="1:15" s="287" customFormat="1" ht="24.95" customHeight="1" x14ac:dyDescent="0.2">
      <c r="A18" s="201" t="s">
        <v>144</v>
      </c>
      <c r="B18" s="202" t="s">
        <v>145</v>
      </c>
      <c r="C18" s="113">
        <v>6.2948207171314738</v>
      </c>
      <c r="D18" s="115">
        <v>158</v>
      </c>
      <c r="E18" s="114">
        <v>115</v>
      </c>
      <c r="F18" s="114">
        <v>202</v>
      </c>
      <c r="G18" s="114">
        <v>112</v>
      </c>
      <c r="H18" s="140">
        <v>126</v>
      </c>
      <c r="I18" s="115">
        <v>32</v>
      </c>
      <c r="J18" s="116">
        <v>25.396825396825395</v>
      </c>
      <c r="K18" s="110"/>
      <c r="L18" s="110"/>
      <c r="M18" s="110"/>
      <c r="N18" s="110"/>
      <c r="O18" s="110"/>
    </row>
    <row r="19" spans="1:15" s="110" customFormat="1" ht="24.95" customHeight="1" x14ac:dyDescent="0.2">
      <c r="A19" s="193" t="s">
        <v>146</v>
      </c>
      <c r="B19" s="199" t="s">
        <v>147</v>
      </c>
      <c r="C19" s="113">
        <v>11.314741035856574</v>
      </c>
      <c r="D19" s="115">
        <v>284</v>
      </c>
      <c r="E19" s="114">
        <v>238</v>
      </c>
      <c r="F19" s="114">
        <v>385</v>
      </c>
      <c r="G19" s="114">
        <v>209</v>
      </c>
      <c r="H19" s="140">
        <v>294</v>
      </c>
      <c r="I19" s="115">
        <v>-10</v>
      </c>
      <c r="J19" s="116">
        <v>-3.4013605442176869</v>
      </c>
    </row>
    <row r="20" spans="1:15" s="287" customFormat="1" ht="24.95" customHeight="1" x14ac:dyDescent="0.2">
      <c r="A20" s="193" t="s">
        <v>148</v>
      </c>
      <c r="B20" s="199" t="s">
        <v>149</v>
      </c>
      <c r="C20" s="113">
        <v>2.3505976095617531</v>
      </c>
      <c r="D20" s="115">
        <v>59</v>
      </c>
      <c r="E20" s="114">
        <v>59</v>
      </c>
      <c r="F20" s="114">
        <v>75</v>
      </c>
      <c r="G20" s="114">
        <v>62</v>
      </c>
      <c r="H20" s="140">
        <v>66</v>
      </c>
      <c r="I20" s="115">
        <v>-7</v>
      </c>
      <c r="J20" s="116">
        <v>-10.606060606060606</v>
      </c>
      <c r="K20" s="110"/>
      <c r="L20" s="110"/>
      <c r="M20" s="110"/>
      <c r="N20" s="110"/>
      <c r="O20" s="110"/>
    </row>
    <row r="21" spans="1:15" s="110" customFormat="1" ht="24.95" customHeight="1" x14ac:dyDescent="0.2">
      <c r="A21" s="201" t="s">
        <v>150</v>
      </c>
      <c r="B21" s="202" t="s">
        <v>151</v>
      </c>
      <c r="C21" s="113">
        <v>18.247011952191237</v>
      </c>
      <c r="D21" s="115">
        <v>458</v>
      </c>
      <c r="E21" s="114">
        <v>623</v>
      </c>
      <c r="F21" s="114">
        <v>411</v>
      </c>
      <c r="G21" s="114">
        <v>316</v>
      </c>
      <c r="H21" s="140">
        <v>407</v>
      </c>
      <c r="I21" s="115">
        <v>51</v>
      </c>
      <c r="J21" s="116">
        <v>12.530712530712531</v>
      </c>
    </row>
    <row r="22" spans="1:15" s="110" customFormat="1" ht="24.95" customHeight="1" x14ac:dyDescent="0.2">
      <c r="A22" s="201" t="s">
        <v>152</v>
      </c>
      <c r="B22" s="199" t="s">
        <v>153</v>
      </c>
      <c r="C22" s="113">
        <v>2.4701195219123506</v>
      </c>
      <c r="D22" s="115">
        <v>62</v>
      </c>
      <c r="E22" s="114">
        <v>61</v>
      </c>
      <c r="F22" s="114">
        <v>77</v>
      </c>
      <c r="G22" s="114">
        <v>47</v>
      </c>
      <c r="H22" s="140">
        <v>55</v>
      </c>
      <c r="I22" s="115">
        <v>7</v>
      </c>
      <c r="J22" s="116">
        <v>12.727272727272727</v>
      </c>
    </row>
    <row r="23" spans="1:15" s="110" customFormat="1" ht="24.95" customHeight="1" x14ac:dyDescent="0.2">
      <c r="A23" s="193" t="s">
        <v>154</v>
      </c>
      <c r="B23" s="199" t="s">
        <v>155</v>
      </c>
      <c r="C23" s="113">
        <v>0.79681274900398402</v>
      </c>
      <c r="D23" s="115">
        <v>20</v>
      </c>
      <c r="E23" s="114">
        <v>11</v>
      </c>
      <c r="F23" s="114">
        <v>15</v>
      </c>
      <c r="G23" s="114">
        <v>12</v>
      </c>
      <c r="H23" s="140">
        <v>27</v>
      </c>
      <c r="I23" s="115">
        <v>-7</v>
      </c>
      <c r="J23" s="116">
        <v>-25.925925925925927</v>
      </c>
    </row>
    <row r="24" spans="1:15" s="110" customFormat="1" ht="24.95" customHeight="1" x14ac:dyDescent="0.2">
      <c r="A24" s="193" t="s">
        <v>156</v>
      </c>
      <c r="B24" s="199" t="s">
        <v>221</v>
      </c>
      <c r="C24" s="113">
        <v>6.4940239043824697</v>
      </c>
      <c r="D24" s="115">
        <v>163</v>
      </c>
      <c r="E24" s="114">
        <v>158</v>
      </c>
      <c r="F24" s="114">
        <v>164</v>
      </c>
      <c r="G24" s="114">
        <v>111</v>
      </c>
      <c r="H24" s="140">
        <v>178</v>
      </c>
      <c r="I24" s="115">
        <v>-15</v>
      </c>
      <c r="J24" s="116">
        <v>-8.4269662921348321</v>
      </c>
    </row>
    <row r="25" spans="1:15" s="110" customFormat="1" ht="24.95" customHeight="1" x14ac:dyDescent="0.2">
      <c r="A25" s="193" t="s">
        <v>222</v>
      </c>
      <c r="B25" s="204" t="s">
        <v>159</v>
      </c>
      <c r="C25" s="113">
        <v>2.3505976095617531</v>
      </c>
      <c r="D25" s="115">
        <v>59</v>
      </c>
      <c r="E25" s="114">
        <v>66</v>
      </c>
      <c r="F25" s="114">
        <v>70</v>
      </c>
      <c r="G25" s="114">
        <v>61</v>
      </c>
      <c r="H25" s="140">
        <v>75</v>
      </c>
      <c r="I25" s="115">
        <v>-16</v>
      </c>
      <c r="J25" s="116">
        <v>-21.333333333333332</v>
      </c>
    </row>
    <row r="26" spans="1:15" s="110" customFormat="1" ht="24.95" customHeight="1" x14ac:dyDescent="0.2">
      <c r="A26" s="201">
        <v>782.78300000000002</v>
      </c>
      <c r="B26" s="203" t="s">
        <v>160</v>
      </c>
      <c r="C26" s="113">
        <v>2.549800796812749</v>
      </c>
      <c r="D26" s="115">
        <v>64</v>
      </c>
      <c r="E26" s="114">
        <v>84</v>
      </c>
      <c r="F26" s="114">
        <v>71</v>
      </c>
      <c r="G26" s="114">
        <v>61</v>
      </c>
      <c r="H26" s="140">
        <v>89</v>
      </c>
      <c r="I26" s="115">
        <v>-25</v>
      </c>
      <c r="J26" s="116">
        <v>-28.089887640449437</v>
      </c>
    </row>
    <row r="27" spans="1:15" s="110" customFormat="1" ht="24.95" customHeight="1" x14ac:dyDescent="0.2">
      <c r="A27" s="193" t="s">
        <v>161</v>
      </c>
      <c r="B27" s="199" t="s">
        <v>162</v>
      </c>
      <c r="C27" s="113">
        <v>1.5139442231075697</v>
      </c>
      <c r="D27" s="115">
        <v>38</v>
      </c>
      <c r="E27" s="114">
        <v>40</v>
      </c>
      <c r="F27" s="114">
        <v>62</v>
      </c>
      <c r="G27" s="114">
        <v>36</v>
      </c>
      <c r="H27" s="140">
        <v>35</v>
      </c>
      <c r="I27" s="115">
        <v>3</v>
      </c>
      <c r="J27" s="116">
        <v>8.5714285714285712</v>
      </c>
    </row>
    <row r="28" spans="1:15" s="110" customFormat="1" ht="24.95" customHeight="1" x14ac:dyDescent="0.2">
      <c r="A28" s="193" t="s">
        <v>163</v>
      </c>
      <c r="B28" s="199" t="s">
        <v>164</v>
      </c>
      <c r="C28" s="113">
        <v>1.4342629482071714</v>
      </c>
      <c r="D28" s="115">
        <v>36</v>
      </c>
      <c r="E28" s="114">
        <v>32</v>
      </c>
      <c r="F28" s="114">
        <v>113</v>
      </c>
      <c r="G28" s="114">
        <v>35</v>
      </c>
      <c r="H28" s="140">
        <v>64</v>
      </c>
      <c r="I28" s="115">
        <v>-28</v>
      </c>
      <c r="J28" s="116">
        <v>-43.75</v>
      </c>
    </row>
    <row r="29" spans="1:15" s="110" customFormat="1" ht="24.95" customHeight="1" x14ac:dyDescent="0.2">
      <c r="A29" s="193">
        <v>86</v>
      </c>
      <c r="B29" s="199" t="s">
        <v>165</v>
      </c>
      <c r="C29" s="113">
        <v>6.2151394422310755</v>
      </c>
      <c r="D29" s="115">
        <v>156</v>
      </c>
      <c r="E29" s="114">
        <v>126</v>
      </c>
      <c r="F29" s="114">
        <v>177</v>
      </c>
      <c r="G29" s="114">
        <v>130</v>
      </c>
      <c r="H29" s="140">
        <v>139</v>
      </c>
      <c r="I29" s="115">
        <v>17</v>
      </c>
      <c r="J29" s="116">
        <v>12.23021582733813</v>
      </c>
    </row>
    <row r="30" spans="1:15" s="110" customFormat="1" ht="24.95" customHeight="1" x14ac:dyDescent="0.2">
      <c r="A30" s="193">
        <v>87.88</v>
      </c>
      <c r="B30" s="204" t="s">
        <v>166</v>
      </c>
      <c r="C30" s="113">
        <v>3.5856573705179282</v>
      </c>
      <c r="D30" s="115">
        <v>90</v>
      </c>
      <c r="E30" s="114">
        <v>107</v>
      </c>
      <c r="F30" s="114">
        <v>146</v>
      </c>
      <c r="G30" s="114">
        <v>78</v>
      </c>
      <c r="H30" s="140">
        <v>96</v>
      </c>
      <c r="I30" s="115">
        <v>-6</v>
      </c>
      <c r="J30" s="116">
        <v>-6.25</v>
      </c>
    </row>
    <row r="31" spans="1:15" s="110" customFormat="1" ht="24.95" customHeight="1" x14ac:dyDescent="0.2">
      <c r="A31" s="193" t="s">
        <v>167</v>
      </c>
      <c r="B31" s="199" t="s">
        <v>168</v>
      </c>
      <c r="C31" s="113">
        <v>3.3864541832669324</v>
      </c>
      <c r="D31" s="115">
        <v>85</v>
      </c>
      <c r="E31" s="114">
        <v>71</v>
      </c>
      <c r="F31" s="114">
        <v>88</v>
      </c>
      <c r="G31" s="114">
        <v>78</v>
      </c>
      <c r="H31" s="140">
        <v>86</v>
      </c>
      <c r="I31" s="115">
        <v>-1</v>
      </c>
      <c r="J31" s="116">
        <v>-1.1627906976744187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1.9920318725099602</v>
      </c>
      <c r="D34" s="115">
        <v>50</v>
      </c>
      <c r="E34" s="114">
        <v>226</v>
      </c>
      <c r="F34" s="114">
        <v>78</v>
      </c>
      <c r="G34" s="114">
        <v>38</v>
      </c>
      <c r="H34" s="140">
        <v>29</v>
      </c>
      <c r="I34" s="115">
        <v>21</v>
      </c>
      <c r="J34" s="116">
        <v>72.41379310344827</v>
      </c>
    </row>
    <row r="35" spans="1:10" s="110" customFormat="1" ht="24.95" customHeight="1" x14ac:dyDescent="0.2">
      <c r="A35" s="292" t="s">
        <v>171</v>
      </c>
      <c r="B35" s="293" t="s">
        <v>172</v>
      </c>
      <c r="C35" s="113">
        <v>35.298804780876495</v>
      </c>
      <c r="D35" s="115">
        <v>886</v>
      </c>
      <c r="E35" s="114">
        <v>627</v>
      </c>
      <c r="F35" s="114">
        <v>880</v>
      </c>
      <c r="G35" s="114">
        <v>610</v>
      </c>
      <c r="H35" s="140">
        <v>814</v>
      </c>
      <c r="I35" s="115">
        <v>72</v>
      </c>
      <c r="J35" s="116">
        <v>8.8452088452088447</v>
      </c>
    </row>
    <row r="36" spans="1:10" s="110" customFormat="1" ht="24.95" customHeight="1" x14ac:dyDescent="0.2">
      <c r="A36" s="294" t="s">
        <v>173</v>
      </c>
      <c r="B36" s="295" t="s">
        <v>174</v>
      </c>
      <c r="C36" s="125">
        <v>62.709163346613543</v>
      </c>
      <c r="D36" s="143">
        <v>1574</v>
      </c>
      <c r="E36" s="144">
        <v>1676</v>
      </c>
      <c r="F36" s="144">
        <v>1854</v>
      </c>
      <c r="G36" s="144">
        <v>1236</v>
      </c>
      <c r="H36" s="145">
        <v>1611</v>
      </c>
      <c r="I36" s="143">
        <v>-37</v>
      </c>
      <c r="J36" s="146">
        <v>-2.2967101179391682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2510</v>
      </c>
      <c r="F11" s="264">
        <v>2529</v>
      </c>
      <c r="G11" s="264">
        <v>2812</v>
      </c>
      <c r="H11" s="264">
        <v>1884</v>
      </c>
      <c r="I11" s="265">
        <v>2454</v>
      </c>
      <c r="J11" s="263">
        <v>56</v>
      </c>
      <c r="K11" s="266">
        <v>2.2819885900570496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25.458167330677291</v>
      </c>
      <c r="E13" s="115">
        <v>639</v>
      </c>
      <c r="F13" s="114">
        <v>925</v>
      </c>
      <c r="G13" s="114">
        <v>785</v>
      </c>
      <c r="H13" s="114">
        <v>553</v>
      </c>
      <c r="I13" s="140">
        <v>604</v>
      </c>
      <c r="J13" s="115">
        <v>35</v>
      </c>
      <c r="K13" s="116">
        <v>5.7947019867549665</v>
      </c>
    </row>
    <row r="14" spans="1:17" ht="15.95" customHeight="1" x14ac:dyDescent="0.2">
      <c r="A14" s="306" t="s">
        <v>230</v>
      </c>
      <c r="B14" s="307"/>
      <c r="C14" s="308"/>
      <c r="D14" s="113">
        <v>56.294820717131472</v>
      </c>
      <c r="E14" s="115">
        <v>1413</v>
      </c>
      <c r="F14" s="114">
        <v>1197</v>
      </c>
      <c r="G14" s="114">
        <v>1606</v>
      </c>
      <c r="H14" s="114">
        <v>992</v>
      </c>
      <c r="I14" s="140">
        <v>1370</v>
      </c>
      <c r="J14" s="115">
        <v>43</v>
      </c>
      <c r="K14" s="116">
        <v>3.1386861313868613</v>
      </c>
    </row>
    <row r="15" spans="1:17" ht="15.95" customHeight="1" x14ac:dyDescent="0.2">
      <c r="A15" s="306" t="s">
        <v>231</v>
      </c>
      <c r="B15" s="307"/>
      <c r="C15" s="308"/>
      <c r="D15" s="113">
        <v>8.8047808764940232</v>
      </c>
      <c r="E15" s="115">
        <v>221</v>
      </c>
      <c r="F15" s="114">
        <v>216</v>
      </c>
      <c r="G15" s="114">
        <v>195</v>
      </c>
      <c r="H15" s="114">
        <v>170</v>
      </c>
      <c r="I15" s="140">
        <v>219</v>
      </c>
      <c r="J15" s="115">
        <v>2</v>
      </c>
      <c r="K15" s="116">
        <v>0.91324200913242004</v>
      </c>
    </row>
    <row r="16" spans="1:17" ht="15.95" customHeight="1" x14ac:dyDescent="0.2">
      <c r="A16" s="306" t="s">
        <v>232</v>
      </c>
      <c r="B16" s="307"/>
      <c r="C16" s="308"/>
      <c r="D16" s="113">
        <v>9.3625498007968133</v>
      </c>
      <c r="E16" s="115">
        <v>235</v>
      </c>
      <c r="F16" s="114">
        <v>188</v>
      </c>
      <c r="G16" s="114">
        <v>223</v>
      </c>
      <c r="H16" s="114">
        <v>169</v>
      </c>
      <c r="I16" s="140">
        <v>255</v>
      </c>
      <c r="J16" s="115">
        <v>-20</v>
      </c>
      <c r="K16" s="116">
        <v>-7.8431372549019605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1.8725099601593624</v>
      </c>
      <c r="E18" s="115">
        <v>47</v>
      </c>
      <c r="F18" s="114">
        <v>283</v>
      </c>
      <c r="G18" s="114">
        <v>69</v>
      </c>
      <c r="H18" s="114">
        <v>38</v>
      </c>
      <c r="I18" s="140">
        <v>33</v>
      </c>
      <c r="J18" s="115">
        <v>14</v>
      </c>
      <c r="K18" s="116">
        <v>42.424242424242422</v>
      </c>
    </row>
    <row r="19" spans="1:11" ht="14.1" customHeight="1" x14ac:dyDescent="0.2">
      <c r="A19" s="306" t="s">
        <v>235</v>
      </c>
      <c r="B19" s="307" t="s">
        <v>236</v>
      </c>
      <c r="C19" s="308"/>
      <c r="D19" s="113">
        <v>1.3944223107569722</v>
      </c>
      <c r="E19" s="115">
        <v>35</v>
      </c>
      <c r="F19" s="114">
        <v>276</v>
      </c>
      <c r="G19" s="114">
        <v>58</v>
      </c>
      <c r="H19" s="114">
        <v>35</v>
      </c>
      <c r="I19" s="140">
        <v>27</v>
      </c>
      <c r="J19" s="115">
        <v>8</v>
      </c>
      <c r="K19" s="116">
        <v>29.62962962962963</v>
      </c>
    </row>
    <row r="20" spans="1:11" ht="14.1" customHeight="1" x14ac:dyDescent="0.2">
      <c r="A20" s="306">
        <v>12</v>
      </c>
      <c r="B20" s="307" t="s">
        <v>237</v>
      </c>
      <c r="C20" s="308"/>
      <c r="D20" s="113">
        <v>1.3147410358565736</v>
      </c>
      <c r="E20" s="115">
        <v>33</v>
      </c>
      <c r="F20" s="114">
        <v>25</v>
      </c>
      <c r="G20" s="114">
        <v>40</v>
      </c>
      <c r="H20" s="114">
        <v>15</v>
      </c>
      <c r="I20" s="140">
        <v>26</v>
      </c>
      <c r="J20" s="115">
        <v>7</v>
      </c>
      <c r="K20" s="116">
        <v>26.923076923076923</v>
      </c>
    </row>
    <row r="21" spans="1:11" ht="14.1" customHeight="1" x14ac:dyDescent="0.2">
      <c r="A21" s="306">
        <v>21</v>
      </c>
      <c r="B21" s="307" t="s">
        <v>238</v>
      </c>
      <c r="C21" s="308"/>
      <c r="D21" s="113">
        <v>0.55776892430278879</v>
      </c>
      <c r="E21" s="115">
        <v>14</v>
      </c>
      <c r="F21" s="114">
        <v>17</v>
      </c>
      <c r="G21" s="114">
        <v>12</v>
      </c>
      <c r="H21" s="114">
        <v>18</v>
      </c>
      <c r="I21" s="140">
        <v>11</v>
      </c>
      <c r="J21" s="115">
        <v>3</v>
      </c>
      <c r="K21" s="116">
        <v>27.272727272727273</v>
      </c>
    </row>
    <row r="22" spans="1:11" ht="14.1" customHeight="1" x14ac:dyDescent="0.2">
      <c r="A22" s="306">
        <v>22</v>
      </c>
      <c r="B22" s="307" t="s">
        <v>239</v>
      </c>
      <c r="C22" s="308"/>
      <c r="D22" s="113">
        <v>1.7928286852589641</v>
      </c>
      <c r="E22" s="115">
        <v>45</v>
      </c>
      <c r="F22" s="114">
        <v>50</v>
      </c>
      <c r="G22" s="114">
        <v>89</v>
      </c>
      <c r="H22" s="114">
        <v>42</v>
      </c>
      <c r="I22" s="140">
        <v>48</v>
      </c>
      <c r="J22" s="115">
        <v>-3</v>
      </c>
      <c r="K22" s="116">
        <v>-6.25</v>
      </c>
    </row>
    <row r="23" spans="1:11" ht="14.1" customHeight="1" x14ac:dyDescent="0.2">
      <c r="A23" s="306">
        <v>23</v>
      </c>
      <c r="B23" s="307" t="s">
        <v>240</v>
      </c>
      <c r="C23" s="308"/>
      <c r="D23" s="113">
        <v>1.5139442231075697</v>
      </c>
      <c r="E23" s="115">
        <v>38</v>
      </c>
      <c r="F23" s="114">
        <v>24</v>
      </c>
      <c r="G23" s="114">
        <v>26</v>
      </c>
      <c r="H23" s="114">
        <v>10</v>
      </c>
      <c r="I23" s="140">
        <v>19</v>
      </c>
      <c r="J23" s="115">
        <v>19</v>
      </c>
      <c r="K23" s="116">
        <v>100</v>
      </c>
    </row>
    <row r="24" spans="1:11" ht="14.1" customHeight="1" x14ac:dyDescent="0.2">
      <c r="A24" s="306">
        <v>24</v>
      </c>
      <c r="B24" s="307" t="s">
        <v>241</v>
      </c>
      <c r="C24" s="308"/>
      <c r="D24" s="113">
        <v>2.8286852589641436</v>
      </c>
      <c r="E24" s="115">
        <v>71</v>
      </c>
      <c r="F24" s="114">
        <v>55</v>
      </c>
      <c r="G24" s="114">
        <v>96</v>
      </c>
      <c r="H24" s="114">
        <v>64</v>
      </c>
      <c r="I24" s="140">
        <v>105</v>
      </c>
      <c r="J24" s="115">
        <v>-34</v>
      </c>
      <c r="K24" s="116">
        <v>-32.38095238095238</v>
      </c>
    </row>
    <row r="25" spans="1:11" ht="14.1" customHeight="1" x14ac:dyDescent="0.2">
      <c r="A25" s="306">
        <v>25</v>
      </c>
      <c r="B25" s="307" t="s">
        <v>242</v>
      </c>
      <c r="C25" s="308"/>
      <c r="D25" s="113">
        <v>5.0597609561752988</v>
      </c>
      <c r="E25" s="115">
        <v>127</v>
      </c>
      <c r="F25" s="114">
        <v>79</v>
      </c>
      <c r="G25" s="114">
        <v>103</v>
      </c>
      <c r="H25" s="114">
        <v>71</v>
      </c>
      <c r="I25" s="140">
        <v>121</v>
      </c>
      <c r="J25" s="115">
        <v>6</v>
      </c>
      <c r="K25" s="116">
        <v>4.9586776859504136</v>
      </c>
    </row>
    <row r="26" spans="1:11" ht="14.1" customHeight="1" x14ac:dyDescent="0.2">
      <c r="A26" s="306">
        <v>26</v>
      </c>
      <c r="B26" s="307" t="s">
        <v>243</v>
      </c>
      <c r="C26" s="308"/>
      <c r="D26" s="113">
        <v>3.2270916334661353</v>
      </c>
      <c r="E26" s="115">
        <v>81</v>
      </c>
      <c r="F26" s="114">
        <v>70</v>
      </c>
      <c r="G26" s="114">
        <v>84</v>
      </c>
      <c r="H26" s="114">
        <v>55</v>
      </c>
      <c r="I26" s="140">
        <v>78</v>
      </c>
      <c r="J26" s="115">
        <v>3</v>
      </c>
      <c r="K26" s="116">
        <v>3.8461538461538463</v>
      </c>
    </row>
    <row r="27" spans="1:11" ht="14.1" customHeight="1" x14ac:dyDescent="0.2">
      <c r="A27" s="306">
        <v>27</v>
      </c>
      <c r="B27" s="307" t="s">
        <v>244</v>
      </c>
      <c r="C27" s="308"/>
      <c r="D27" s="113">
        <v>3.545816733067729</v>
      </c>
      <c r="E27" s="115">
        <v>89</v>
      </c>
      <c r="F27" s="114">
        <v>72</v>
      </c>
      <c r="G27" s="114">
        <v>72</v>
      </c>
      <c r="H27" s="114">
        <v>75</v>
      </c>
      <c r="I27" s="140">
        <v>101</v>
      </c>
      <c r="J27" s="115">
        <v>-12</v>
      </c>
      <c r="K27" s="116">
        <v>-11.881188118811881</v>
      </c>
    </row>
    <row r="28" spans="1:11" ht="14.1" customHeight="1" x14ac:dyDescent="0.2">
      <c r="A28" s="306">
        <v>28</v>
      </c>
      <c r="B28" s="307" t="s">
        <v>245</v>
      </c>
      <c r="C28" s="308"/>
      <c r="D28" s="113">
        <v>0.55776892430278879</v>
      </c>
      <c r="E28" s="115">
        <v>14</v>
      </c>
      <c r="F28" s="114">
        <v>10</v>
      </c>
      <c r="G28" s="114">
        <v>15</v>
      </c>
      <c r="H28" s="114">
        <v>10</v>
      </c>
      <c r="I28" s="140">
        <v>15</v>
      </c>
      <c r="J28" s="115">
        <v>-1</v>
      </c>
      <c r="K28" s="116">
        <v>-6.666666666666667</v>
      </c>
    </row>
    <row r="29" spans="1:11" ht="14.1" customHeight="1" x14ac:dyDescent="0.2">
      <c r="A29" s="306">
        <v>29</v>
      </c>
      <c r="B29" s="307" t="s">
        <v>246</v>
      </c>
      <c r="C29" s="308"/>
      <c r="D29" s="113">
        <v>9.8804780876494025</v>
      </c>
      <c r="E29" s="115">
        <v>248</v>
      </c>
      <c r="F29" s="114">
        <v>212</v>
      </c>
      <c r="G29" s="114">
        <v>202</v>
      </c>
      <c r="H29" s="114">
        <v>154</v>
      </c>
      <c r="I29" s="140">
        <v>205</v>
      </c>
      <c r="J29" s="115">
        <v>43</v>
      </c>
      <c r="K29" s="116">
        <v>20.975609756097562</v>
      </c>
    </row>
    <row r="30" spans="1:11" ht="14.1" customHeight="1" x14ac:dyDescent="0.2">
      <c r="A30" s="306" t="s">
        <v>247</v>
      </c>
      <c r="B30" s="307" t="s">
        <v>248</v>
      </c>
      <c r="C30" s="308"/>
      <c r="D30" s="113">
        <v>3.904382470119522</v>
      </c>
      <c r="E30" s="115">
        <v>98</v>
      </c>
      <c r="F30" s="114" t="s">
        <v>513</v>
      </c>
      <c r="G30" s="114">
        <v>67</v>
      </c>
      <c r="H30" s="114" t="s">
        <v>513</v>
      </c>
      <c r="I30" s="140">
        <v>58</v>
      </c>
      <c r="J30" s="115">
        <v>40</v>
      </c>
      <c r="K30" s="116">
        <v>68.965517241379317</v>
      </c>
    </row>
    <row r="31" spans="1:11" ht="14.1" customHeight="1" x14ac:dyDescent="0.2">
      <c r="A31" s="306" t="s">
        <v>249</v>
      </c>
      <c r="B31" s="307" t="s">
        <v>250</v>
      </c>
      <c r="C31" s="308"/>
      <c r="D31" s="113">
        <v>5.9760956175298805</v>
      </c>
      <c r="E31" s="115">
        <v>150</v>
      </c>
      <c r="F31" s="114">
        <v>158</v>
      </c>
      <c r="G31" s="114">
        <v>132</v>
      </c>
      <c r="H31" s="114">
        <v>113</v>
      </c>
      <c r="I31" s="140">
        <v>144</v>
      </c>
      <c r="J31" s="115">
        <v>6</v>
      </c>
      <c r="K31" s="116">
        <v>4.166666666666667</v>
      </c>
    </row>
    <row r="32" spans="1:11" ht="14.1" customHeight="1" x14ac:dyDescent="0.2">
      <c r="A32" s="306">
        <v>31</v>
      </c>
      <c r="B32" s="307" t="s">
        <v>251</v>
      </c>
      <c r="C32" s="308"/>
      <c r="D32" s="113">
        <v>0.59760956175298807</v>
      </c>
      <c r="E32" s="115">
        <v>15</v>
      </c>
      <c r="F32" s="114">
        <v>7</v>
      </c>
      <c r="G32" s="114">
        <v>9</v>
      </c>
      <c r="H32" s="114">
        <v>9</v>
      </c>
      <c r="I32" s="140">
        <v>6</v>
      </c>
      <c r="J32" s="115">
        <v>9</v>
      </c>
      <c r="K32" s="116">
        <v>150</v>
      </c>
    </row>
    <row r="33" spans="1:11" ht="14.1" customHeight="1" x14ac:dyDescent="0.2">
      <c r="A33" s="306">
        <v>32</v>
      </c>
      <c r="B33" s="307" t="s">
        <v>252</v>
      </c>
      <c r="C33" s="308"/>
      <c r="D33" s="113">
        <v>1.155378486055777</v>
      </c>
      <c r="E33" s="115">
        <v>29</v>
      </c>
      <c r="F33" s="114">
        <v>39</v>
      </c>
      <c r="G33" s="114">
        <v>63</v>
      </c>
      <c r="H33" s="114">
        <v>46</v>
      </c>
      <c r="I33" s="140">
        <v>32</v>
      </c>
      <c r="J33" s="115">
        <v>-3</v>
      </c>
      <c r="K33" s="116">
        <v>-9.375</v>
      </c>
    </row>
    <row r="34" spans="1:11" ht="14.1" customHeight="1" x14ac:dyDescent="0.2">
      <c r="A34" s="306">
        <v>33</v>
      </c>
      <c r="B34" s="307" t="s">
        <v>253</v>
      </c>
      <c r="C34" s="308"/>
      <c r="D34" s="113">
        <v>2.310756972111554</v>
      </c>
      <c r="E34" s="115">
        <v>58</v>
      </c>
      <c r="F34" s="114">
        <v>52</v>
      </c>
      <c r="G34" s="114">
        <v>78</v>
      </c>
      <c r="H34" s="114">
        <v>37</v>
      </c>
      <c r="I34" s="140">
        <v>46</v>
      </c>
      <c r="J34" s="115">
        <v>12</v>
      </c>
      <c r="K34" s="116">
        <v>26.086956521739129</v>
      </c>
    </row>
    <row r="35" spans="1:11" ht="14.1" customHeight="1" x14ac:dyDescent="0.2">
      <c r="A35" s="306">
        <v>34</v>
      </c>
      <c r="B35" s="307" t="s">
        <v>254</v>
      </c>
      <c r="C35" s="308"/>
      <c r="D35" s="113">
        <v>2.3904382470119523</v>
      </c>
      <c r="E35" s="115">
        <v>60</v>
      </c>
      <c r="F35" s="114">
        <v>33</v>
      </c>
      <c r="G35" s="114">
        <v>45</v>
      </c>
      <c r="H35" s="114">
        <v>35</v>
      </c>
      <c r="I35" s="140">
        <v>51</v>
      </c>
      <c r="J35" s="115">
        <v>9</v>
      </c>
      <c r="K35" s="116">
        <v>17.647058823529413</v>
      </c>
    </row>
    <row r="36" spans="1:11" ht="14.1" customHeight="1" x14ac:dyDescent="0.2">
      <c r="A36" s="306">
        <v>41</v>
      </c>
      <c r="B36" s="307" t="s">
        <v>255</v>
      </c>
      <c r="C36" s="308"/>
      <c r="D36" s="113">
        <v>1.1952191235059761</v>
      </c>
      <c r="E36" s="115">
        <v>30</v>
      </c>
      <c r="F36" s="114">
        <v>23</v>
      </c>
      <c r="G36" s="114">
        <v>30</v>
      </c>
      <c r="H36" s="114">
        <v>42</v>
      </c>
      <c r="I36" s="140">
        <v>45</v>
      </c>
      <c r="J36" s="115">
        <v>-15</v>
      </c>
      <c r="K36" s="116">
        <v>-33.333333333333336</v>
      </c>
    </row>
    <row r="37" spans="1:11" ht="14.1" customHeight="1" x14ac:dyDescent="0.2">
      <c r="A37" s="306">
        <v>42</v>
      </c>
      <c r="B37" s="307" t="s">
        <v>256</v>
      </c>
      <c r="C37" s="308"/>
      <c r="D37" s="113" t="s">
        <v>513</v>
      </c>
      <c r="E37" s="115" t="s">
        <v>513</v>
      </c>
      <c r="F37" s="114" t="s">
        <v>513</v>
      </c>
      <c r="G37" s="114" t="s">
        <v>513</v>
      </c>
      <c r="H37" s="114">
        <v>6</v>
      </c>
      <c r="I37" s="140" t="s">
        <v>513</v>
      </c>
      <c r="J37" s="115" t="s">
        <v>513</v>
      </c>
      <c r="K37" s="116" t="s">
        <v>513</v>
      </c>
    </row>
    <row r="38" spans="1:11" ht="14.1" customHeight="1" x14ac:dyDescent="0.2">
      <c r="A38" s="306">
        <v>43</v>
      </c>
      <c r="B38" s="307" t="s">
        <v>257</v>
      </c>
      <c r="C38" s="308"/>
      <c r="D38" s="113">
        <v>1.2749003984063745</v>
      </c>
      <c r="E38" s="115">
        <v>32</v>
      </c>
      <c r="F38" s="114">
        <v>23</v>
      </c>
      <c r="G38" s="114">
        <v>36</v>
      </c>
      <c r="H38" s="114">
        <v>20</v>
      </c>
      <c r="I38" s="140">
        <v>31</v>
      </c>
      <c r="J38" s="115">
        <v>1</v>
      </c>
      <c r="K38" s="116">
        <v>3.225806451612903</v>
      </c>
    </row>
    <row r="39" spans="1:11" ht="14.1" customHeight="1" x14ac:dyDescent="0.2">
      <c r="A39" s="306">
        <v>51</v>
      </c>
      <c r="B39" s="307" t="s">
        <v>258</v>
      </c>
      <c r="C39" s="308"/>
      <c r="D39" s="113">
        <v>5.6573705179282872</v>
      </c>
      <c r="E39" s="115">
        <v>142</v>
      </c>
      <c r="F39" s="114">
        <v>107</v>
      </c>
      <c r="G39" s="114">
        <v>186</v>
      </c>
      <c r="H39" s="114">
        <v>101</v>
      </c>
      <c r="I39" s="140">
        <v>153</v>
      </c>
      <c r="J39" s="115">
        <v>-11</v>
      </c>
      <c r="K39" s="116">
        <v>-7.1895424836601309</v>
      </c>
    </row>
    <row r="40" spans="1:11" ht="14.1" customHeight="1" x14ac:dyDescent="0.2">
      <c r="A40" s="306" t="s">
        <v>259</v>
      </c>
      <c r="B40" s="307" t="s">
        <v>260</v>
      </c>
      <c r="C40" s="308"/>
      <c r="D40" s="113">
        <v>5.2589641434262946</v>
      </c>
      <c r="E40" s="115">
        <v>132</v>
      </c>
      <c r="F40" s="114">
        <v>95</v>
      </c>
      <c r="G40" s="114">
        <v>170</v>
      </c>
      <c r="H40" s="114">
        <v>91</v>
      </c>
      <c r="I40" s="140">
        <v>140</v>
      </c>
      <c r="J40" s="115">
        <v>-8</v>
      </c>
      <c r="K40" s="116">
        <v>-5.7142857142857144</v>
      </c>
    </row>
    <row r="41" spans="1:11" ht="14.1" customHeight="1" x14ac:dyDescent="0.2">
      <c r="A41" s="306"/>
      <c r="B41" s="307" t="s">
        <v>261</v>
      </c>
      <c r="C41" s="308"/>
      <c r="D41" s="113">
        <v>4.4223107569721112</v>
      </c>
      <c r="E41" s="115">
        <v>111</v>
      </c>
      <c r="F41" s="114">
        <v>73</v>
      </c>
      <c r="G41" s="114">
        <v>141</v>
      </c>
      <c r="H41" s="114">
        <v>67</v>
      </c>
      <c r="I41" s="140">
        <v>111</v>
      </c>
      <c r="J41" s="115">
        <v>0</v>
      </c>
      <c r="K41" s="116">
        <v>0</v>
      </c>
    </row>
    <row r="42" spans="1:11" ht="14.1" customHeight="1" x14ac:dyDescent="0.2">
      <c r="A42" s="306">
        <v>52</v>
      </c>
      <c r="B42" s="307" t="s">
        <v>262</v>
      </c>
      <c r="C42" s="308"/>
      <c r="D42" s="113">
        <v>1.6733067729083666</v>
      </c>
      <c r="E42" s="115">
        <v>42</v>
      </c>
      <c r="F42" s="114">
        <v>29</v>
      </c>
      <c r="G42" s="114">
        <v>37</v>
      </c>
      <c r="H42" s="114">
        <v>38</v>
      </c>
      <c r="I42" s="140">
        <v>47</v>
      </c>
      <c r="J42" s="115">
        <v>-5</v>
      </c>
      <c r="K42" s="116">
        <v>-10.638297872340425</v>
      </c>
    </row>
    <row r="43" spans="1:11" ht="14.1" customHeight="1" x14ac:dyDescent="0.2">
      <c r="A43" s="306" t="s">
        <v>263</v>
      </c>
      <c r="B43" s="307" t="s">
        <v>264</v>
      </c>
      <c r="C43" s="308"/>
      <c r="D43" s="113">
        <v>1.4342629482071714</v>
      </c>
      <c r="E43" s="115">
        <v>36</v>
      </c>
      <c r="F43" s="114">
        <v>24</v>
      </c>
      <c r="G43" s="114">
        <v>34</v>
      </c>
      <c r="H43" s="114">
        <v>29</v>
      </c>
      <c r="I43" s="140">
        <v>39</v>
      </c>
      <c r="J43" s="115">
        <v>-3</v>
      </c>
      <c r="K43" s="116">
        <v>-7.6923076923076925</v>
      </c>
    </row>
    <row r="44" spans="1:11" ht="14.1" customHeight="1" x14ac:dyDescent="0.2">
      <c r="A44" s="306">
        <v>53</v>
      </c>
      <c r="B44" s="307" t="s">
        <v>265</v>
      </c>
      <c r="C44" s="308"/>
      <c r="D44" s="113">
        <v>0.31872509960159362</v>
      </c>
      <c r="E44" s="115">
        <v>8</v>
      </c>
      <c r="F44" s="114">
        <v>18</v>
      </c>
      <c r="G44" s="114">
        <v>22</v>
      </c>
      <c r="H44" s="114">
        <v>32</v>
      </c>
      <c r="I44" s="140">
        <v>12</v>
      </c>
      <c r="J44" s="115">
        <v>-4</v>
      </c>
      <c r="K44" s="116">
        <v>-33.333333333333336</v>
      </c>
    </row>
    <row r="45" spans="1:11" ht="14.1" customHeight="1" x14ac:dyDescent="0.2">
      <c r="A45" s="306" t="s">
        <v>266</v>
      </c>
      <c r="B45" s="307" t="s">
        <v>267</v>
      </c>
      <c r="C45" s="308"/>
      <c r="D45" s="113">
        <v>0.2788844621513944</v>
      </c>
      <c r="E45" s="115">
        <v>7</v>
      </c>
      <c r="F45" s="114">
        <v>18</v>
      </c>
      <c r="G45" s="114">
        <v>22</v>
      </c>
      <c r="H45" s="114">
        <v>30</v>
      </c>
      <c r="I45" s="140">
        <v>12</v>
      </c>
      <c r="J45" s="115">
        <v>-5</v>
      </c>
      <c r="K45" s="116">
        <v>-41.666666666666664</v>
      </c>
    </row>
    <row r="46" spans="1:11" ht="14.1" customHeight="1" x14ac:dyDescent="0.2">
      <c r="A46" s="306">
        <v>54</v>
      </c>
      <c r="B46" s="307" t="s">
        <v>268</v>
      </c>
      <c r="C46" s="308"/>
      <c r="D46" s="113">
        <v>2.0318725099601593</v>
      </c>
      <c r="E46" s="115">
        <v>51</v>
      </c>
      <c r="F46" s="114">
        <v>89</v>
      </c>
      <c r="G46" s="114">
        <v>73</v>
      </c>
      <c r="H46" s="114">
        <v>54</v>
      </c>
      <c r="I46" s="140">
        <v>65</v>
      </c>
      <c r="J46" s="115">
        <v>-14</v>
      </c>
      <c r="K46" s="116">
        <v>-21.53846153846154</v>
      </c>
    </row>
    <row r="47" spans="1:11" ht="14.1" customHeight="1" x14ac:dyDescent="0.2">
      <c r="A47" s="306">
        <v>61</v>
      </c>
      <c r="B47" s="307" t="s">
        <v>269</v>
      </c>
      <c r="C47" s="308"/>
      <c r="D47" s="113">
        <v>2.2709163346613548</v>
      </c>
      <c r="E47" s="115">
        <v>57</v>
      </c>
      <c r="F47" s="114">
        <v>48</v>
      </c>
      <c r="G47" s="114">
        <v>61</v>
      </c>
      <c r="H47" s="114">
        <v>45</v>
      </c>
      <c r="I47" s="140">
        <v>49</v>
      </c>
      <c r="J47" s="115">
        <v>8</v>
      </c>
      <c r="K47" s="116">
        <v>16.326530612244898</v>
      </c>
    </row>
    <row r="48" spans="1:11" ht="14.1" customHeight="1" x14ac:dyDescent="0.2">
      <c r="A48" s="306">
        <v>62</v>
      </c>
      <c r="B48" s="307" t="s">
        <v>270</v>
      </c>
      <c r="C48" s="308"/>
      <c r="D48" s="113">
        <v>8.5657370517928282</v>
      </c>
      <c r="E48" s="115">
        <v>215</v>
      </c>
      <c r="F48" s="114">
        <v>220</v>
      </c>
      <c r="G48" s="114">
        <v>308</v>
      </c>
      <c r="H48" s="114">
        <v>193</v>
      </c>
      <c r="I48" s="140">
        <v>209</v>
      </c>
      <c r="J48" s="115">
        <v>6</v>
      </c>
      <c r="K48" s="116">
        <v>2.8708133971291865</v>
      </c>
    </row>
    <row r="49" spans="1:11" ht="14.1" customHeight="1" x14ac:dyDescent="0.2">
      <c r="A49" s="306">
        <v>63</v>
      </c>
      <c r="B49" s="307" t="s">
        <v>271</v>
      </c>
      <c r="C49" s="308"/>
      <c r="D49" s="113">
        <v>11.314741035856574</v>
      </c>
      <c r="E49" s="115">
        <v>284</v>
      </c>
      <c r="F49" s="114">
        <v>433</v>
      </c>
      <c r="G49" s="114">
        <v>281</v>
      </c>
      <c r="H49" s="114">
        <v>215</v>
      </c>
      <c r="I49" s="140">
        <v>264</v>
      </c>
      <c r="J49" s="115">
        <v>20</v>
      </c>
      <c r="K49" s="116">
        <v>7.5757575757575761</v>
      </c>
    </row>
    <row r="50" spans="1:11" ht="14.1" customHeight="1" x14ac:dyDescent="0.2">
      <c r="A50" s="306" t="s">
        <v>272</v>
      </c>
      <c r="B50" s="307" t="s">
        <v>273</v>
      </c>
      <c r="C50" s="308"/>
      <c r="D50" s="113">
        <v>3.9442231075697212</v>
      </c>
      <c r="E50" s="115">
        <v>99</v>
      </c>
      <c r="F50" s="114">
        <v>187</v>
      </c>
      <c r="G50" s="114">
        <v>90</v>
      </c>
      <c r="H50" s="114">
        <v>72</v>
      </c>
      <c r="I50" s="140">
        <v>98</v>
      </c>
      <c r="J50" s="115">
        <v>1</v>
      </c>
      <c r="K50" s="116">
        <v>1.0204081632653061</v>
      </c>
    </row>
    <row r="51" spans="1:11" ht="14.1" customHeight="1" x14ac:dyDescent="0.2">
      <c r="A51" s="306" t="s">
        <v>274</v>
      </c>
      <c r="B51" s="307" t="s">
        <v>275</v>
      </c>
      <c r="C51" s="308"/>
      <c r="D51" s="113">
        <v>7.0517928286852589</v>
      </c>
      <c r="E51" s="115">
        <v>177</v>
      </c>
      <c r="F51" s="114">
        <v>238</v>
      </c>
      <c r="G51" s="114">
        <v>182</v>
      </c>
      <c r="H51" s="114">
        <v>135</v>
      </c>
      <c r="I51" s="140">
        <v>152</v>
      </c>
      <c r="J51" s="115">
        <v>25</v>
      </c>
      <c r="K51" s="116">
        <v>16.44736842105263</v>
      </c>
    </row>
    <row r="52" spans="1:11" ht="14.1" customHeight="1" x14ac:dyDescent="0.2">
      <c r="A52" s="306">
        <v>71</v>
      </c>
      <c r="B52" s="307" t="s">
        <v>276</v>
      </c>
      <c r="C52" s="308"/>
      <c r="D52" s="113">
        <v>9.2031872509960166</v>
      </c>
      <c r="E52" s="115">
        <v>231</v>
      </c>
      <c r="F52" s="114">
        <v>145</v>
      </c>
      <c r="G52" s="114">
        <v>182</v>
      </c>
      <c r="H52" s="114">
        <v>126</v>
      </c>
      <c r="I52" s="140">
        <v>236</v>
      </c>
      <c r="J52" s="115">
        <v>-5</v>
      </c>
      <c r="K52" s="116">
        <v>-2.1186440677966103</v>
      </c>
    </row>
    <row r="53" spans="1:11" ht="14.1" customHeight="1" x14ac:dyDescent="0.2">
      <c r="A53" s="306" t="s">
        <v>277</v>
      </c>
      <c r="B53" s="307" t="s">
        <v>278</v>
      </c>
      <c r="C53" s="308"/>
      <c r="D53" s="113">
        <v>3.8645418326693228</v>
      </c>
      <c r="E53" s="115">
        <v>97</v>
      </c>
      <c r="F53" s="114">
        <v>68</v>
      </c>
      <c r="G53" s="114">
        <v>77</v>
      </c>
      <c r="H53" s="114">
        <v>44</v>
      </c>
      <c r="I53" s="140">
        <v>109</v>
      </c>
      <c r="J53" s="115">
        <v>-12</v>
      </c>
      <c r="K53" s="116">
        <v>-11.009174311926605</v>
      </c>
    </row>
    <row r="54" spans="1:11" ht="14.1" customHeight="1" x14ac:dyDescent="0.2">
      <c r="A54" s="306" t="s">
        <v>279</v>
      </c>
      <c r="B54" s="307" t="s">
        <v>280</v>
      </c>
      <c r="C54" s="308"/>
      <c r="D54" s="113">
        <v>4.2231075697211153</v>
      </c>
      <c r="E54" s="115">
        <v>106</v>
      </c>
      <c r="F54" s="114">
        <v>64</v>
      </c>
      <c r="G54" s="114">
        <v>92</v>
      </c>
      <c r="H54" s="114">
        <v>67</v>
      </c>
      <c r="I54" s="140">
        <v>106</v>
      </c>
      <c r="J54" s="115">
        <v>0</v>
      </c>
      <c r="K54" s="116">
        <v>0</v>
      </c>
    </row>
    <row r="55" spans="1:11" ht="14.1" customHeight="1" x14ac:dyDescent="0.2">
      <c r="A55" s="306">
        <v>72</v>
      </c>
      <c r="B55" s="307" t="s">
        <v>281</v>
      </c>
      <c r="C55" s="308"/>
      <c r="D55" s="113">
        <v>2.4302788844621515</v>
      </c>
      <c r="E55" s="115">
        <v>61</v>
      </c>
      <c r="F55" s="114">
        <v>32</v>
      </c>
      <c r="G55" s="114">
        <v>44</v>
      </c>
      <c r="H55" s="114">
        <v>30</v>
      </c>
      <c r="I55" s="140">
        <v>56</v>
      </c>
      <c r="J55" s="115">
        <v>5</v>
      </c>
      <c r="K55" s="116">
        <v>8.9285714285714288</v>
      </c>
    </row>
    <row r="56" spans="1:11" ht="14.1" customHeight="1" x14ac:dyDescent="0.2">
      <c r="A56" s="306" t="s">
        <v>282</v>
      </c>
      <c r="B56" s="307" t="s">
        <v>283</v>
      </c>
      <c r="C56" s="308"/>
      <c r="D56" s="113">
        <v>0.79681274900398402</v>
      </c>
      <c r="E56" s="115">
        <v>20</v>
      </c>
      <c r="F56" s="114">
        <v>10</v>
      </c>
      <c r="G56" s="114">
        <v>10</v>
      </c>
      <c r="H56" s="114">
        <v>9</v>
      </c>
      <c r="I56" s="140">
        <v>20</v>
      </c>
      <c r="J56" s="115">
        <v>0</v>
      </c>
      <c r="K56" s="116">
        <v>0</v>
      </c>
    </row>
    <row r="57" spans="1:11" ht="14.1" customHeight="1" x14ac:dyDescent="0.2">
      <c r="A57" s="306" t="s">
        <v>284</v>
      </c>
      <c r="B57" s="307" t="s">
        <v>285</v>
      </c>
      <c r="C57" s="308"/>
      <c r="D57" s="113">
        <v>0.8366533864541833</v>
      </c>
      <c r="E57" s="115">
        <v>21</v>
      </c>
      <c r="F57" s="114">
        <v>19</v>
      </c>
      <c r="G57" s="114">
        <v>20</v>
      </c>
      <c r="H57" s="114">
        <v>16</v>
      </c>
      <c r="I57" s="140">
        <v>22</v>
      </c>
      <c r="J57" s="115">
        <v>-1</v>
      </c>
      <c r="K57" s="116">
        <v>-4.5454545454545459</v>
      </c>
    </row>
    <row r="58" spans="1:11" ht="14.1" customHeight="1" x14ac:dyDescent="0.2">
      <c r="A58" s="306">
        <v>73</v>
      </c>
      <c r="B58" s="307" t="s">
        <v>286</v>
      </c>
      <c r="C58" s="308"/>
      <c r="D58" s="113">
        <v>0.79681274900398402</v>
      </c>
      <c r="E58" s="115">
        <v>20</v>
      </c>
      <c r="F58" s="114">
        <v>18</v>
      </c>
      <c r="G58" s="114">
        <v>34</v>
      </c>
      <c r="H58" s="114">
        <v>23</v>
      </c>
      <c r="I58" s="140">
        <v>22</v>
      </c>
      <c r="J58" s="115">
        <v>-2</v>
      </c>
      <c r="K58" s="116">
        <v>-9.0909090909090917</v>
      </c>
    </row>
    <row r="59" spans="1:11" ht="14.1" customHeight="1" x14ac:dyDescent="0.2">
      <c r="A59" s="306" t="s">
        <v>287</v>
      </c>
      <c r="B59" s="307" t="s">
        <v>288</v>
      </c>
      <c r="C59" s="308"/>
      <c r="D59" s="113">
        <v>0.67729083665338641</v>
      </c>
      <c r="E59" s="115">
        <v>17</v>
      </c>
      <c r="F59" s="114">
        <v>10</v>
      </c>
      <c r="G59" s="114">
        <v>26</v>
      </c>
      <c r="H59" s="114">
        <v>18</v>
      </c>
      <c r="I59" s="140">
        <v>18</v>
      </c>
      <c r="J59" s="115">
        <v>-1</v>
      </c>
      <c r="K59" s="116">
        <v>-5.5555555555555554</v>
      </c>
    </row>
    <row r="60" spans="1:11" ht="14.1" customHeight="1" x14ac:dyDescent="0.2">
      <c r="A60" s="306">
        <v>81</v>
      </c>
      <c r="B60" s="307" t="s">
        <v>289</v>
      </c>
      <c r="C60" s="308"/>
      <c r="D60" s="113">
        <v>6.095617529880478</v>
      </c>
      <c r="E60" s="115">
        <v>153</v>
      </c>
      <c r="F60" s="114">
        <v>121</v>
      </c>
      <c r="G60" s="114">
        <v>171</v>
      </c>
      <c r="H60" s="114">
        <v>103</v>
      </c>
      <c r="I60" s="140">
        <v>138</v>
      </c>
      <c r="J60" s="115">
        <v>15</v>
      </c>
      <c r="K60" s="116">
        <v>10.869565217391305</v>
      </c>
    </row>
    <row r="61" spans="1:11" ht="14.1" customHeight="1" x14ac:dyDescent="0.2">
      <c r="A61" s="306" t="s">
        <v>290</v>
      </c>
      <c r="B61" s="307" t="s">
        <v>291</v>
      </c>
      <c r="C61" s="308"/>
      <c r="D61" s="113">
        <v>2.3904382470119523</v>
      </c>
      <c r="E61" s="115">
        <v>60</v>
      </c>
      <c r="F61" s="114">
        <v>37</v>
      </c>
      <c r="G61" s="114">
        <v>70</v>
      </c>
      <c r="H61" s="114">
        <v>31</v>
      </c>
      <c r="I61" s="140">
        <v>44</v>
      </c>
      <c r="J61" s="115">
        <v>16</v>
      </c>
      <c r="K61" s="116">
        <v>36.363636363636367</v>
      </c>
    </row>
    <row r="62" spans="1:11" ht="14.1" customHeight="1" x14ac:dyDescent="0.2">
      <c r="A62" s="306" t="s">
        <v>292</v>
      </c>
      <c r="B62" s="307" t="s">
        <v>293</v>
      </c>
      <c r="C62" s="308"/>
      <c r="D62" s="113">
        <v>1.5537848605577689</v>
      </c>
      <c r="E62" s="115">
        <v>39</v>
      </c>
      <c r="F62" s="114">
        <v>31</v>
      </c>
      <c r="G62" s="114">
        <v>46</v>
      </c>
      <c r="H62" s="114">
        <v>32</v>
      </c>
      <c r="I62" s="140">
        <v>33</v>
      </c>
      <c r="J62" s="115">
        <v>6</v>
      </c>
      <c r="K62" s="116">
        <v>18.181818181818183</v>
      </c>
    </row>
    <row r="63" spans="1:11" ht="14.1" customHeight="1" x14ac:dyDescent="0.2">
      <c r="A63" s="306"/>
      <c r="B63" s="307" t="s">
        <v>294</v>
      </c>
      <c r="C63" s="308"/>
      <c r="D63" s="113">
        <v>1.2749003984063745</v>
      </c>
      <c r="E63" s="115">
        <v>32</v>
      </c>
      <c r="F63" s="114">
        <v>26</v>
      </c>
      <c r="G63" s="114">
        <v>41</v>
      </c>
      <c r="H63" s="114">
        <v>28</v>
      </c>
      <c r="I63" s="140">
        <v>29</v>
      </c>
      <c r="J63" s="115">
        <v>3</v>
      </c>
      <c r="K63" s="116">
        <v>10.344827586206897</v>
      </c>
    </row>
    <row r="64" spans="1:11" ht="14.1" customHeight="1" x14ac:dyDescent="0.2">
      <c r="A64" s="306" t="s">
        <v>295</v>
      </c>
      <c r="B64" s="307" t="s">
        <v>296</v>
      </c>
      <c r="C64" s="308"/>
      <c r="D64" s="113">
        <v>0.75697211155378485</v>
      </c>
      <c r="E64" s="115">
        <v>19</v>
      </c>
      <c r="F64" s="114">
        <v>17</v>
      </c>
      <c r="G64" s="114">
        <v>19</v>
      </c>
      <c r="H64" s="114">
        <v>19</v>
      </c>
      <c r="I64" s="140">
        <v>19</v>
      </c>
      <c r="J64" s="115">
        <v>0</v>
      </c>
      <c r="K64" s="116">
        <v>0</v>
      </c>
    </row>
    <row r="65" spans="1:11" ht="14.1" customHeight="1" x14ac:dyDescent="0.2">
      <c r="A65" s="306" t="s">
        <v>297</v>
      </c>
      <c r="B65" s="307" t="s">
        <v>298</v>
      </c>
      <c r="C65" s="308"/>
      <c r="D65" s="113">
        <v>0.51792828685258963</v>
      </c>
      <c r="E65" s="115">
        <v>13</v>
      </c>
      <c r="F65" s="114">
        <v>17</v>
      </c>
      <c r="G65" s="114">
        <v>16</v>
      </c>
      <c r="H65" s="114">
        <v>11</v>
      </c>
      <c r="I65" s="140">
        <v>15</v>
      </c>
      <c r="J65" s="115">
        <v>-2</v>
      </c>
      <c r="K65" s="116">
        <v>-13.333333333333334</v>
      </c>
    </row>
    <row r="66" spans="1:11" ht="14.1" customHeight="1" x14ac:dyDescent="0.2">
      <c r="A66" s="306">
        <v>82</v>
      </c>
      <c r="B66" s="307" t="s">
        <v>299</v>
      </c>
      <c r="C66" s="308"/>
      <c r="D66" s="113">
        <v>2.2310756972111552</v>
      </c>
      <c r="E66" s="115">
        <v>56</v>
      </c>
      <c r="F66" s="114">
        <v>65</v>
      </c>
      <c r="G66" s="114">
        <v>97</v>
      </c>
      <c r="H66" s="114">
        <v>55</v>
      </c>
      <c r="I66" s="140">
        <v>65</v>
      </c>
      <c r="J66" s="115">
        <v>-9</v>
      </c>
      <c r="K66" s="116">
        <v>-13.846153846153847</v>
      </c>
    </row>
    <row r="67" spans="1:11" ht="14.1" customHeight="1" x14ac:dyDescent="0.2">
      <c r="A67" s="306" t="s">
        <v>300</v>
      </c>
      <c r="B67" s="307" t="s">
        <v>301</v>
      </c>
      <c r="C67" s="308"/>
      <c r="D67" s="113">
        <v>1.3545816733067728</v>
      </c>
      <c r="E67" s="115">
        <v>34</v>
      </c>
      <c r="F67" s="114">
        <v>45</v>
      </c>
      <c r="G67" s="114">
        <v>68</v>
      </c>
      <c r="H67" s="114">
        <v>32</v>
      </c>
      <c r="I67" s="140">
        <v>38</v>
      </c>
      <c r="J67" s="115">
        <v>-4</v>
      </c>
      <c r="K67" s="116">
        <v>-10.526315789473685</v>
      </c>
    </row>
    <row r="68" spans="1:11" ht="14.1" customHeight="1" x14ac:dyDescent="0.2">
      <c r="A68" s="306" t="s">
        <v>302</v>
      </c>
      <c r="B68" s="307" t="s">
        <v>303</v>
      </c>
      <c r="C68" s="308"/>
      <c r="D68" s="113">
        <v>0.71713147410358569</v>
      </c>
      <c r="E68" s="115">
        <v>18</v>
      </c>
      <c r="F68" s="114">
        <v>16</v>
      </c>
      <c r="G68" s="114">
        <v>15</v>
      </c>
      <c r="H68" s="114">
        <v>13</v>
      </c>
      <c r="I68" s="140">
        <v>15</v>
      </c>
      <c r="J68" s="115">
        <v>3</v>
      </c>
      <c r="K68" s="116">
        <v>20</v>
      </c>
    </row>
    <row r="69" spans="1:11" ht="14.1" customHeight="1" x14ac:dyDescent="0.2">
      <c r="A69" s="306">
        <v>83</v>
      </c>
      <c r="B69" s="307" t="s">
        <v>304</v>
      </c>
      <c r="C69" s="308"/>
      <c r="D69" s="113">
        <v>3.306772908366534</v>
      </c>
      <c r="E69" s="115">
        <v>83</v>
      </c>
      <c r="F69" s="114">
        <v>85</v>
      </c>
      <c r="G69" s="114">
        <v>165</v>
      </c>
      <c r="H69" s="114">
        <v>80</v>
      </c>
      <c r="I69" s="140">
        <v>82</v>
      </c>
      <c r="J69" s="115">
        <v>1</v>
      </c>
      <c r="K69" s="116">
        <v>1.2195121951219512</v>
      </c>
    </row>
    <row r="70" spans="1:11" ht="14.1" customHeight="1" x14ac:dyDescent="0.2">
      <c r="A70" s="306" t="s">
        <v>305</v>
      </c>
      <c r="B70" s="307" t="s">
        <v>306</v>
      </c>
      <c r="C70" s="308"/>
      <c r="D70" s="113">
        <v>2.549800796812749</v>
      </c>
      <c r="E70" s="115">
        <v>64</v>
      </c>
      <c r="F70" s="114">
        <v>57</v>
      </c>
      <c r="G70" s="114">
        <v>153</v>
      </c>
      <c r="H70" s="114">
        <v>61</v>
      </c>
      <c r="I70" s="140">
        <v>64</v>
      </c>
      <c r="J70" s="115">
        <v>0</v>
      </c>
      <c r="K70" s="116">
        <v>0</v>
      </c>
    </row>
    <row r="71" spans="1:11" ht="14.1" customHeight="1" x14ac:dyDescent="0.2">
      <c r="A71" s="306"/>
      <c r="B71" s="307" t="s">
        <v>307</v>
      </c>
      <c r="C71" s="308"/>
      <c r="D71" s="113">
        <v>1.593625498007968</v>
      </c>
      <c r="E71" s="115">
        <v>40</v>
      </c>
      <c r="F71" s="114">
        <v>39</v>
      </c>
      <c r="G71" s="114">
        <v>110</v>
      </c>
      <c r="H71" s="114">
        <v>37</v>
      </c>
      <c r="I71" s="140">
        <v>44</v>
      </c>
      <c r="J71" s="115">
        <v>-4</v>
      </c>
      <c r="K71" s="116">
        <v>-9.0909090909090917</v>
      </c>
    </row>
    <row r="72" spans="1:11" ht="14.1" customHeight="1" x14ac:dyDescent="0.2">
      <c r="A72" s="306">
        <v>84</v>
      </c>
      <c r="B72" s="307" t="s">
        <v>308</v>
      </c>
      <c r="C72" s="308"/>
      <c r="D72" s="113">
        <v>0.8366533864541833</v>
      </c>
      <c r="E72" s="115">
        <v>21</v>
      </c>
      <c r="F72" s="114">
        <v>9</v>
      </c>
      <c r="G72" s="114">
        <v>36</v>
      </c>
      <c r="H72" s="114">
        <v>15</v>
      </c>
      <c r="I72" s="140">
        <v>18</v>
      </c>
      <c r="J72" s="115">
        <v>3</v>
      </c>
      <c r="K72" s="116">
        <v>16.666666666666668</v>
      </c>
    </row>
    <row r="73" spans="1:11" ht="14.1" customHeight="1" x14ac:dyDescent="0.2">
      <c r="A73" s="306" t="s">
        <v>309</v>
      </c>
      <c r="B73" s="307" t="s">
        <v>310</v>
      </c>
      <c r="C73" s="308"/>
      <c r="D73" s="113">
        <v>0.35856573705179284</v>
      </c>
      <c r="E73" s="115">
        <v>9</v>
      </c>
      <c r="F73" s="114" t="s">
        <v>513</v>
      </c>
      <c r="G73" s="114">
        <v>17</v>
      </c>
      <c r="H73" s="114" t="s">
        <v>513</v>
      </c>
      <c r="I73" s="140">
        <v>4</v>
      </c>
      <c r="J73" s="115">
        <v>5</v>
      </c>
      <c r="K73" s="116">
        <v>125</v>
      </c>
    </row>
    <row r="74" spans="1:11" ht="14.1" customHeight="1" x14ac:dyDescent="0.2">
      <c r="A74" s="306" t="s">
        <v>311</v>
      </c>
      <c r="B74" s="307" t="s">
        <v>312</v>
      </c>
      <c r="C74" s="308"/>
      <c r="D74" s="113" t="s">
        <v>513</v>
      </c>
      <c r="E74" s="115" t="s">
        <v>513</v>
      </c>
      <c r="F74" s="114" t="s">
        <v>513</v>
      </c>
      <c r="G74" s="114">
        <v>3</v>
      </c>
      <c r="H74" s="114">
        <v>3</v>
      </c>
      <c r="I74" s="140" t="s">
        <v>513</v>
      </c>
      <c r="J74" s="115" t="s">
        <v>513</v>
      </c>
      <c r="K74" s="116" t="s">
        <v>513</v>
      </c>
    </row>
    <row r="75" spans="1:11" ht="14.1" customHeight="1" x14ac:dyDescent="0.2">
      <c r="A75" s="306" t="s">
        <v>313</v>
      </c>
      <c r="B75" s="307" t="s">
        <v>314</v>
      </c>
      <c r="C75" s="308"/>
      <c r="D75" s="113">
        <v>0</v>
      </c>
      <c r="E75" s="115">
        <v>0</v>
      </c>
      <c r="F75" s="114">
        <v>0</v>
      </c>
      <c r="G75" s="114">
        <v>0</v>
      </c>
      <c r="H75" s="114">
        <v>0</v>
      </c>
      <c r="I75" s="140" t="s">
        <v>513</v>
      </c>
      <c r="J75" s="115" t="s">
        <v>513</v>
      </c>
      <c r="K75" s="116" t="s">
        <v>513</v>
      </c>
    </row>
    <row r="76" spans="1:11" ht="14.1" customHeight="1" x14ac:dyDescent="0.2">
      <c r="A76" s="306">
        <v>91</v>
      </c>
      <c r="B76" s="307" t="s">
        <v>315</v>
      </c>
      <c r="C76" s="308"/>
      <c r="D76" s="113">
        <v>0.19920318725099601</v>
      </c>
      <c r="E76" s="115">
        <v>5</v>
      </c>
      <c r="F76" s="114" t="s">
        <v>513</v>
      </c>
      <c r="G76" s="114">
        <v>0</v>
      </c>
      <c r="H76" s="114">
        <v>4</v>
      </c>
      <c r="I76" s="140">
        <v>9</v>
      </c>
      <c r="J76" s="115">
        <v>-4</v>
      </c>
      <c r="K76" s="116">
        <v>-44.444444444444443</v>
      </c>
    </row>
    <row r="77" spans="1:11" ht="14.1" customHeight="1" x14ac:dyDescent="0.2">
      <c r="A77" s="306">
        <v>92</v>
      </c>
      <c r="B77" s="307" t="s">
        <v>316</v>
      </c>
      <c r="C77" s="308"/>
      <c r="D77" s="113">
        <v>1.1952191235059761</v>
      </c>
      <c r="E77" s="115">
        <v>30</v>
      </c>
      <c r="F77" s="114">
        <v>23</v>
      </c>
      <c r="G77" s="114">
        <v>32</v>
      </c>
      <c r="H77" s="114">
        <v>18</v>
      </c>
      <c r="I77" s="140">
        <v>23</v>
      </c>
      <c r="J77" s="115">
        <v>7</v>
      </c>
      <c r="K77" s="116">
        <v>30.434782608695652</v>
      </c>
    </row>
    <row r="78" spans="1:11" ht="14.1" customHeight="1" x14ac:dyDescent="0.2">
      <c r="A78" s="306">
        <v>93</v>
      </c>
      <c r="B78" s="307" t="s">
        <v>317</v>
      </c>
      <c r="C78" s="308"/>
      <c r="D78" s="113">
        <v>0.11952191235059761</v>
      </c>
      <c r="E78" s="115">
        <v>3</v>
      </c>
      <c r="F78" s="114">
        <v>3</v>
      </c>
      <c r="G78" s="114">
        <v>3</v>
      </c>
      <c r="H78" s="114" t="s">
        <v>513</v>
      </c>
      <c r="I78" s="140" t="s">
        <v>513</v>
      </c>
      <c r="J78" s="115" t="s">
        <v>513</v>
      </c>
      <c r="K78" s="116" t="s">
        <v>513</v>
      </c>
    </row>
    <row r="79" spans="1:11" ht="14.1" customHeight="1" x14ac:dyDescent="0.2">
      <c r="A79" s="306">
        <v>94</v>
      </c>
      <c r="B79" s="307" t="s">
        <v>318</v>
      </c>
      <c r="C79" s="308"/>
      <c r="D79" s="113">
        <v>0.55776892430278879</v>
      </c>
      <c r="E79" s="115">
        <v>14</v>
      </c>
      <c r="F79" s="114">
        <v>4</v>
      </c>
      <c r="G79" s="114">
        <v>5</v>
      </c>
      <c r="H79" s="114" t="s">
        <v>513</v>
      </c>
      <c r="I79" s="140">
        <v>20</v>
      </c>
      <c r="J79" s="115">
        <v>-6</v>
      </c>
      <c r="K79" s="116">
        <v>-30</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t="s">
        <v>513</v>
      </c>
      <c r="E81" s="143" t="s">
        <v>513</v>
      </c>
      <c r="F81" s="144">
        <v>3</v>
      </c>
      <c r="G81" s="144">
        <v>3</v>
      </c>
      <c r="H81" s="144">
        <v>0</v>
      </c>
      <c r="I81" s="145">
        <v>6</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25317</v>
      </c>
      <c r="C10" s="114">
        <v>13878</v>
      </c>
      <c r="D10" s="114">
        <v>11439</v>
      </c>
      <c r="E10" s="114">
        <v>20152</v>
      </c>
      <c r="F10" s="114">
        <v>4950</v>
      </c>
      <c r="G10" s="114">
        <v>3464</v>
      </c>
      <c r="H10" s="114">
        <v>6366</v>
      </c>
      <c r="I10" s="115">
        <v>6988</v>
      </c>
      <c r="J10" s="114">
        <v>4607</v>
      </c>
      <c r="K10" s="114">
        <v>2381</v>
      </c>
      <c r="L10" s="423">
        <v>1587</v>
      </c>
      <c r="M10" s="424">
        <v>1593</v>
      </c>
    </row>
    <row r="11" spans="1:13" ht="11.1" customHeight="1" x14ac:dyDescent="0.2">
      <c r="A11" s="422" t="s">
        <v>387</v>
      </c>
      <c r="B11" s="115">
        <v>26146</v>
      </c>
      <c r="C11" s="114">
        <v>14354</v>
      </c>
      <c r="D11" s="114">
        <v>11792</v>
      </c>
      <c r="E11" s="114">
        <v>20850</v>
      </c>
      <c r="F11" s="114">
        <v>5078</v>
      </c>
      <c r="G11" s="114">
        <v>3547</v>
      </c>
      <c r="H11" s="114">
        <v>6606</v>
      </c>
      <c r="I11" s="115">
        <v>7295</v>
      </c>
      <c r="J11" s="114">
        <v>4746</v>
      </c>
      <c r="K11" s="114">
        <v>2549</v>
      </c>
      <c r="L11" s="423">
        <v>2199</v>
      </c>
      <c r="M11" s="424">
        <v>1526</v>
      </c>
    </row>
    <row r="12" spans="1:13" ht="11.1" customHeight="1" x14ac:dyDescent="0.2">
      <c r="A12" s="422" t="s">
        <v>388</v>
      </c>
      <c r="B12" s="115">
        <v>26707</v>
      </c>
      <c r="C12" s="114">
        <v>14715</v>
      </c>
      <c r="D12" s="114">
        <v>11992</v>
      </c>
      <c r="E12" s="114">
        <v>21304</v>
      </c>
      <c r="F12" s="114">
        <v>5177</v>
      </c>
      <c r="G12" s="114">
        <v>3879</v>
      </c>
      <c r="H12" s="114">
        <v>6710</v>
      </c>
      <c r="I12" s="115">
        <v>7410</v>
      </c>
      <c r="J12" s="114">
        <v>4771</v>
      </c>
      <c r="K12" s="114">
        <v>2639</v>
      </c>
      <c r="L12" s="423">
        <v>2904</v>
      </c>
      <c r="M12" s="424">
        <v>2439</v>
      </c>
    </row>
    <row r="13" spans="1:13" s="110" customFormat="1" ht="11.1" customHeight="1" x14ac:dyDescent="0.2">
      <c r="A13" s="422" t="s">
        <v>389</v>
      </c>
      <c r="B13" s="115">
        <v>26141</v>
      </c>
      <c r="C13" s="114">
        <v>14419</v>
      </c>
      <c r="D13" s="114">
        <v>11722</v>
      </c>
      <c r="E13" s="114">
        <v>20760</v>
      </c>
      <c r="F13" s="114">
        <v>5152</v>
      </c>
      <c r="G13" s="114">
        <v>3631</v>
      </c>
      <c r="H13" s="114">
        <v>6725</v>
      </c>
      <c r="I13" s="115">
        <v>7283</v>
      </c>
      <c r="J13" s="114">
        <v>4720</v>
      </c>
      <c r="K13" s="114">
        <v>2563</v>
      </c>
      <c r="L13" s="423">
        <v>1772</v>
      </c>
      <c r="M13" s="424">
        <v>2434</v>
      </c>
    </row>
    <row r="14" spans="1:13" ht="15" customHeight="1" x14ac:dyDescent="0.2">
      <c r="A14" s="422" t="s">
        <v>390</v>
      </c>
      <c r="B14" s="115">
        <v>26405</v>
      </c>
      <c r="C14" s="114">
        <v>14557</v>
      </c>
      <c r="D14" s="114">
        <v>11848</v>
      </c>
      <c r="E14" s="114">
        <v>20393</v>
      </c>
      <c r="F14" s="114">
        <v>5822</v>
      </c>
      <c r="G14" s="114">
        <v>3539</v>
      </c>
      <c r="H14" s="114">
        <v>6870</v>
      </c>
      <c r="I14" s="115">
        <v>7222</v>
      </c>
      <c r="J14" s="114">
        <v>4634</v>
      </c>
      <c r="K14" s="114">
        <v>2588</v>
      </c>
      <c r="L14" s="423">
        <v>2206</v>
      </c>
      <c r="M14" s="424">
        <v>1976</v>
      </c>
    </row>
    <row r="15" spans="1:13" ht="11.1" customHeight="1" x14ac:dyDescent="0.2">
      <c r="A15" s="422" t="s">
        <v>387</v>
      </c>
      <c r="B15" s="115">
        <v>27185</v>
      </c>
      <c r="C15" s="114">
        <v>14987</v>
      </c>
      <c r="D15" s="114">
        <v>12198</v>
      </c>
      <c r="E15" s="114">
        <v>20877</v>
      </c>
      <c r="F15" s="114">
        <v>6122</v>
      </c>
      <c r="G15" s="114">
        <v>3693</v>
      </c>
      <c r="H15" s="114">
        <v>7091</v>
      </c>
      <c r="I15" s="115">
        <v>7577</v>
      </c>
      <c r="J15" s="114">
        <v>4799</v>
      </c>
      <c r="K15" s="114">
        <v>2778</v>
      </c>
      <c r="L15" s="423">
        <v>2411</v>
      </c>
      <c r="M15" s="424">
        <v>1552</v>
      </c>
    </row>
    <row r="16" spans="1:13" ht="11.1" customHeight="1" x14ac:dyDescent="0.2">
      <c r="A16" s="422" t="s">
        <v>388</v>
      </c>
      <c r="B16" s="115">
        <v>27642</v>
      </c>
      <c r="C16" s="114">
        <v>15205</v>
      </c>
      <c r="D16" s="114">
        <v>12437</v>
      </c>
      <c r="E16" s="114">
        <v>21371</v>
      </c>
      <c r="F16" s="114">
        <v>6239</v>
      </c>
      <c r="G16" s="114">
        <v>3945</v>
      </c>
      <c r="H16" s="114">
        <v>7226</v>
      </c>
      <c r="I16" s="115">
        <v>7597</v>
      </c>
      <c r="J16" s="114">
        <v>4762</v>
      </c>
      <c r="K16" s="114">
        <v>2835</v>
      </c>
      <c r="L16" s="423">
        <v>2927</v>
      </c>
      <c r="M16" s="424">
        <v>2499</v>
      </c>
    </row>
    <row r="17" spans="1:13" s="110" customFormat="1" ht="11.1" customHeight="1" x14ac:dyDescent="0.2">
      <c r="A17" s="422" t="s">
        <v>389</v>
      </c>
      <c r="B17" s="115">
        <v>27088</v>
      </c>
      <c r="C17" s="114">
        <v>14931</v>
      </c>
      <c r="D17" s="114">
        <v>12157</v>
      </c>
      <c r="E17" s="114">
        <v>20994</v>
      </c>
      <c r="F17" s="114">
        <v>6075</v>
      </c>
      <c r="G17" s="114">
        <v>3711</v>
      </c>
      <c r="H17" s="114">
        <v>7227</v>
      </c>
      <c r="I17" s="115">
        <v>7445</v>
      </c>
      <c r="J17" s="114">
        <v>4710</v>
      </c>
      <c r="K17" s="114">
        <v>2735</v>
      </c>
      <c r="L17" s="423">
        <v>1500</v>
      </c>
      <c r="M17" s="424">
        <v>2119</v>
      </c>
    </row>
    <row r="18" spans="1:13" ht="15" customHeight="1" x14ac:dyDescent="0.2">
      <c r="A18" s="422" t="s">
        <v>391</v>
      </c>
      <c r="B18" s="115">
        <v>27462</v>
      </c>
      <c r="C18" s="114">
        <v>15096</v>
      </c>
      <c r="D18" s="114">
        <v>12366</v>
      </c>
      <c r="E18" s="114">
        <v>21118</v>
      </c>
      <c r="F18" s="114">
        <v>6323</v>
      </c>
      <c r="G18" s="114">
        <v>3649</v>
      </c>
      <c r="H18" s="114">
        <v>7454</v>
      </c>
      <c r="I18" s="115">
        <v>7281</v>
      </c>
      <c r="J18" s="114">
        <v>4547</v>
      </c>
      <c r="K18" s="114">
        <v>2734</v>
      </c>
      <c r="L18" s="423">
        <v>2483</v>
      </c>
      <c r="M18" s="424">
        <v>2232</v>
      </c>
    </row>
    <row r="19" spans="1:13" ht="11.1" customHeight="1" x14ac:dyDescent="0.2">
      <c r="A19" s="422" t="s">
        <v>387</v>
      </c>
      <c r="B19" s="115">
        <v>28084</v>
      </c>
      <c r="C19" s="114">
        <v>15450</v>
      </c>
      <c r="D19" s="114">
        <v>12634</v>
      </c>
      <c r="E19" s="114">
        <v>21527</v>
      </c>
      <c r="F19" s="114">
        <v>6540</v>
      </c>
      <c r="G19" s="114">
        <v>3715</v>
      </c>
      <c r="H19" s="114">
        <v>7644</v>
      </c>
      <c r="I19" s="115">
        <v>7621</v>
      </c>
      <c r="J19" s="114">
        <v>4754</v>
      </c>
      <c r="K19" s="114">
        <v>2867</v>
      </c>
      <c r="L19" s="423">
        <v>2283</v>
      </c>
      <c r="M19" s="424">
        <v>1651</v>
      </c>
    </row>
    <row r="20" spans="1:13" ht="11.1" customHeight="1" x14ac:dyDescent="0.2">
      <c r="A20" s="422" t="s">
        <v>388</v>
      </c>
      <c r="B20" s="115">
        <v>28509</v>
      </c>
      <c r="C20" s="114">
        <v>15690</v>
      </c>
      <c r="D20" s="114">
        <v>12819</v>
      </c>
      <c r="E20" s="114">
        <v>21947</v>
      </c>
      <c r="F20" s="114">
        <v>6552</v>
      </c>
      <c r="G20" s="114">
        <v>3965</v>
      </c>
      <c r="H20" s="114">
        <v>7778</v>
      </c>
      <c r="I20" s="115">
        <v>7646</v>
      </c>
      <c r="J20" s="114">
        <v>4734</v>
      </c>
      <c r="K20" s="114">
        <v>2912</v>
      </c>
      <c r="L20" s="423">
        <v>2796</v>
      </c>
      <c r="M20" s="424">
        <v>2387</v>
      </c>
    </row>
    <row r="21" spans="1:13" s="110" customFormat="1" ht="11.1" customHeight="1" x14ac:dyDescent="0.2">
      <c r="A21" s="422" t="s">
        <v>389</v>
      </c>
      <c r="B21" s="115">
        <v>27713</v>
      </c>
      <c r="C21" s="114">
        <v>15232</v>
      </c>
      <c r="D21" s="114">
        <v>12481</v>
      </c>
      <c r="E21" s="114">
        <v>21306</v>
      </c>
      <c r="F21" s="114">
        <v>6402</v>
      </c>
      <c r="G21" s="114">
        <v>3753</v>
      </c>
      <c r="H21" s="114">
        <v>7678</v>
      </c>
      <c r="I21" s="115">
        <v>7486</v>
      </c>
      <c r="J21" s="114">
        <v>4657</v>
      </c>
      <c r="K21" s="114">
        <v>2829</v>
      </c>
      <c r="L21" s="423">
        <v>1644</v>
      </c>
      <c r="M21" s="424">
        <v>2209</v>
      </c>
    </row>
    <row r="22" spans="1:13" ht="15" customHeight="1" x14ac:dyDescent="0.2">
      <c r="A22" s="422" t="s">
        <v>392</v>
      </c>
      <c r="B22" s="115">
        <v>27954</v>
      </c>
      <c r="C22" s="114">
        <v>15334</v>
      </c>
      <c r="D22" s="114">
        <v>12620</v>
      </c>
      <c r="E22" s="114">
        <v>21465</v>
      </c>
      <c r="F22" s="114">
        <v>6467</v>
      </c>
      <c r="G22" s="114">
        <v>3628</v>
      </c>
      <c r="H22" s="114">
        <v>7835</v>
      </c>
      <c r="I22" s="115">
        <v>7473</v>
      </c>
      <c r="J22" s="114">
        <v>4595</v>
      </c>
      <c r="K22" s="114">
        <v>2878</v>
      </c>
      <c r="L22" s="423">
        <v>2147</v>
      </c>
      <c r="M22" s="424">
        <v>1931</v>
      </c>
    </row>
    <row r="23" spans="1:13" ht="11.1" customHeight="1" x14ac:dyDescent="0.2">
      <c r="A23" s="422" t="s">
        <v>387</v>
      </c>
      <c r="B23" s="115">
        <v>28517</v>
      </c>
      <c r="C23" s="114">
        <v>15651</v>
      </c>
      <c r="D23" s="114">
        <v>12866</v>
      </c>
      <c r="E23" s="114">
        <v>21892</v>
      </c>
      <c r="F23" s="114">
        <v>6595</v>
      </c>
      <c r="G23" s="114">
        <v>3654</v>
      </c>
      <c r="H23" s="114">
        <v>7979</v>
      </c>
      <c r="I23" s="115">
        <v>7749</v>
      </c>
      <c r="J23" s="114">
        <v>4746</v>
      </c>
      <c r="K23" s="114">
        <v>3003</v>
      </c>
      <c r="L23" s="423">
        <v>2090</v>
      </c>
      <c r="M23" s="424">
        <v>1588</v>
      </c>
    </row>
    <row r="24" spans="1:13" ht="11.1" customHeight="1" x14ac:dyDescent="0.2">
      <c r="A24" s="422" t="s">
        <v>388</v>
      </c>
      <c r="B24" s="115">
        <v>29035</v>
      </c>
      <c r="C24" s="114">
        <v>16002</v>
      </c>
      <c r="D24" s="114">
        <v>13033</v>
      </c>
      <c r="E24" s="114">
        <v>22159</v>
      </c>
      <c r="F24" s="114">
        <v>6672</v>
      </c>
      <c r="G24" s="114">
        <v>3891</v>
      </c>
      <c r="H24" s="114">
        <v>8137</v>
      </c>
      <c r="I24" s="115">
        <v>7846</v>
      </c>
      <c r="J24" s="114">
        <v>4742</v>
      </c>
      <c r="K24" s="114">
        <v>3104</v>
      </c>
      <c r="L24" s="423">
        <v>2853</v>
      </c>
      <c r="M24" s="424">
        <v>2360</v>
      </c>
    </row>
    <row r="25" spans="1:13" s="110" customFormat="1" ht="11.1" customHeight="1" x14ac:dyDescent="0.2">
      <c r="A25" s="422" t="s">
        <v>389</v>
      </c>
      <c r="B25" s="115">
        <v>28330</v>
      </c>
      <c r="C25" s="114">
        <v>15642</v>
      </c>
      <c r="D25" s="114">
        <v>12688</v>
      </c>
      <c r="E25" s="114">
        <v>21589</v>
      </c>
      <c r="F25" s="114">
        <v>6533</v>
      </c>
      <c r="G25" s="114">
        <v>3633</v>
      </c>
      <c r="H25" s="114">
        <v>8115</v>
      </c>
      <c r="I25" s="115">
        <v>7717</v>
      </c>
      <c r="J25" s="114">
        <v>4677</v>
      </c>
      <c r="K25" s="114">
        <v>3040</v>
      </c>
      <c r="L25" s="423">
        <v>1567</v>
      </c>
      <c r="M25" s="424">
        <v>2211</v>
      </c>
    </row>
    <row r="26" spans="1:13" ht="15" customHeight="1" x14ac:dyDescent="0.2">
      <c r="A26" s="422" t="s">
        <v>393</v>
      </c>
      <c r="B26" s="115">
        <v>28608</v>
      </c>
      <c r="C26" s="114">
        <v>15844</v>
      </c>
      <c r="D26" s="114">
        <v>12764</v>
      </c>
      <c r="E26" s="114">
        <v>21780</v>
      </c>
      <c r="F26" s="114">
        <v>6618</v>
      </c>
      <c r="G26" s="114">
        <v>3553</v>
      </c>
      <c r="H26" s="114">
        <v>8245</v>
      </c>
      <c r="I26" s="115">
        <v>7547</v>
      </c>
      <c r="J26" s="114">
        <v>4594</v>
      </c>
      <c r="K26" s="114">
        <v>2953</v>
      </c>
      <c r="L26" s="423">
        <v>2404</v>
      </c>
      <c r="M26" s="424">
        <v>2156</v>
      </c>
    </row>
    <row r="27" spans="1:13" ht="11.1" customHeight="1" x14ac:dyDescent="0.2">
      <c r="A27" s="422" t="s">
        <v>387</v>
      </c>
      <c r="B27" s="115">
        <v>29286</v>
      </c>
      <c r="C27" s="114">
        <v>16147</v>
      </c>
      <c r="D27" s="114">
        <v>13139</v>
      </c>
      <c r="E27" s="114">
        <v>22269</v>
      </c>
      <c r="F27" s="114">
        <v>6807</v>
      </c>
      <c r="G27" s="114">
        <v>3609</v>
      </c>
      <c r="H27" s="114">
        <v>8549</v>
      </c>
      <c r="I27" s="115">
        <v>7924</v>
      </c>
      <c r="J27" s="114">
        <v>4765</v>
      </c>
      <c r="K27" s="114">
        <v>3159</v>
      </c>
      <c r="L27" s="423">
        <v>2370</v>
      </c>
      <c r="M27" s="424">
        <v>1680</v>
      </c>
    </row>
    <row r="28" spans="1:13" ht="11.1" customHeight="1" x14ac:dyDescent="0.2">
      <c r="A28" s="422" t="s">
        <v>388</v>
      </c>
      <c r="B28" s="115">
        <v>29596</v>
      </c>
      <c r="C28" s="114">
        <v>16344</v>
      </c>
      <c r="D28" s="114">
        <v>13252</v>
      </c>
      <c r="E28" s="114">
        <v>22713</v>
      </c>
      <c r="F28" s="114">
        <v>6866</v>
      </c>
      <c r="G28" s="114">
        <v>3869</v>
      </c>
      <c r="H28" s="114">
        <v>8659</v>
      </c>
      <c r="I28" s="115">
        <v>8009</v>
      </c>
      <c r="J28" s="114">
        <v>4759</v>
      </c>
      <c r="K28" s="114">
        <v>3250</v>
      </c>
      <c r="L28" s="423">
        <v>2858</v>
      </c>
      <c r="M28" s="424">
        <v>2581</v>
      </c>
    </row>
    <row r="29" spans="1:13" s="110" customFormat="1" ht="11.1" customHeight="1" x14ac:dyDescent="0.2">
      <c r="A29" s="422" t="s">
        <v>389</v>
      </c>
      <c r="B29" s="115">
        <v>28950</v>
      </c>
      <c r="C29" s="114">
        <v>15969</v>
      </c>
      <c r="D29" s="114">
        <v>12981</v>
      </c>
      <c r="E29" s="114">
        <v>22149</v>
      </c>
      <c r="F29" s="114">
        <v>6799</v>
      </c>
      <c r="G29" s="114">
        <v>3607</v>
      </c>
      <c r="H29" s="114">
        <v>8667</v>
      </c>
      <c r="I29" s="115">
        <v>7810</v>
      </c>
      <c r="J29" s="114">
        <v>4655</v>
      </c>
      <c r="K29" s="114">
        <v>3155</v>
      </c>
      <c r="L29" s="423">
        <v>1588</v>
      </c>
      <c r="M29" s="424">
        <v>2266</v>
      </c>
    </row>
    <row r="30" spans="1:13" ht="15" customHeight="1" x14ac:dyDescent="0.2">
      <c r="A30" s="422" t="s">
        <v>394</v>
      </c>
      <c r="B30" s="115">
        <v>29219</v>
      </c>
      <c r="C30" s="114">
        <v>16011</v>
      </c>
      <c r="D30" s="114">
        <v>13208</v>
      </c>
      <c r="E30" s="114">
        <v>22263</v>
      </c>
      <c r="F30" s="114">
        <v>6953</v>
      </c>
      <c r="G30" s="114">
        <v>3536</v>
      </c>
      <c r="H30" s="114">
        <v>8817</v>
      </c>
      <c r="I30" s="115">
        <v>7716</v>
      </c>
      <c r="J30" s="114">
        <v>4614</v>
      </c>
      <c r="K30" s="114">
        <v>3102</v>
      </c>
      <c r="L30" s="423">
        <v>2361</v>
      </c>
      <c r="M30" s="424">
        <v>2137</v>
      </c>
    </row>
    <row r="31" spans="1:13" ht="11.1" customHeight="1" x14ac:dyDescent="0.2">
      <c r="A31" s="422" t="s">
        <v>387</v>
      </c>
      <c r="B31" s="115">
        <v>29829</v>
      </c>
      <c r="C31" s="114">
        <v>16336</v>
      </c>
      <c r="D31" s="114">
        <v>13493</v>
      </c>
      <c r="E31" s="114">
        <v>22640</v>
      </c>
      <c r="F31" s="114">
        <v>7187</v>
      </c>
      <c r="G31" s="114">
        <v>3558</v>
      </c>
      <c r="H31" s="114">
        <v>9041</v>
      </c>
      <c r="I31" s="115">
        <v>8050</v>
      </c>
      <c r="J31" s="114">
        <v>4789</v>
      </c>
      <c r="K31" s="114">
        <v>3261</v>
      </c>
      <c r="L31" s="423">
        <v>2305</v>
      </c>
      <c r="M31" s="424">
        <v>1721</v>
      </c>
    </row>
    <row r="32" spans="1:13" ht="11.1" customHeight="1" x14ac:dyDescent="0.2">
      <c r="A32" s="422" t="s">
        <v>388</v>
      </c>
      <c r="B32" s="115">
        <v>30336</v>
      </c>
      <c r="C32" s="114">
        <v>16641</v>
      </c>
      <c r="D32" s="114">
        <v>13695</v>
      </c>
      <c r="E32" s="114">
        <v>23021</v>
      </c>
      <c r="F32" s="114">
        <v>7313</v>
      </c>
      <c r="G32" s="114">
        <v>3871</v>
      </c>
      <c r="H32" s="114">
        <v>9205</v>
      </c>
      <c r="I32" s="115">
        <v>8046</v>
      </c>
      <c r="J32" s="114">
        <v>4748</v>
      </c>
      <c r="K32" s="114">
        <v>3298</v>
      </c>
      <c r="L32" s="423">
        <v>3063</v>
      </c>
      <c r="M32" s="424">
        <v>2655</v>
      </c>
    </row>
    <row r="33" spans="1:13" s="110" customFormat="1" ht="11.1" customHeight="1" x14ac:dyDescent="0.2">
      <c r="A33" s="422" t="s">
        <v>389</v>
      </c>
      <c r="B33" s="115">
        <v>29710</v>
      </c>
      <c r="C33" s="114">
        <v>16298</v>
      </c>
      <c r="D33" s="114">
        <v>13412</v>
      </c>
      <c r="E33" s="114">
        <v>22505</v>
      </c>
      <c r="F33" s="114">
        <v>7203</v>
      </c>
      <c r="G33" s="114">
        <v>3664</v>
      </c>
      <c r="H33" s="114">
        <v>9120</v>
      </c>
      <c r="I33" s="115">
        <v>7845</v>
      </c>
      <c r="J33" s="114">
        <v>4661</v>
      </c>
      <c r="K33" s="114">
        <v>3184</v>
      </c>
      <c r="L33" s="423">
        <v>1714</v>
      </c>
      <c r="M33" s="424">
        <v>2361</v>
      </c>
    </row>
    <row r="34" spans="1:13" ht="15" customHeight="1" x14ac:dyDescent="0.2">
      <c r="A34" s="422" t="s">
        <v>395</v>
      </c>
      <c r="B34" s="115">
        <v>29961</v>
      </c>
      <c r="C34" s="114">
        <v>16364</v>
      </c>
      <c r="D34" s="114">
        <v>13597</v>
      </c>
      <c r="E34" s="114">
        <v>22622</v>
      </c>
      <c r="F34" s="114">
        <v>7339</v>
      </c>
      <c r="G34" s="114">
        <v>3562</v>
      </c>
      <c r="H34" s="114">
        <v>9282</v>
      </c>
      <c r="I34" s="115">
        <v>7779</v>
      </c>
      <c r="J34" s="114">
        <v>4643</v>
      </c>
      <c r="K34" s="114">
        <v>3136</v>
      </c>
      <c r="L34" s="423">
        <v>2556</v>
      </c>
      <c r="M34" s="424">
        <v>2232</v>
      </c>
    </row>
    <row r="35" spans="1:13" ht="11.1" customHeight="1" x14ac:dyDescent="0.2">
      <c r="A35" s="422" t="s">
        <v>387</v>
      </c>
      <c r="B35" s="115">
        <v>30616</v>
      </c>
      <c r="C35" s="114">
        <v>16709</v>
      </c>
      <c r="D35" s="114">
        <v>13907</v>
      </c>
      <c r="E35" s="114">
        <v>23046</v>
      </c>
      <c r="F35" s="114">
        <v>7570</v>
      </c>
      <c r="G35" s="114">
        <v>3579</v>
      </c>
      <c r="H35" s="114">
        <v>9582</v>
      </c>
      <c r="I35" s="115">
        <v>8048</v>
      </c>
      <c r="J35" s="114">
        <v>4715</v>
      </c>
      <c r="K35" s="114">
        <v>3333</v>
      </c>
      <c r="L35" s="423">
        <v>2421</v>
      </c>
      <c r="M35" s="424">
        <v>1795</v>
      </c>
    </row>
    <row r="36" spans="1:13" ht="11.1" customHeight="1" x14ac:dyDescent="0.2">
      <c r="A36" s="422" t="s">
        <v>388</v>
      </c>
      <c r="B36" s="115">
        <v>31191</v>
      </c>
      <c r="C36" s="114">
        <v>17096</v>
      </c>
      <c r="D36" s="114">
        <v>14095</v>
      </c>
      <c r="E36" s="114">
        <v>23462</v>
      </c>
      <c r="F36" s="114">
        <v>7729</v>
      </c>
      <c r="G36" s="114">
        <v>3854</v>
      </c>
      <c r="H36" s="114">
        <v>9797</v>
      </c>
      <c r="I36" s="115">
        <v>8161</v>
      </c>
      <c r="J36" s="114">
        <v>4730</v>
      </c>
      <c r="K36" s="114">
        <v>3431</v>
      </c>
      <c r="L36" s="423">
        <v>3039</v>
      </c>
      <c r="M36" s="424">
        <v>2591</v>
      </c>
    </row>
    <row r="37" spans="1:13" s="110" customFormat="1" ht="11.1" customHeight="1" x14ac:dyDescent="0.2">
      <c r="A37" s="422" t="s">
        <v>389</v>
      </c>
      <c r="B37" s="115">
        <v>30649</v>
      </c>
      <c r="C37" s="114">
        <v>16860</v>
      </c>
      <c r="D37" s="114">
        <v>13789</v>
      </c>
      <c r="E37" s="114">
        <v>23046</v>
      </c>
      <c r="F37" s="114">
        <v>7603</v>
      </c>
      <c r="G37" s="114">
        <v>3690</v>
      </c>
      <c r="H37" s="114">
        <v>9800</v>
      </c>
      <c r="I37" s="115">
        <v>7953</v>
      </c>
      <c r="J37" s="114">
        <v>4662</v>
      </c>
      <c r="K37" s="114">
        <v>3291</v>
      </c>
      <c r="L37" s="423">
        <v>1800</v>
      </c>
      <c r="M37" s="424">
        <v>2320</v>
      </c>
    </row>
    <row r="38" spans="1:13" ht="15" customHeight="1" x14ac:dyDescent="0.2">
      <c r="A38" s="425" t="s">
        <v>396</v>
      </c>
      <c r="B38" s="115">
        <v>30849</v>
      </c>
      <c r="C38" s="114">
        <v>16929</v>
      </c>
      <c r="D38" s="114">
        <v>13920</v>
      </c>
      <c r="E38" s="114">
        <v>23155</v>
      </c>
      <c r="F38" s="114">
        <v>7694</v>
      </c>
      <c r="G38" s="114">
        <v>3590</v>
      </c>
      <c r="H38" s="114">
        <v>9978</v>
      </c>
      <c r="I38" s="115">
        <v>7899</v>
      </c>
      <c r="J38" s="114">
        <v>4642</v>
      </c>
      <c r="K38" s="114">
        <v>3257</v>
      </c>
      <c r="L38" s="423">
        <v>2253</v>
      </c>
      <c r="M38" s="424">
        <v>2123</v>
      </c>
    </row>
    <row r="39" spans="1:13" ht="11.1" customHeight="1" x14ac:dyDescent="0.2">
      <c r="A39" s="422" t="s">
        <v>387</v>
      </c>
      <c r="B39" s="115">
        <v>31429</v>
      </c>
      <c r="C39" s="114">
        <v>17221</v>
      </c>
      <c r="D39" s="114">
        <v>14208</v>
      </c>
      <c r="E39" s="114">
        <v>23509</v>
      </c>
      <c r="F39" s="114">
        <v>7920</v>
      </c>
      <c r="G39" s="114">
        <v>3627</v>
      </c>
      <c r="H39" s="114">
        <v>10245</v>
      </c>
      <c r="I39" s="115">
        <v>8321</v>
      </c>
      <c r="J39" s="114">
        <v>4796</v>
      </c>
      <c r="K39" s="114">
        <v>3525</v>
      </c>
      <c r="L39" s="423">
        <v>2406</v>
      </c>
      <c r="M39" s="424">
        <v>1839</v>
      </c>
    </row>
    <row r="40" spans="1:13" ht="11.1" customHeight="1" x14ac:dyDescent="0.2">
      <c r="A40" s="425" t="s">
        <v>388</v>
      </c>
      <c r="B40" s="115">
        <v>32178</v>
      </c>
      <c r="C40" s="114">
        <v>17578</v>
      </c>
      <c r="D40" s="114">
        <v>14600</v>
      </c>
      <c r="E40" s="114">
        <v>24107</v>
      </c>
      <c r="F40" s="114">
        <v>8071</v>
      </c>
      <c r="G40" s="114">
        <v>3929</v>
      </c>
      <c r="H40" s="114">
        <v>10454</v>
      </c>
      <c r="I40" s="115">
        <v>8260</v>
      </c>
      <c r="J40" s="114">
        <v>4679</v>
      </c>
      <c r="K40" s="114">
        <v>3581</v>
      </c>
      <c r="L40" s="423">
        <v>3218</v>
      </c>
      <c r="M40" s="424">
        <v>2755</v>
      </c>
    </row>
    <row r="41" spans="1:13" s="110" customFormat="1" ht="11.1" customHeight="1" x14ac:dyDescent="0.2">
      <c r="A41" s="422" t="s">
        <v>389</v>
      </c>
      <c r="B41" s="115">
        <v>31704</v>
      </c>
      <c r="C41" s="114">
        <v>17290</v>
      </c>
      <c r="D41" s="114">
        <v>14414</v>
      </c>
      <c r="E41" s="114">
        <v>23658</v>
      </c>
      <c r="F41" s="114">
        <v>8046</v>
      </c>
      <c r="G41" s="114">
        <v>3826</v>
      </c>
      <c r="H41" s="114">
        <v>10379</v>
      </c>
      <c r="I41" s="115">
        <v>8154</v>
      </c>
      <c r="J41" s="114">
        <v>4688</v>
      </c>
      <c r="K41" s="114">
        <v>3466</v>
      </c>
      <c r="L41" s="423">
        <v>1929</v>
      </c>
      <c r="M41" s="424">
        <v>2387</v>
      </c>
    </row>
    <row r="42" spans="1:13" ht="15" customHeight="1" x14ac:dyDescent="0.2">
      <c r="A42" s="422" t="s">
        <v>397</v>
      </c>
      <c r="B42" s="115">
        <v>31968</v>
      </c>
      <c r="C42" s="114">
        <v>17409</v>
      </c>
      <c r="D42" s="114">
        <v>14559</v>
      </c>
      <c r="E42" s="114">
        <v>23842</v>
      </c>
      <c r="F42" s="114">
        <v>8126</v>
      </c>
      <c r="G42" s="114">
        <v>3710</v>
      </c>
      <c r="H42" s="114">
        <v>10603</v>
      </c>
      <c r="I42" s="115">
        <v>8051</v>
      </c>
      <c r="J42" s="114">
        <v>4605</v>
      </c>
      <c r="K42" s="114">
        <v>3446</v>
      </c>
      <c r="L42" s="423">
        <v>2695</v>
      </c>
      <c r="M42" s="424">
        <v>2460</v>
      </c>
    </row>
    <row r="43" spans="1:13" ht="11.1" customHeight="1" x14ac:dyDescent="0.2">
      <c r="A43" s="422" t="s">
        <v>387</v>
      </c>
      <c r="B43" s="115">
        <v>32424</v>
      </c>
      <c r="C43" s="114">
        <v>17644</v>
      </c>
      <c r="D43" s="114">
        <v>14780</v>
      </c>
      <c r="E43" s="114">
        <v>24163</v>
      </c>
      <c r="F43" s="114">
        <v>8261</v>
      </c>
      <c r="G43" s="114">
        <v>3732</v>
      </c>
      <c r="H43" s="114">
        <v>10851</v>
      </c>
      <c r="I43" s="115">
        <v>8420</v>
      </c>
      <c r="J43" s="114">
        <v>4773</v>
      </c>
      <c r="K43" s="114">
        <v>3647</v>
      </c>
      <c r="L43" s="423">
        <v>2418</v>
      </c>
      <c r="M43" s="424">
        <v>1964</v>
      </c>
    </row>
    <row r="44" spans="1:13" ht="11.1" customHeight="1" x14ac:dyDescent="0.2">
      <c r="A44" s="422" t="s">
        <v>388</v>
      </c>
      <c r="B44" s="115">
        <v>33049</v>
      </c>
      <c r="C44" s="114">
        <v>18069</v>
      </c>
      <c r="D44" s="114">
        <v>14980</v>
      </c>
      <c r="E44" s="114">
        <v>24655</v>
      </c>
      <c r="F44" s="114">
        <v>8394</v>
      </c>
      <c r="G44" s="114">
        <v>4051</v>
      </c>
      <c r="H44" s="114">
        <v>10994</v>
      </c>
      <c r="I44" s="115">
        <v>8324</v>
      </c>
      <c r="J44" s="114">
        <v>4630</v>
      </c>
      <c r="K44" s="114">
        <v>3694</v>
      </c>
      <c r="L44" s="423">
        <v>3279</v>
      </c>
      <c r="M44" s="424">
        <v>2877</v>
      </c>
    </row>
    <row r="45" spans="1:13" s="110" customFormat="1" ht="11.1" customHeight="1" x14ac:dyDescent="0.2">
      <c r="A45" s="422" t="s">
        <v>389</v>
      </c>
      <c r="B45" s="115">
        <v>32479</v>
      </c>
      <c r="C45" s="114">
        <v>17763</v>
      </c>
      <c r="D45" s="114">
        <v>14716</v>
      </c>
      <c r="E45" s="114">
        <v>24179</v>
      </c>
      <c r="F45" s="114">
        <v>8300</v>
      </c>
      <c r="G45" s="114">
        <v>3863</v>
      </c>
      <c r="H45" s="114">
        <v>10959</v>
      </c>
      <c r="I45" s="115">
        <v>8193</v>
      </c>
      <c r="J45" s="114">
        <v>4631</v>
      </c>
      <c r="K45" s="114">
        <v>3562</v>
      </c>
      <c r="L45" s="423">
        <v>1857</v>
      </c>
      <c r="M45" s="424">
        <v>2455</v>
      </c>
    </row>
    <row r="46" spans="1:13" ht="15" customHeight="1" x14ac:dyDescent="0.2">
      <c r="A46" s="422" t="s">
        <v>398</v>
      </c>
      <c r="B46" s="115">
        <v>32527</v>
      </c>
      <c r="C46" s="114">
        <v>17717</v>
      </c>
      <c r="D46" s="114">
        <v>14810</v>
      </c>
      <c r="E46" s="114">
        <v>24148</v>
      </c>
      <c r="F46" s="114">
        <v>8379</v>
      </c>
      <c r="G46" s="114">
        <v>3728</v>
      </c>
      <c r="H46" s="114">
        <v>11101</v>
      </c>
      <c r="I46" s="115">
        <v>8063</v>
      </c>
      <c r="J46" s="114">
        <v>4523</v>
      </c>
      <c r="K46" s="114">
        <v>3540</v>
      </c>
      <c r="L46" s="423">
        <v>2496</v>
      </c>
      <c r="M46" s="424">
        <v>2454</v>
      </c>
    </row>
    <row r="47" spans="1:13" ht="11.1" customHeight="1" x14ac:dyDescent="0.2">
      <c r="A47" s="422" t="s">
        <v>387</v>
      </c>
      <c r="B47" s="115">
        <v>33008</v>
      </c>
      <c r="C47" s="114">
        <v>17968</v>
      </c>
      <c r="D47" s="114">
        <v>15040</v>
      </c>
      <c r="E47" s="114">
        <v>24396</v>
      </c>
      <c r="F47" s="114">
        <v>8612</v>
      </c>
      <c r="G47" s="114">
        <v>3783</v>
      </c>
      <c r="H47" s="114">
        <v>11321</v>
      </c>
      <c r="I47" s="115">
        <v>8380</v>
      </c>
      <c r="J47" s="114">
        <v>4676</v>
      </c>
      <c r="K47" s="114">
        <v>3704</v>
      </c>
      <c r="L47" s="423">
        <v>2389</v>
      </c>
      <c r="M47" s="424">
        <v>1884</v>
      </c>
    </row>
    <row r="48" spans="1:13" ht="11.1" customHeight="1" x14ac:dyDescent="0.2">
      <c r="A48" s="422" t="s">
        <v>388</v>
      </c>
      <c r="B48" s="115">
        <v>33536</v>
      </c>
      <c r="C48" s="114">
        <v>18265</v>
      </c>
      <c r="D48" s="114">
        <v>15271</v>
      </c>
      <c r="E48" s="114">
        <v>24768</v>
      </c>
      <c r="F48" s="114">
        <v>8768</v>
      </c>
      <c r="G48" s="114">
        <v>4059</v>
      </c>
      <c r="H48" s="114">
        <v>11468</v>
      </c>
      <c r="I48" s="115">
        <v>8391</v>
      </c>
      <c r="J48" s="114">
        <v>4555</v>
      </c>
      <c r="K48" s="114">
        <v>3836</v>
      </c>
      <c r="L48" s="423">
        <v>3255</v>
      </c>
      <c r="M48" s="424">
        <v>2812</v>
      </c>
    </row>
    <row r="49" spans="1:17" s="110" customFormat="1" ht="11.1" customHeight="1" x14ac:dyDescent="0.2">
      <c r="A49" s="422" t="s">
        <v>389</v>
      </c>
      <c r="B49" s="115">
        <v>32539</v>
      </c>
      <c r="C49" s="114">
        <v>17617</v>
      </c>
      <c r="D49" s="114">
        <v>14922</v>
      </c>
      <c r="E49" s="114">
        <v>23919</v>
      </c>
      <c r="F49" s="114">
        <v>8620</v>
      </c>
      <c r="G49" s="114">
        <v>3830</v>
      </c>
      <c r="H49" s="114">
        <v>11329</v>
      </c>
      <c r="I49" s="115">
        <v>8129</v>
      </c>
      <c r="J49" s="114">
        <v>4436</v>
      </c>
      <c r="K49" s="114">
        <v>3693</v>
      </c>
      <c r="L49" s="423">
        <v>1741</v>
      </c>
      <c r="M49" s="424">
        <v>2529</v>
      </c>
    </row>
    <row r="50" spans="1:17" ht="15" customHeight="1" x14ac:dyDescent="0.2">
      <c r="A50" s="422" t="s">
        <v>399</v>
      </c>
      <c r="B50" s="143">
        <v>32428</v>
      </c>
      <c r="C50" s="144">
        <v>17549</v>
      </c>
      <c r="D50" s="144">
        <v>14879</v>
      </c>
      <c r="E50" s="144">
        <v>23785</v>
      </c>
      <c r="F50" s="144">
        <v>8643</v>
      </c>
      <c r="G50" s="144">
        <v>3685</v>
      </c>
      <c r="H50" s="144">
        <v>11441</v>
      </c>
      <c r="I50" s="143">
        <v>7751</v>
      </c>
      <c r="J50" s="144">
        <v>4261</v>
      </c>
      <c r="K50" s="144">
        <v>3490</v>
      </c>
      <c r="L50" s="426">
        <v>2327</v>
      </c>
      <c r="M50" s="427">
        <v>2510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-0.30436252959080151</v>
      </c>
      <c r="C6" s="480">
        <f>'Tabelle 3.3'!J11</f>
        <v>-3.8695274711645791</v>
      </c>
      <c r="D6" s="481">
        <f t="shared" ref="D6:E9" si="0">IF(OR(AND(B6&gt;=-50,B6&lt;=50),ISNUMBER(B6)=FALSE),B6,"")</f>
        <v>-0.30436252959080151</v>
      </c>
      <c r="E6" s="481">
        <f t="shared" si="0"/>
        <v>-3.8695274711645791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-0.30436252959080151</v>
      </c>
      <c r="C14" s="480">
        <f>'Tabelle 3.3'!J11</f>
        <v>-3.8695274711645791</v>
      </c>
      <c r="D14" s="481">
        <f>IF(OR(AND(B14&gt;=-50,B14&lt;=50),ISNUMBER(B14)=FALSE),B14,"")</f>
        <v>-0.30436252959080151</v>
      </c>
      <c r="E14" s="481">
        <f>IF(OR(AND(C14&gt;=-50,C14&lt;=50),ISNUMBER(C14)=FALSE),C14,"")</f>
        <v>-3.8695274711645791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6.3241106719367588</v>
      </c>
      <c r="C15" s="480">
        <f>'Tabelle 3.3'!J12</f>
        <v>8.9361702127659566</v>
      </c>
      <c r="D15" s="481">
        <f t="shared" ref="D15:E45" si="3">IF(OR(AND(B15&gt;=-50,B15&lt;=50),ISNUMBER(B15)=FALSE),B15,"")</f>
        <v>6.3241106719367588</v>
      </c>
      <c r="E15" s="481">
        <f t="shared" si="3"/>
        <v>8.9361702127659566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2.4518388791593697</v>
      </c>
      <c r="C16" s="480">
        <f>'Tabelle 3.3'!J13</f>
        <v>-8.0808080808080813</v>
      </c>
      <c r="D16" s="481">
        <f t="shared" si="3"/>
        <v>2.4518388791593697</v>
      </c>
      <c r="E16" s="481">
        <f t="shared" si="3"/>
        <v>-8.0808080808080813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-0.32984714400643605</v>
      </c>
      <c r="C17" s="480">
        <f>'Tabelle 3.3'!J14</f>
        <v>-2.6315789473684212</v>
      </c>
      <c r="D17" s="481">
        <f t="shared" si="3"/>
        <v>-0.32984714400643605</v>
      </c>
      <c r="E17" s="481">
        <f t="shared" si="3"/>
        <v>-2.6315789473684212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1.8445322793148879</v>
      </c>
      <c r="C18" s="480">
        <f>'Tabelle 3.3'!J15</f>
        <v>1.7278617710583153</v>
      </c>
      <c r="D18" s="481">
        <f t="shared" si="3"/>
        <v>1.8445322793148879</v>
      </c>
      <c r="E18" s="481">
        <f t="shared" si="3"/>
        <v>1.7278617710583153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0.60803167420814475</v>
      </c>
      <c r="C19" s="480">
        <f>'Tabelle 3.3'!J16</f>
        <v>-10.846560846560847</v>
      </c>
      <c r="D19" s="481">
        <f t="shared" si="3"/>
        <v>0.60803167420814475</v>
      </c>
      <c r="E19" s="481">
        <f t="shared" si="3"/>
        <v>-10.846560846560847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-6.0292850990525411</v>
      </c>
      <c r="C20" s="480">
        <f>'Tabelle 3.3'!J17</f>
        <v>4.7619047619047619</v>
      </c>
      <c r="D20" s="481">
        <f t="shared" si="3"/>
        <v>-6.0292850990525411</v>
      </c>
      <c r="E20" s="481">
        <f t="shared" si="3"/>
        <v>4.7619047619047619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1.0621348911311737</v>
      </c>
      <c r="C21" s="480">
        <f>'Tabelle 3.3'!J18</f>
        <v>-3.5264483627204029</v>
      </c>
      <c r="D21" s="481">
        <f t="shared" si="3"/>
        <v>1.0621348911311737</v>
      </c>
      <c r="E21" s="481">
        <f t="shared" si="3"/>
        <v>-3.5264483627204029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1.6262657256827249</v>
      </c>
      <c r="C22" s="480">
        <f>'Tabelle 3.3'!J19</f>
        <v>-1.5801354401805869</v>
      </c>
      <c r="D22" s="481">
        <f t="shared" si="3"/>
        <v>1.6262657256827249</v>
      </c>
      <c r="E22" s="481">
        <f t="shared" si="3"/>
        <v>-1.5801354401805869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0.65963060686015829</v>
      </c>
      <c r="C23" s="480">
        <f>'Tabelle 3.3'!J20</f>
        <v>-18.90909090909091</v>
      </c>
      <c r="D23" s="481">
        <f t="shared" si="3"/>
        <v>0.65963060686015829</v>
      </c>
      <c r="E23" s="481">
        <f t="shared" si="3"/>
        <v>-18.90909090909091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-2.8409090909090908</v>
      </c>
      <c r="C24" s="480">
        <f>'Tabelle 3.3'!J21</f>
        <v>-13.338997451146984</v>
      </c>
      <c r="D24" s="481">
        <f t="shared" si="3"/>
        <v>-2.8409090909090908</v>
      </c>
      <c r="E24" s="481">
        <f t="shared" si="3"/>
        <v>-13.338997451146984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-6.4432989690721651</v>
      </c>
      <c r="C25" s="480">
        <f>'Tabelle 3.3'!J22</f>
        <v>-5.0561797752808992</v>
      </c>
      <c r="D25" s="481">
        <f t="shared" si="3"/>
        <v>-6.4432989690721651</v>
      </c>
      <c r="E25" s="481">
        <f t="shared" si="3"/>
        <v>-5.0561797752808992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1.2224938875305624</v>
      </c>
      <c r="C26" s="480">
        <f>'Tabelle 3.3'!J23</f>
        <v>-7.6923076923076925</v>
      </c>
      <c r="D26" s="481">
        <f t="shared" si="3"/>
        <v>1.2224938875305624</v>
      </c>
      <c r="E26" s="481">
        <f t="shared" si="3"/>
        <v>-7.6923076923076925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-7.8908002991772621</v>
      </c>
      <c r="C27" s="480">
        <f>'Tabelle 3.3'!J24</f>
        <v>-0.77821011673151752</v>
      </c>
      <c r="D27" s="481">
        <f t="shared" si="3"/>
        <v>-7.8908002991772621</v>
      </c>
      <c r="E27" s="481">
        <f t="shared" si="3"/>
        <v>-0.77821011673151752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8.123791102514506</v>
      </c>
      <c r="C28" s="480">
        <f>'Tabelle 3.3'!J25</f>
        <v>-1.0389610389610389</v>
      </c>
      <c r="D28" s="481">
        <f t="shared" si="3"/>
        <v>8.123791102514506</v>
      </c>
      <c r="E28" s="481">
        <f t="shared" si="3"/>
        <v>-1.0389610389610389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15.708812260536398</v>
      </c>
      <c r="C29" s="480">
        <f>'Tabelle 3.3'!J26</f>
        <v>-33.333333333333336</v>
      </c>
      <c r="D29" s="481">
        <f t="shared" si="3"/>
        <v>15.708812260536398</v>
      </c>
      <c r="E29" s="481">
        <f t="shared" si="3"/>
        <v>-33.333333333333336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2.1903959561920807</v>
      </c>
      <c r="C30" s="480">
        <f>'Tabelle 3.3'!J27</f>
        <v>2.7450980392156863</v>
      </c>
      <c r="D30" s="481">
        <f t="shared" si="3"/>
        <v>2.1903959561920807</v>
      </c>
      <c r="E30" s="481">
        <f t="shared" si="3"/>
        <v>2.7450980392156863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1.5089163237311385</v>
      </c>
      <c r="C31" s="480">
        <f>'Tabelle 3.3'!J28</f>
        <v>0</v>
      </c>
      <c r="D31" s="481">
        <f t="shared" si="3"/>
        <v>1.5089163237311385</v>
      </c>
      <c r="E31" s="481">
        <f t="shared" si="3"/>
        <v>0</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3.7779850746268657</v>
      </c>
      <c r="C32" s="480">
        <f>'Tabelle 3.3'!J29</f>
        <v>-0.64239828693790146</v>
      </c>
      <c r="D32" s="481">
        <f t="shared" si="3"/>
        <v>3.7779850746268657</v>
      </c>
      <c r="E32" s="481">
        <f t="shared" si="3"/>
        <v>-0.64239828693790146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5.0050050050050053E-2</v>
      </c>
      <c r="C33" s="480">
        <f>'Tabelle 3.3'!J30</f>
        <v>1.0309278350515463</v>
      </c>
      <c r="D33" s="481">
        <f t="shared" si="3"/>
        <v>5.0050050050050053E-2</v>
      </c>
      <c r="E33" s="481">
        <f t="shared" si="3"/>
        <v>1.0309278350515463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-7.6819407008086253</v>
      </c>
      <c r="C34" s="480">
        <f>'Tabelle 3.3'!J31</f>
        <v>-3.6076662908680945</v>
      </c>
      <c r="D34" s="481">
        <f t="shared" si="3"/>
        <v>-7.6819407008086253</v>
      </c>
      <c r="E34" s="481">
        <f t="shared" si="3"/>
        <v>-3.6076662908680945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6.3241106719367588</v>
      </c>
      <c r="C37" s="480">
        <f>'Tabelle 3.3'!J34</f>
        <v>8.9361702127659566</v>
      </c>
      <c r="D37" s="481">
        <f t="shared" si="3"/>
        <v>6.3241106719367588</v>
      </c>
      <c r="E37" s="481">
        <f t="shared" si="3"/>
        <v>8.9361702127659566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-4.7030368180596617E-2</v>
      </c>
      <c r="C38" s="480">
        <f>'Tabelle 3.3'!J35</f>
        <v>-3.2345013477088949</v>
      </c>
      <c r="D38" s="481">
        <f t="shared" si="3"/>
        <v>-4.7030368180596617E-2</v>
      </c>
      <c r="E38" s="481">
        <f t="shared" si="3"/>
        <v>-3.2345013477088949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-0.62104657849338696</v>
      </c>
      <c r="C39" s="480">
        <f>'Tabelle 3.3'!J36</f>
        <v>-4.4924337957124845</v>
      </c>
      <c r="D39" s="481">
        <f t="shared" si="3"/>
        <v>-0.62104657849338696</v>
      </c>
      <c r="E39" s="481">
        <f t="shared" si="3"/>
        <v>-4.4924337957124845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-0.62104657849338696</v>
      </c>
      <c r="C45" s="480">
        <f>'Tabelle 3.3'!J36</f>
        <v>-4.4924337957124845</v>
      </c>
      <c r="D45" s="481">
        <f t="shared" si="3"/>
        <v>-0.62104657849338696</v>
      </c>
      <c r="E45" s="481">
        <f t="shared" si="3"/>
        <v>-4.4924337957124845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28608</v>
      </c>
      <c r="C51" s="487">
        <v>4594</v>
      </c>
      <c r="D51" s="487">
        <v>2953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29286</v>
      </c>
      <c r="C52" s="487">
        <v>4765</v>
      </c>
      <c r="D52" s="487">
        <v>3159</v>
      </c>
      <c r="E52" s="488">
        <f t="shared" ref="E52:G70" si="11">IF($A$51=37802,IF(COUNTBLANK(B$51:B$70)&gt;0,#N/A,B52/B$51*100),IF(COUNTBLANK(B$51:B$75)&gt;0,#N/A,B52/B$51*100))</f>
        <v>102.36996644295301</v>
      </c>
      <c r="F52" s="488">
        <f t="shared" si="11"/>
        <v>103.72224640835871</v>
      </c>
      <c r="G52" s="488">
        <f t="shared" si="11"/>
        <v>106.97595665424993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29596</v>
      </c>
      <c r="C53" s="487">
        <v>4759</v>
      </c>
      <c r="D53" s="487">
        <v>3250</v>
      </c>
      <c r="E53" s="488">
        <f t="shared" si="11"/>
        <v>103.45357941834452</v>
      </c>
      <c r="F53" s="488">
        <f t="shared" si="11"/>
        <v>103.59164127122334</v>
      </c>
      <c r="G53" s="488">
        <f t="shared" si="11"/>
        <v>110.0575685743312</v>
      </c>
      <c r="H53" s="489">
        <f>IF(ISERROR(L53)=TRUE,IF(MONTH(A53)=MONTH(MAX(A$51:A$75)),A53,""),"")</f>
        <v>41883</v>
      </c>
      <c r="I53" s="488">
        <f t="shared" si="12"/>
        <v>103.45357941834452</v>
      </c>
      <c r="J53" s="488">
        <f t="shared" si="10"/>
        <v>103.59164127122334</v>
      </c>
      <c r="K53" s="488">
        <f t="shared" si="10"/>
        <v>110.0575685743312</v>
      </c>
      <c r="L53" s="488" t="e">
        <f t="shared" si="13"/>
        <v>#N/A</v>
      </c>
    </row>
    <row r="54" spans="1:14" ht="15" customHeight="1" x14ac:dyDescent="0.2">
      <c r="A54" s="490" t="s">
        <v>462</v>
      </c>
      <c r="B54" s="487">
        <v>28950</v>
      </c>
      <c r="C54" s="487">
        <v>4655</v>
      </c>
      <c r="D54" s="487">
        <v>3155</v>
      </c>
      <c r="E54" s="488">
        <f t="shared" si="11"/>
        <v>101.19546979865773</v>
      </c>
      <c r="F54" s="488">
        <f t="shared" si="11"/>
        <v>101.32781889420983</v>
      </c>
      <c r="G54" s="488">
        <f t="shared" si="11"/>
        <v>106.84050118523535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29219</v>
      </c>
      <c r="C55" s="487">
        <v>4614</v>
      </c>
      <c r="D55" s="487">
        <v>3102</v>
      </c>
      <c r="E55" s="488">
        <f t="shared" si="11"/>
        <v>102.13576621923937</v>
      </c>
      <c r="F55" s="488">
        <f t="shared" si="11"/>
        <v>100.43535045711798</v>
      </c>
      <c r="G55" s="488">
        <f t="shared" si="11"/>
        <v>105.04571622079241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29829</v>
      </c>
      <c r="C56" s="487">
        <v>4789</v>
      </c>
      <c r="D56" s="487">
        <v>3261</v>
      </c>
      <c r="E56" s="488">
        <f t="shared" si="11"/>
        <v>104.26803691275168</v>
      </c>
      <c r="F56" s="488">
        <f t="shared" si="11"/>
        <v>104.24466695690032</v>
      </c>
      <c r="G56" s="488">
        <f t="shared" si="11"/>
        <v>110.43007111412125</v>
      </c>
      <c r="H56" s="489" t="str">
        <f t="shared" si="14"/>
        <v/>
      </c>
      <c r="I56" s="488" t="str">
        <f t="shared" si="12"/>
        <v/>
      </c>
      <c r="J56" s="488" t="str">
        <f t="shared" si="10"/>
        <v/>
      </c>
      <c r="K56" s="488" t="str">
        <f t="shared" si="10"/>
        <v/>
      </c>
      <c r="L56" s="488" t="e">
        <f t="shared" si="13"/>
        <v>#N/A</v>
      </c>
    </row>
    <row r="57" spans="1:14" ht="15" customHeight="1" x14ac:dyDescent="0.2">
      <c r="A57" s="490">
        <v>42248</v>
      </c>
      <c r="B57" s="487">
        <v>30336</v>
      </c>
      <c r="C57" s="487">
        <v>4748</v>
      </c>
      <c r="D57" s="487">
        <v>3298</v>
      </c>
      <c r="E57" s="488">
        <f t="shared" si="11"/>
        <v>106.04026845637584</v>
      </c>
      <c r="F57" s="488">
        <f t="shared" si="11"/>
        <v>103.35219851980844</v>
      </c>
      <c r="G57" s="488">
        <f t="shared" si="11"/>
        <v>111.68303420250592</v>
      </c>
      <c r="H57" s="489">
        <f t="shared" si="14"/>
        <v>42248</v>
      </c>
      <c r="I57" s="488">
        <f t="shared" si="12"/>
        <v>106.04026845637584</v>
      </c>
      <c r="J57" s="488">
        <f t="shared" si="10"/>
        <v>103.35219851980844</v>
      </c>
      <c r="K57" s="488">
        <f t="shared" si="10"/>
        <v>111.68303420250592</v>
      </c>
      <c r="L57" s="488" t="e">
        <f t="shared" si="13"/>
        <v>#N/A</v>
      </c>
    </row>
    <row r="58" spans="1:14" ht="15" customHeight="1" x14ac:dyDescent="0.2">
      <c r="A58" s="490" t="s">
        <v>465</v>
      </c>
      <c r="B58" s="487">
        <v>29710</v>
      </c>
      <c r="C58" s="487">
        <v>4661</v>
      </c>
      <c r="D58" s="487">
        <v>3184</v>
      </c>
      <c r="E58" s="488">
        <f t="shared" si="11"/>
        <v>103.85206935123044</v>
      </c>
      <c r="F58" s="488">
        <f t="shared" si="11"/>
        <v>101.45842403134525</v>
      </c>
      <c r="G58" s="488">
        <f t="shared" si="11"/>
        <v>107.82255333559092</v>
      </c>
      <c r="H58" s="489" t="str">
        <f t="shared" si="14"/>
        <v/>
      </c>
      <c r="I58" s="488" t="str">
        <f t="shared" si="12"/>
        <v/>
      </c>
      <c r="J58" s="488" t="str">
        <f t="shared" si="10"/>
        <v/>
      </c>
      <c r="K58" s="488" t="str">
        <f t="shared" si="10"/>
        <v/>
      </c>
      <c r="L58" s="488" t="e">
        <f t="shared" si="13"/>
        <v>#N/A</v>
      </c>
    </row>
    <row r="59" spans="1:14" ht="15" customHeight="1" x14ac:dyDescent="0.2">
      <c r="A59" s="490" t="s">
        <v>466</v>
      </c>
      <c r="B59" s="487">
        <v>29961</v>
      </c>
      <c r="C59" s="487">
        <v>4643</v>
      </c>
      <c r="D59" s="487">
        <v>3136</v>
      </c>
      <c r="E59" s="488">
        <f t="shared" si="11"/>
        <v>104.72944630872483</v>
      </c>
      <c r="F59" s="488">
        <f t="shared" si="11"/>
        <v>101.06660861993906</v>
      </c>
      <c r="G59" s="488">
        <f t="shared" si="11"/>
        <v>106.19708770741619</v>
      </c>
      <c r="H59" s="489" t="str">
        <f t="shared" si="14"/>
        <v/>
      </c>
      <c r="I59" s="488" t="str">
        <f t="shared" si="12"/>
        <v/>
      </c>
      <c r="J59" s="488" t="str">
        <f t="shared" si="10"/>
        <v/>
      </c>
      <c r="K59" s="488" t="str">
        <f t="shared" si="10"/>
        <v/>
      </c>
      <c r="L59" s="488" t="e">
        <f t="shared" si="13"/>
        <v>#N/A</v>
      </c>
    </row>
    <row r="60" spans="1:14" ht="15" customHeight="1" x14ac:dyDescent="0.2">
      <c r="A60" s="490" t="s">
        <v>467</v>
      </c>
      <c r="B60" s="487">
        <v>30616</v>
      </c>
      <c r="C60" s="487">
        <v>4715</v>
      </c>
      <c r="D60" s="487">
        <v>3333</v>
      </c>
      <c r="E60" s="488">
        <f t="shared" si="11"/>
        <v>107.01901565995526</v>
      </c>
      <c r="F60" s="488">
        <f t="shared" si="11"/>
        <v>102.63387026556379</v>
      </c>
      <c r="G60" s="488">
        <f t="shared" si="11"/>
        <v>112.86826955638334</v>
      </c>
      <c r="H60" s="489" t="str">
        <f t="shared" si="14"/>
        <v/>
      </c>
      <c r="I60" s="488" t="str">
        <f t="shared" si="12"/>
        <v/>
      </c>
      <c r="J60" s="488" t="str">
        <f t="shared" si="10"/>
        <v/>
      </c>
      <c r="K60" s="488" t="str">
        <f t="shared" si="10"/>
        <v/>
      </c>
      <c r="L60" s="488" t="e">
        <f t="shared" si="13"/>
        <v>#N/A</v>
      </c>
    </row>
    <row r="61" spans="1:14" ht="15" customHeight="1" x14ac:dyDescent="0.2">
      <c r="A61" s="490">
        <v>42614</v>
      </c>
      <c r="B61" s="487">
        <v>31191</v>
      </c>
      <c r="C61" s="487">
        <v>4730</v>
      </c>
      <c r="D61" s="487">
        <v>3431</v>
      </c>
      <c r="E61" s="488">
        <f t="shared" si="11"/>
        <v>109.02894295302012</v>
      </c>
      <c r="F61" s="488">
        <f t="shared" si="11"/>
        <v>102.96038310840225</v>
      </c>
      <c r="G61" s="488">
        <f t="shared" si="11"/>
        <v>116.18692854724009</v>
      </c>
      <c r="H61" s="489">
        <f t="shared" si="14"/>
        <v>42614</v>
      </c>
      <c r="I61" s="488">
        <f t="shared" si="12"/>
        <v>109.02894295302012</v>
      </c>
      <c r="J61" s="488">
        <f t="shared" si="10"/>
        <v>102.96038310840225</v>
      </c>
      <c r="K61" s="488">
        <f t="shared" si="10"/>
        <v>116.18692854724009</v>
      </c>
      <c r="L61" s="488" t="e">
        <f t="shared" si="13"/>
        <v>#N/A</v>
      </c>
    </row>
    <row r="62" spans="1:14" ht="15" customHeight="1" x14ac:dyDescent="0.2">
      <c r="A62" s="490" t="s">
        <v>468</v>
      </c>
      <c r="B62" s="487">
        <v>30649</v>
      </c>
      <c r="C62" s="487">
        <v>4662</v>
      </c>
      <c r="D62" s="487">
        <v>3291</v>
      </c>
      <c r="E62" s="488">
        <f t="shared" si="11"/>
        <v>107.13436800894856</v>
      </c>
      <c r="F62" s="488">
        <f t="shared" si="11"/>
        <v>101.48019155420114</v>
      </c>
      <c r="G62" s="488">
        <f t="shared" si="11"/>
        <v>111.44598713173043</v>
      </c>
      <c r="H62" s="489" t="str">
        <f t="shared" si="14"/>
        <v/>
      </c>
      <c r="I62" s="488" t="str">
        <f t="shared" si="12"/>
        <v/>
      </c>
      <c r="J62" s="488" t="str">
        <f t="shared" si="10"/>
        <v/>
      </c>
      <c r="K62" s="488" t="str">
        <f t="shared" si="10"/>
        <v/>
      </c>
      <c r="L62" s="488" t="e">
        <f t="shared" si="13"/>
        <v>#N/A</v>
      </c>
    </row>
    <row r="63" spans="1:14" ht="15" customHeight="1" x14ac:dyDescent="0.2">
      <c r="A63" s="490" t="s">
        <v>469</v>
      </c>
      <c r="B63" s="487">
        <v>30849</v>
      </c>
      <c r="C63" s="487">
        <v>4642</v>
      </c>
      <c r="D63" s="487">
        <v>3257</v>
      </c>
      <c r="E63" s="488">
        <f t="shared" si="11"/>
        <v>107.83347315436242</v>
      </c>
      <c r="F63" s="488">
        <f t="shared" si="11"/>
        <v>101.04484109708316</v>
      </c>
      <c r="G63" s="488">
        <f t="shared" si="11"/>
        <v>110.29461564510667</v>
      </c>
      <c r="H63" s="489" t="str">
        <f t="shared" si="14"/>
        <v/>
      </c>
      <c r="I63" s="488" t="str">
        <f t="shared" si="12"/>
        <v/>
      </c>
      <c r="J63" s="488" t="str">
        <f t="shared" si="10"/>
        <v/>
      </c>
      <c r="K63" s="488" t="str">
        <f t="shared" si="10"/>
        <v/>
      </c>
      <c r="L63" s="488" t="e">
        <f t="shared" si="13"/>
        <v>#N/A</v>
      </c>
    </row>
    <row r="64" spans="1:14" ht="15" customHeight="1" x14ac:dyDescent="0.2">
      <c r="A64" s="490" t="s">
        <v>470</v>
      </c>
      <c r="B64" s="487">
        <v>31429</v>
      </c>
      <c r="C64" s="487">
        <v>4796</v>
      </c>
      <c r="D64" s="487">
        <v>3525</v>
      </c>
      <c r="E64" s="488">
        <f t="shared" si="11"/>
        <v>109.86087807606265</v>
      </c>
      <c r="F64" s="488">
        <f t="shared" si="11"/>
        <v>104.39703961689159</v>
      </c>
      <c r="G64" s="488">
        <f t="shared" si="11"/>
        <v>119.37013206908229</v>
      </c>
      <c r="H64" s="489" t="str">
        <f t="shared" si="14"/>
        <v/>
      </c>
      <c r="I64" s="488" t="str">
        <f t="shared" si="12"/>
        <v/>
      </c>
      <c r="J64" s="488" t="str">
        <f t="shared" si="10"/>
        <v/>
      </c>
      <c r="K64" s="488" t="str">
        <f t="shared" si="10"/>
        <v/>
      </c>
      <c r="L64" s="488" t="e">
        <f t="shared" si="13"/>
        <v>#N/A</v>
      </c>
    </row>
    <row r="65" spans="1:12" ht="15" customHeight="1" x14ac:dyDescent="0.2">
      <c r="A65" s="490">
        <v>42979</v>
      </c>
      <c r="B65" s="487">
        <v>32178</v>
      </c>
      <c r="C65" s="487">
        <v>4679</v>
      </c>
      <c r="D65" s="487">
        <v>3581</v>
      </c>
      <c r="E65" s="488">
        <f t="shared" si="11"/>
        <v>112.47902684563758</v>
      </c>
      <c r="F65" s="488">
        <f t="shared" si="11"/>
        <v>101.85023944275142</v>
      </c>
      <c r="G65" s="488">
        <f t="shared" si="11"/>
        <v>121.26650863528614</v>
      </c>
      <c r="H65" s="489">
        <f t="shared" si="14"/>
        <v>42979</v>
      </c>
      <c r="I65" s="488">
        <f t="shared" si="12"/>
        <v>112.47902684563758</v>
      </c>
      <c r="J65" s="488">
        <f t="shared" si="10"/>
        <v>101.85023944275142</v>
      </c>
      <c r="K65" s="488">
        <f t="shared" si="10"/>
        <v>121.26650863528614</v>
      </c>
      <c r="L65" s="488" t="e">
        <f t="shared" si="13"/>
        <v>#N/A</v>
      </c>
    </row>
    <row r="66" spans="1:12" ht="15" customHeight="1" x14ac:dyDescent="0.2">
      <c r="A66" s="490" t="s">
        <v>471</v>
      </c>
      <c r="B66" s="487">
        <v>31704</v>
      </c>
      <c r="C66" s="487">
        <v>4688</v>
      </c>
      <c r="D66" s="487">
        <v>3466</v>
      </c>
      <c r="E66" s="488">
        <f t="shared" si="11"/>
        <v>110.8221476510067</v>
      </c>
      <c r="F66" s="488">
        <f t="shared" si="11"/>
        <v>102.04614714845451</v>
      </c>
      <c r="G66" s="488">
        <f t="shared" si="11"/>
        <v>117.37216390111752</v>
      </c>
      <c r="H66" s="489" t="str">
        <f t="shared" si="14"/>
        <v/>
      </c>
      <c r="I66" s="488" t="str">
        <f t="shared" si="12"/>
        <v/>
      </c>
      <c r="J66" s="488" t="str">
        <f t="shared" si="10"/>
        <v/>
      </c>
      <c r="K66" s="488" t="str">
        <f t="shared" si="10"/>
        <v/>
      </c>
      <c r="L66" s="488" t="e">
        <f t="shared" si="13"/>
        <v>#N/A</v>
      </c>
    </row>
    <row r="67" spans="1:12" ht="15" customHeight="1" x14ac:dyDescent="0.2">
      <c r="A67" s="490" t="s">
        <v>472</v>
      </c>
      <c r="B67" s="487">
        <v>31968</v>
      </c>
      <c r="C67" s="487">
        <v>4605</v>
      </c>
      <c r="D67" s="487">
        <v>3446</v>
      </c>
      <c r="E67" s="488">
        <f t="shared" si="11"/>
        <v>111.74496644295301</v>
      </c>
      <c r="F67" s="488">
        <f t="shared" si="11"/>
        <v>100.2394427514149</v>
      </c>
      <c r="G67" s="488">
        <f t="shared" si="11"/>
        <v>116.69488655604469</v>
      </c>
      <c r="H67" s="489" t="str">
        <f t="shared" si="14"/>
        <v/>
      </c>
      <c r="I67" s="488" t="str">
        <f t="shared" si="12"/>
        <v/>
      </c>
      <c r="J67" s="488" t="str">
        <f t="shared" si="12"/>
        <v/>
      </c>
      <c r="K67" s="488" t="str">
        <f t="shared" si="12"/>
        <v/>
      </c>
      <c r="L67" s="488" t="e">
        <f t="shared" si="13"/>
        <v>#N/A</v>
      </c>
    </row>
    <row r="68" spans="1:12" ht="15" customHeight="1" x14ac:dyDescent="0.2">
      <c r="A68" s="490" t="s">
        <v>473</v>
      </c>
      <c r="B68" s="487">
        <v>32424</v>
      </c>
      <c r="C68" s="487">
        <v>4773</v>
      </c>
      <c r="D68" s="487">
        <v>3647</v>
      </c>
      <c r="E68" s="488">
        <f t="shared" si="11"/>
        <v>113.33892617449663</v>
      </c>
      <c r="F68" s="488">
        <f t="shared" si="11"/>
        <v>103.89638659120592</v>
      </c>
      <c r="G68" s="488">
        <f t="shared" si="11"/>
        <v>123.50152387402642</v>
      </c>
      <c r="H68" s="489" t="str">
        <f t="shared" si="14"/>
        <v/>
      </c>
      <c r="I68" s="488" t="str">
        <f t="shared" si="12"/>
        <v/>
      </c>
      <c r="J68" s="488" t="str">
        <f t="shared" si="12"/>
        <v/>
      </c>
      <c r="K68" s="488" t="str">
        <f t="shared" si="12"/>
        <v/>
      </c>
      <c r="L68" s="488" t="e">
        <f t="shared" si="13"/>
        <v>#N/A</v>
      </c>
    </row>
    <row r="69" spans="1:12" ht="15" customHeight="1" x14ac:dyDescent="0.2">
      <c r="A69" s="490">
        <v>43344</v>
      </c>
      <c r="B69" s="487">
        <v>33049</v>
      </c>
      <c r="C69" s="487">
        <v>4630</v>
      </c>
      <c r="D69" s="487">
        <v>3694</v>
      </c>
      <c r="E69" s="488">
        <f t="shared" si="11"/>
        <v>115.52362975391499</v>
      </c>
      <c r="F69" s="488">
        <f t="shared" si="11"/>
        <v>100.78363082281237</v>
      </c>
      <c r="G69" s="488">
        <f t="shared" si="11"/>
        <v>125.09312563494753</v>
      </c>
      <c r="H69" s="489">
        <f t="shared" si="14"/>
        <v>43344</v>
      </c>
      <c r="I69" s="488">
        <f t="shared" si="12"/>
        <v>115.52362975391499</v>
      </c>
      <c r="J69" s="488">
        <f t="shared" si="12"/>
        <v>100.78363082281237</v>
      </c>
      <c r="K69" s="488">
        <f t="shared" si="12"/>
        <v>125.09312563494753</v>
      </c>
      <c r="L69" s="488" t="e">
        <f t="shared" si="13"/>
        <v>#N/A</v>
      </c>
    </row>
    <row r="70" spans="1:12" ht="15" customHeight="1" x14ac:dyDescent="0.2">
      <c r="A70" s="490" t="s">
        <v>474</v>
      </c>
      <c r="B70" s="487">
        <v>32479</v>
      </c>
      <c r="C70" s="487">
        <v>4631</v>
      </c>
      <c r="D70" s="487">
        <v>3562</v>
      </c>
      <c r="E70" s="488">
        <f t="shared" si="11"/>
        <v>113.53118008948546</v>
      </c>
      <c r="F70" s="488">
        <f t="shared" si="11"/>
        <v>100.80539834566827</v>
      </c>
      <c r="G70" s="488">
        <f t="shared" si="11"/>
        <v>120.62309515746699</v>
      </c>
      <c r="H70" s="489" t="str">
        <f t="shared" si="14"/>
        <v/>
      </c>
      <c r="I70" s="488" t="str">
        <f t="shared" si="12"/>
        <v/>
      </c>
      <c r="J70" s="488" t="str">
        <f t="shared" si="12"/>
        <v/>
      </c>
      <c r="K70" s="488" t="str">
        <f t="shared" si="12"/>
        <v/>
      </c>
      <c r="L70" s="488" t="e">
        <f t="shared" si="13"/>
        <v>#N/A</v>
      </c>
    </row>
    <row r="71" spans="1:12" ht="15" customHeight="1" x14ac:dyDescent="0.2">
      <c r="A71" s="490" t="s">
        <v>475</v>
      </c>
      <c r="B71" s="487">
        <v>32527</v>
      </c>
      <c r="C71" s="487">
        <v>4523</v>
      </c>
      <c r="D71" s="487">
        <v>3540</v>
      </c>
      <c r="E71" s="491">
        <f t="shared" ref="E71:G75" si="15">IF($A$51=37802,IF(COUNTBLANK(B$51:B$70)&gt;0,#N/A,IF(ISBLANK(B71)=FALSE,B71/B$51*100,#N/A)),IF(COUNTBLANK(B$51:B$75)&gt;0,#N/A,B71/B$51*100))</f>
        <v>113.69896532438479</v>
      </c>
      <c r="F71" s="491">
        <f t="shared" si="15"/>
        <v>98.454505877231171</v>
      </c>
      <c r="G71" s="491">
        <f t="shared" si="15"/>
        <v>119.8780900778869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33008</v>
      </c>
      <c r="C72" s="487">
        <v>4676</v>
      </c>
      <c r="D72" s="487">
        <v>3704</v>
      </c>
      <c r="E72" s="491">
        <f t="shared" si="15"/>
        <v>115.38031319910516</v>
      </c>
      <c r="F72" s="491">
        <f t="shared" si="15"/>
        <v>101.7849368741837</v>
      </c>
      <c r="G72" s="491">
        <f t="shared" si="15"/>
        <v>125.4317643074839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33536</v>
      </c>
      <c r="C73" s="487">
        <v>4555</v>
      </c>
      <c r="D73" s="487">
        <v>3836</v>
      </c>
      <c r="E73" s="491">
        <f t="shared" si="15"/>
        <v>117.22595078299776</v>
      </c>
      <c r="F73" s="491">
        <f t="shared" si="15"/>
        <v>99.151066608619942</v>
      </c>
      <c r="G73" s="491">
        <f t="shared" si="15"/>
        <v>129.90179478496444</v>
      </c>
      <c r="H73" s="492">
        <f>IF(A$51=37802,IF(ISERROR(L73)=TRUE,IF(ISBLANK(A73)=FALSE,IF(MONTH(A73)=MONTH(MAX(A$51:A$75)),A73,""),""),""),IF(ISERROR(L73)=TRUE,IF(MONTH(A73)=MONTH(MAX(A$51:A$75)),A73,""),""))</f>
        <v>43709</v>
      </c>
      <c r="I73" s="488">
        <f t="shared" si="12"/>
        <v>117.22595078299776</v>
      </c>
      <c r="J73" s="488">
        <f t="shared" si="12"/>
        <v>99.151066608619942</v>
      </c>
      <c r="K73" s="488">
        <f t="shared" si="12"/>
        <v>129.90179478496444</v>
      </c>
      <c r="L73" s="488" t="e">
        <f t="shared" si="13"/>
        <v>#N/A</v>
      </c>
    </row>
    <row r="74" spans="1:12" ht="15" customHeight="1" x14ac:dyDescent="0.2">
      <c r="A74" s="490" t="s">
        <v>477</v>
      </c>
      <c r="B74" s="487">
        <v>32539</v>
      </c>
      <c r="C74" s="487">
        <v>4436</v>
      </c>
      <c r="D74" s="487">
        <v>3693</v>
      </c>
      <c r="E74" s="491">
        <f t="shared" si="15"/>
        <v>113.74091163310962</v>
      </c>
      <c r="F74" s="491">
        <f t="shared" si="15"/>
        <v>96.560731388767962</v>
      </c>
      <c r="G74" s="491">
        <f t="shared" si="15"/>
        <v>125.05926176769387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32428</v>
      </c>
      <c r="C75" s="493">
        <v>4261</v>
      </c>
      <c r="D75" s="493">
        <v>3490</v>
      </c>
      <c r="E75" s="491">
        <f t="shared" si="15"/>
        <v>113.35290827740492</v>
      </c>
      <c r="F75" s="491">
        <f t="shared" si="15"/>
        <v>92.751414888985622</v>
      </c>
      <c r="G75" s="491">
        <f t="shared" si="15"/>
        <v>118.18489671520487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117.22595078299776</v>
      </c>
      <c r="J77" s="488">
        <f>IF(J75&lt;&gt;"",J75,IF(J74&lt;&gt;"",J74,IF(J73&lt;&gt;"",J73,IF(J72&lt;&gt;"",J72,IF(J71&lt;&gt;"",J71,IF(J70&lt;&gt;"",J70,""))))))</f>
        <v>99.151066608619942</v>
      </c>
      <c r="K77" s="488">
        <f>IF(K75&lt;&gt;"",K75,IF(K74&lt;&gt;"",K74,IF(K73&lt;&gt;"",K73,IF(K72&lt;&gt;"",K72,IF(K71&lt;&gt;"",K71,IF(K70&lt;&gt;"",K70,""))))))</f>
        <v>129.90179478496444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+17,2%</v>
      </c>
      <c r="J79" s="488" t="str">
        <f>"GeB - ausschließlich: "&amp;IF(J77&gt;100,"+","")&amp;TEXT(J77-100,"0,0")&amp;"%"</f>
        <v>GeB - ausschließlich: -0,8%</v>
      </c>
      <c r="K79" s="488" t="str">
        <f>"GeB - im Nebenjob: "&amp;IF(K77&gt;100,"+","")&amp;TEXT(K77-100,"0,0")&amp;"%"</f>
        <v>GeB - im Nebenjob: +29,9%</v>
      </c>
    </row>
    <row r="81" spans="9:9" ht="15" customHeight="1" x14ac:dyDescent="0.2">
      <c r="I81" s="488" t="str">
        <f>IF(ISERROR(HLOOKUP(1,I$78:K$79,2,FALSE)),"",HLOOKUP(1,I$78:K$79,2,FALSE))</f>
        <v>GeB - im Nebenjob: +29,9%</v>
      </c>
    </row>
    <row r="82" spans="9:9" ht="15" customHeight="1" x14ac:dyDescent="0.2">
      <c r="I82" s="488" t="str">
        <f>IF(ISERROR(HLOOKUP(2,I$78:K$79,2,FALSE)),"",HLOOKUP(2,I$78:K$79,2,FALSE))</f>
        <v>SvB: +17,2%</v>
      </c>
    </row>
    <row r="83" spans="9:9" ht="15" customHeight="1" x14ac:dyDescent="0.2">
      <c r="I83" s="488" t="str">
        <f>IF(ISERROR(HLOOKUP(3,I$78:K$79,2,FALSE)),"",HLOOKUP(3,I$78:K$79,2,FALSE))</f>
        <v>GeB - ausschließlich: -0,8%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32428</v>
      </c>
      <c r="E12" s="114">
        <v>32539</v>
      </c>
      <c r="F12" s="114">
        <v>33536</v>
      </c>
      <c r="G12" s="114">
        <v>33008</v>
      </c>
      <c r="H12" s="114">
        <v>32527</v>
      </c>
      <c r="I12" s="115">
        <v>-99</v>
      </c>
      <c r="J12" s="116">
        <v>-0.30436252959080151</v>
      </c>
      <c r="N12" s="117"/>
    </row>
    <row r="13" spans="1:15" s="110" customFormat="1" ht="13.5" customHeight="1" x14ac:dyDescent="0.2">
      <c r="A13" s="118" t="s">
        <v>105</v>
      </c>
      <c r="B13" s="119" t="s">
        <v>106</v>
      </c>
      <c r="C13" s="113">
        <v>54.116812631059581</v>
      </c>
      <c r="D13" s="114">
        <v>17549</v>
      </c>
      <c r="E13" s="114">
        <v>17617</v>
      </c>
      <c r="F13" s="114">
        <v>18265</v>
      </c>
      <c r="G13" s="114">
        <v>17968</v>
      </c>
      <c r="H13" s="114">
        <v>17717</v>
      </c>
      <c r="I13" s="115">
        <v>-168</v>
      </c>
      <c r="J13" s="116">
        <v>-0.94824180165942318</v>
      </c>
    </row>
    <row r="14" spans="1:15" s="110" customFormat="1" ht="13.5" customHeight="1" x14ac:dyDescent="0.2">
      <c r="A14" s="120"/>
      <c r="B14" s="119" t="s">
        <v>107</v>
      </c>
      <c r="C14" s="113">
        <v>45.883187368940419</v>
      </c>
      <c r="D14" s="114">
        <v>14879</v>
      </c>
      <c r="E14" s="114">
        <v>14922</v>
      </c>
      <c r="F14" s="114">
        <v>15271</v>
      </c>
      <c r="G14" s="114">
        <v>15040</v>
      </c>
      <c r="H14" s="114">
        <v>14810</v>
      </c>
      <c r="I14" s="115">
        <v>69</v>
      </c>
      <c r="J14" s="116">
        <v>0.46590141796083728</v>
      </c>
    </row>
    <row r="15" spans="1:15" s="110" customFormat="1" ht="13.5" customHeight="1" x14ac:dyDescent="0.2">
      <c r="A15" s="118" t="s">
        <v>105</v>
      </c>
      <c r="B15" s="121" t="s">
        <v>108</v>
      </c>
      <c r="C15" s="113">
        <v>11.363636363636363</v>
      </c>
      <c r="D15" s="114">
        <v>3685</v>
      </c>
      <c r="E15" s="114">
        <v>3830</v>
      </c>
      <c r="F15" s="114">
        <v>4059</v>
      </c>
      <c r="G15" s="114">
        <v>3783</v>
      </c>
      <c r="H15" s="114">
        <v>3728</v>
      </c>
      <c r="I15" s="115">
        <v>-43</v>
      </c>
      <c r="J15" s="116">
        <v>-1.1534334763948497</v>
      </c>
    </row>
    <row r="16" spans="1:15" s="110" customFormat="1" ht="13.5" customHeight="1" x14ac:dyDescent="0.2">
      <c r="A16" s="118"/>
      <c r="B16" s="121" t="s">
        <v>109</v>
      </c>
      <c r="C16" s="113">
        <v>66.704699642284439</v>
      </c>
      <c r="D16" s="114">
        <v>21631</v>
      </c>
      <c r="E16" s="114">
        <v>21685</v>
      </c>
      <c r="F16" s="114">
        <v>22447</v>
      </c>
      <c r="G16" s="114">
        <v>22375</v>
      </c>
      <c r="H16" s="114">
        <v>22158</v>
      </c>
      <c r="I16" s="115">
        <v>-527</v>
      </c>
      <c r="J16" s="116">
        <v>-2.3783734994133043</v>
      </c>
    </row>
    <row r="17" spans="1:10" s="110" customFormat="1" ht="13.5" customHeight="1" x14ac:dyDescent="0.2">
      <c r="A17" s="118"/>
      <c r="B17" s="121" t="s">
        <v>110</v>
      </c>
      <c r="C17" s="113">
        <v>20.756753422967805</v>
      </c>
      <c r="D17" s="114">
        <v>6731</v>
      </c>
      <c r="E17" s="114">
        <v>6640</v>
      </c>
      <c r="F17" s="114">
        <v>6645</v>
      </c>
      <c r="G17" s="114">
        <v>6492</v>
      </c>
      <c r="H17" s="114">
        <v>6308</v>
      </c>
      <c r="I17" s="115">
        <v>423</v>
      </c>
      <c r="J17" s="116">
        <v>6.70577045022194</v>
      </c>
    </row>
    <row r="18" spans="1:10" s="110" customFormat="1" ht="13.5" customHeight="1" x14ac:dyDescent="0.2">
      <c r="A18" s="120"/>
      <c r="B18" s="121" t="s">
        <v>111</v>
      </c>
      <c r="C18" s="113">
        <v>1.1749105711113852</v>
      </c>
      <c r="D18" s="114">
        <v>381</v>
      </c>
      <c r="E18" s="114">
        <v>384</v>
      </c>
      <c r="F18" s="114">
        <v>385</v>
      </c>
      <c r="G18" s="114">
        <v>358</v>
      </c>
      <c r="H18" s="114">
        <v>333</v>
      </c>
      <c r="I18" s="115">
        <v>48</v>
      </c>
      <c r="J18" s="116">
        <v>14.414414414414415</v>
      </c>
    </row>
    <row r="19" spans="1:10" s="110" customFormat="1" ht="13.5" customHeight="1" x14ac:dyDescent="0.2">
      <c r="A19" s="120"/>
      <c r="B19" s="121" t="s">
        <v>112</v>
      </c>
      <c r="C19" s="113">
        <v>0.2837054397434316</v>
      </c>
      <c r="D19" s="114">
        <v>92</v>
      </c>
      <c r="E19" s="114">
        <v>83</v>
      </c>
      <c r="F19" s="114">
        <v>88</v>
      </c>
      <c r="G19" s="114">
        <v>71</v>
      </c>
      <c r="H19" s="114">
        <v>70</v>
      </c>
      <c r="I19" s="115">
        <v>22</v>
      </c>
      <c r="J19" s="116">
        <v>31.428571428571427</v>
      </c>
    </row>
    <row r="20" spans="1:10" s="110" customFormat="1" ht="13.5" customHeight="1" x14ac:dyDescent="0.2">
      <c r="A20" s="118" t="s">
        <v>113</v>
      </c>
      <c r="B20" s="122" t="s">
        <v>114</v>
      </c>
      <c r="C20" s="113">
        <v>73.347107438016522</v>
      </c>
      <c r="D20" s="114">
        <v>23785</v>
      </c>
      <c r="E20" s="114">
        <v>23919</v>
      </c>
      <c r="F20" s="114">
        <v>24768</v>
      </c>
      <c r="G20" s="114">
        <v>24396</v>
      </c>
      <c r="H20" s="114">
        <v>24148</v>
      </c>
      <c r="I20" s="115">
        <v>-363</v>
      </c>
      <c r="J20" s="116">
        <v>-1.5032300811661421</v>
      </c>
    </row>
    <row r="21" spans="1:10" s="110" customFormat="1" ht="13.5" customHeight="1" x14ac:dyDescent="0.2">
      <c r="A21" s="120"/>
      <c r="B21" s="122" t="s">
        <v>115</v>
      </c>
      <c r="C21" s="113">
        <v>26.652892561983471</v>
      </c>
      <c r="D21" s="114">
        <v>8643</v>
      </c>
      <c r="E21" s="114">
        <v>8620</v>
      </c>
      <c r="F21" s="114">
        <v>8768</v>
      </c>
      <c r="G21" s="114">
        <v>8612</v>
      </c>
      <c r="H21" s="114">
        <v>8379</v>
      </c>
      <c r="I21" s="115">
        <v>264</v>
      </c>
      <c r="J21" s="116">
        <v>3.150733977801647</v>
      </c>
    </row>
    <row r="22" spans="1:10" s="110" customFormat="1" ht="13.5" customHeight="1" x14ac:dyDescent="0.2">
      <c r="A22" s="118" t="s">
        <v>113</v>
      </c>
      <c r="B22" s="122" t="s">
        <v>116</v>
      </c>
      <c r="C22" s="113">
        <v>83.520414456642413</v>
      </c>
      <c r="D22" s="114">
        <v>27084</v>
      </c>
      <c r="E22" s="114">
        <v>27245</v>
      </c>
      <c r="F22" s="114">
        <v>27762</v>
      </c>
      <c r="G22" s="114">
        <v>27447</v>
      </c>
      <c r="H22" s="114">
        <v>27276</v>
      </c>
      <c r="I22" s="115">
        <v>-192</v>
      </c>
      <c r="J22" s="116">
        <v>-0.70391553013638364</v>
      </c>
    </row>
    <row r="23" spans="1:10" s="110" customFormat="1" ht="13.5" customHeight="1" x14ac:dyDescent="0.2">
      <c r="A23" s="123"/>
      <c r="B23" s="124" t="s">
        <v>117</v>
      </c>
      <c r="C23" s="125">
        <v>16.467250524238313</v>
      </c>
      <c r="D23" s="114">
        <v>5340</v>
      </c>
      <c r="E23" s="114">
        <v>5289</v>
      </c>
      <c r="F23" s="114">
        <v>5766</v>
      </c>
      <c r="G23" s="114">
        <v>5554</v>
      </c>
      <c r="H23" s="114">
        <v>5246</v>
      </c>
      <c r="I23" s="115">
        <v>94</v>
      </c>
      <c r="J23" s="116">
        <v>1.7918414029736942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7751</v>
      </c>
      <c r="E26" s="114">
        <v>8129</v>
      </c>
      <c r="F26" s="114">
        <v>8391</v>
      </c>
      <c r="G26" s="114">
        <v>8380</v>
      </c>
      <c r="H26" s="140">
        <v>8063</v>
      </c>
      <c r="I26" s="115">
        <v>-312</v>
      </c>
      <c r="J26" s="116">
        <v>-3.8695274711645791</v>
      </c>
    </row>
    <row r="27" spans="1:10" s="110" customFormat="1" ht="13.5" customHeight="1" x14ac:dyDescent="0.2">
      <c r="A27" s="118" t="s">
        <v>105</v>
      </c>
      <c r="B27" s="119" t="s">
        <v>106</v>
      </c>
      <c r="C27" s="113">
        <v>36.588827248097019</v>
      </c>
      <c r="D27" s="115">
        <v>2836</v>
      </c>
      <c r="E27" s="114">
        <v>2991</v>
      </c>
      <c r="F27" s="114">
        <v>3054</v>
      </c>
      <c r="G27" s="114">
        <v>3034</v>
      </c>
      <c r="H27" s="140">
        <v>2950</v>
      </c>
      <c r="I27" s="115">
        <v>-114</v>
      </c>
      <c r="J27" s="116">
        <v>-3.8644067796610169</v>
      </c>
    </row>
    <row r="28" spans="1:10" s="110" customFormat="1" ht="13.5" customHeight="1" x14ac:dyDescent="0.2">
      <c r="A28" s="120"/>
      <c r="B28" s="119" t="s">
        <v>107</v>
      </c>
      <c r="C28" s="113">
        <v>63.411172751902981</v>
      </c>
      <c r="D28" s="115">
        <v>4915</v>
      </c>
      <c r="E28" s="114">
        <v>5138</v>
      </c>
      <c r="F28" s="114">
        <v>5337</v>
      </c>
      <c r="G28" s="114">
        <v>5346</v>
      </c>
      <c r="H28" s="140">
        <v>5113</v>
      </c>
      <c r="I28" s="115">
        <v>-198</v>
      </c>
      <c r="J28" s="116">
        <v>-3.8724819088597693</v>
      </c>
    </row>
    <row r="29" spans="1:10" s="110" customFormat="1" ht="13.5" customHeight="1" x14ac:dyDescent="0.2">
      <c r="A29" s="118" t="s">
        <v>105</v>
      </c>
      <c r="B29" s="121" t="s">
        <v>108</v>
      </c>
      <c r="C29" s="113">
        <v>14.552960908269901</v>
      </c>
      <c r="D29" s="115">
        <v>1128</v>
      </c>
      <c r="E29" s="114">
        <v>1210</v>
      </c>
      <c r="F29" s="114">
        <v>1293</v>
      </c>
      <c r="G29" s="114">
        <v>1329</v>
      </c>
      <c r="H29" s="140">
        <v>1207</v>
      </c>
      <c r="I29" s="115">
        <v>-79</v>
      </c>
      <c r="J29" s="116">
        <v>-6.5451532725766359</v>
      </c>
    </row>
    <row r="30" spans="1:10" s="110" customFormat="1" ht="13.5" customHeight="1" x14ac:dyDescent="0.2">
      <c r="A30" s="118"/>
      <c r="B30" s="121" t="s">
        <v>109</v>
      </c>
      <c r="C30" s="113">
        <v>49.541994581344341</v>
      </c>
      <c r="D30" s="115">
        <v>3840</v>
      </c>
      <c r="E30" s="114">
        <v>4008</v>
      </c>
      <c r="F30" s="114">
        <v>4116</v>
      </c>
      <c r="G30" s="114">
        <v>4095</v>
      </c>
      <c r="H30" s="140">
        <v>3988</v>
      </c>
      <c r="I30" s="115">
        <v>-148</v>
      </c>
      <c r="J30" s="116">
        <v>-3.7111334002006018</v>
      </c>
    </row>
    <row r="31" spans="1:10" s="110" customFormat="1" ht="13.5" customHeight="1" x14ac:dyDescent="0.2">
      <c r="A31" s="118"/>
      <c r="B31" s="121" t="s">
        <v>110</v>
      </c>
      <c r="C31" s="113">
        <v>18.113791768804024</v>
      </c>
      <c r="D31" s="115">
        <v>1404</v>
      </c>
      <c r="E31" s="114">
        <v>1442</v>
      </c>
      <c r="F31" s="114">
        <v>1486</v>
      </c>
      <c r="G31" s="114">
        <v>1469</v>
      </c>
      <c r="H31" s="140">
        <v>1425</v>
      </c>
      <c r="I31" s="115">
        <v>-21</v>
      </c>
      <c r="J31" s="116">
        <v>-1.4736842105263157</v>
      </c>
    </row>
    <row r="32" spans="1:10" s="110" customFormat="1" ht="13.5" customHeight="1" x14ac:dyDescent="0.2">
      <c r="A32" s="120"/>
      <c r="B32" s="121" t="s">
        <v>111</v>
      </c>
      <c r="C32" s="113">
        <v>17.791252741581733</v>
      </c>
      <c r="D32" s="115">
        <v>1379</v>
      </c>
      <c r="E32" s="114">
        <v>1469</v>
      </c>
      <c r="F32" s="114">
        <v>1496</v>
      </c>
      <c r="G32" s="114">
        <v>1487</v>
      </c>
      <c r="H32" s="140">
        <v>1443</v>
      </c>
      <c r="I32" s="115">
        <v>-64</v>
      </c>
      <c r="J32" s="116">
        <v>-4.4352044352044349</v>
      </c>
    </row>
    <row r="33" spans="1:10" s="110" customFormat="1" ht="13.5" customHeight="1" x14ac:dyDescent="0.2">
      <c r="A33" s="120"/>
      <c r="B33" s="121" t="s">
        <v>112</v>
      </c>
      <c r="C33" s="113">
        <v>1.5739904528447943</v>
      </c>
      <c r="D33" s="115">
        <v>122</v>
      </c>
      <c r="E33" s="114">
        <v>131</v>
      </c>
      <c r="F33" s="114">
        <v>131</v>
      </c>
      <c r="G33" s="114">
        <v>111</v>
      </c>
      <c r="H33" s="140">
        <v>115</v>
      </c>
      <c r="I33" s="115">
        <v>7</v>
      </c>
      <c r="J33" s="116">
        <v>6.0869565217391308</v>
      </c>
    </row>
    <row r="34" spans="1:10" s="110" customFormat="1" ht="13.5" customHeight="1" x14ac:dyDescent="0.2">
      <c r="A34" s="118" t="s">
        <v>113</v>
      </c>
      <c r="B34" s="122" t="s">
        <v>116</v>
      </c>
      <c r="C34" s="113">
        <v>87.549993549219451</v>
      </c>
      <c r="D34" s="115">
        <v>6786</v>
      </c>
      <c r="E34" s="114">
        <v>7086</v>
      </c>
      <c r="F34" s="114">
        <v>7323</v>
      </c>
      <c r="G34" s="114">
        <v>7317</v>
      </c>
      <c r="H34" s="140">
        <v>7057</v>
      </c>
      <c r="I34" s="115">
        <v>-271</v>
      </c>
      <c r="J34" s="116">
        <v>-3.8401587076661472</v>
      </c>
    </row>
    <row r="35" spans="1:10" s="110" customFormat="1" ht="13.5" customHeight="1" x14ac:dyDescent="0.2">
      <c r="A35" s="118"/>
      <c r="B35" s="119" t="s">
        <v>117</v>
      </c>
      <c r="C35" s="113">
        <v>12.320990839891627</v>
      </c>
      <c r="D35" s="115">
        <v>955</v>
      </c>
      <c r="E35" s="114">
        <v>1034</v>
      </c>
      <c r="F35" s="114">
        <v>1060</v>
      </c>
      <c r="G35" s="114">
        <v>1056</v>
      </c>
      <c r="H35" s="140">
        <v>1000</v>
      </c>
      <c r="I35" s="115">
        <v>-45</v>
      </c>
      <c r="J35" s="116">
        <v>-4.5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4261</v>
      </c>
      <c r="E37" s="114">
        <v>4436</v>
      </c>
      <c r="F37" s="114">
        <v>4555</v>
      </c>
      <c r="G37" s="114">
        <v>4676</v>
      </c>
      <c r="H37" s="140">
        <v>4523</v>
      </c>
      <c r="I37" s="115">
        <v>-262</v>
      </c>
      <c r="J37" s="116">
        <v>-5.7926155206721202</v>
      </c>
    </row>
    <row r="38" spans="1:10" s="110" customFormat="1" ht="13.5" customHeight="1" x14ac:dyDescent="0.2">
      <c r="A38" s="118" t="s">
        <v>105</v>
      </c>
      <c r="B38" s="119" t="s">
        <v>106</v>
      </c>
      <c r="C38" s="113">
        <v>34.029570523351325</v>
      </c>
      <c r="D38" s="115">
        <v>1450</v>
      </c>
      <c r="E38" s="114">
        <v>1505</v>
      </c>
      <c r="F38" s="114">
        <v>1514</v>
      </c>
      <c r="G38" s="114">
        <v>1581</v>
      </c>
      <c r="H38" s="140">
        <v>1556</v>
      </c>
      <c r="I38" s="115">
        <v>-106</v>
      </c>
      <c r="J38" s="116">
        <v>-6.8123393316195369</v>
      </c>
    </row>
    <row r="39" spans="1:10" s="110" customFormat="1" ht="13.5" customHeight="1" x14ac:dyDescent="0.2">
      <c r="A39" s="120"/>
      <c r="B39" s="119" t="s">
        <v>107</v>
      </c>
      <c r="C39" s="113">
        <v>65.970429476648675</v>
      </c>
      <c r="D39" s="115">
        <v>2811</v>
      </c>
      <c r="E39" s="114">
        <v>2931</v>
      </c>
      <c r="F39" s="114">
        <v>3041</v>
      </c>
      <c r="G39" s="114">
        <v>3095</v>
      </c>
      <c r="H39" s="140">
        <v>2967</v>
      </c>
      <c r="I39" s="115">
        <v>-156</v>
      </c>
      <c r="J39" s="116">
        <v>-5.2578361981799802</v>
      </c>
    </row>
    <row r="40" spans="1:10" s="110" customFormat="1" ht="13.5" customHeight="1" x14ac:dyDescent="0.2">
      <c r="A40" s="118" t="s">
        <v>105</v>
      </c>
      <c r="B40" s="121" t="s">
        <v>108</v>
      </c>
      <c r="C40" s="113">
        <v>17.906594696080731</v>
      </c>
      <c r="D40" s="115">
        <v>763</v>
      </c>
      <c r="E40" s="114">
        <v>780</v>
      </c>
      <c r="F40" s="114">
        <v>839</v>
      </c>
      <c r="G40" s="114">
        <v>924</v>
      </c>
      <c r="H40" s="140">
        <v>818</v>
      </c>
      <c r="I40" s="115">
        <v>-55</v>
      </c>
      <c r="J40" s="116">
        <v>-6.7237163814180931</v>
      </c>
    </row>
    <row r="41" spans="1:10" s="110" customFormat="1" ht="13.5" customHeight="1" x14ac:dyDescent="0.2">
      <c r="A41" s="118"/>
      <c r="B41" s="121" t="s">
        <v>109</v>
      </c>
      <c r="C41" s="113">
        <v>32.691856371743725</v>
      </c>
      <c r="D41" s="115">
        <v>1393</v>
      </c>
      <c r="E41" s="114">
        <v>1452</v>
      </c>
      <c r="F41" s="114">
        <v>1469</v>
      </c>
      <c r="G41" s="114">
        <v>1501</v>
      </c>
      <c r="H41" s="140">
        <v>1497</v>
      </c>
      <c r="I41" s="115">
        <v>-104</v>
      </c>
      <c r="J41" s="116">
        <v>-6.9472277889111558</v>
      </c>
    </row>
    <row r="42" spans="1:10" s="110" customFormat="1" ht="13.5" customHeight="1" x14ac:dyDescent="0.2">
      <c r="A42" s="118"/>
      <c r="B42" s="121" t="s">
        <v>110</v>
      </c>
      <c r="C42" s="113">
        <v>17.859657357427835</v>
      </c>
      <c r="D42" s="115">
        <v>761</v>
      </c>
      <c r="E42" s="114">
        <v>776</v>
      </c>
      <c r="F42" s="114">
        <v>792</v>
      </c>
      <c r="G42" s="114">
        <v>804</v>
      </c>
      <c r="H42" s="140">
        <v>806</v>
      </c>
      <c r="I42" s="115">
        <v>-45</v>
      </c>
      <c r="J42" s="116">
        <v>-5.583126550868486</v>
      </c>
    </row>
    <row r="43" spans="1:10" s="110" customFormat="1" ht="13.5" customHeight="1" x14ac:dyDescent="0.2">
      <c r="A43" s="120"/>
      <c r="B43" s="121" t="s">
        <v>111</v>
      </c>
      <c r="C43" s="113">
        <v>31.541891574747712</v>
      </c>
      <c r="D43" s="115">
        <v>1344</v>
      </c>
      <c r="E43" s="114">
        <v>1428</v>
      </c>
      <c r="F43" s="114">
        <v>1455</v>
      </c>
      <c r="G43" s="114">
        <v>1447</v>
      </c>
      <c r="H43" s="140">
        <v>1402</v>
      </c>
      <c r="I43" s="115">
        <v>-58</v>
      </c>
      <c r="J43" s="116">
        <v>-4.1369472182596292</v>
      </c>
    </row>
    <row r="44" spans="1:10" s="110" customFormat="1" ht="13.5" customHeight="1" x14ac:dyDescent="0.2">
      <c r="A44" s="120"/>
      <c r="B44" s="121" t="s">
        <v>112</v>
      </c>
      <c r="C44" s="113">
        <v>2.7693029805210045</v>
      </c>
      <c r="D44" s="115">
        <v>118</v>
      </c>
      <c r="E44" s="114">
        <v>123</v>
      </c>
      <c r="F44" s="114">
        <v>124</v>
      </c>
      <c r="G44" s="114">
        <v>103</v>
      </c>
      <c r="H44" s="140">
        <v>103</v>
      </c>
      <c r="I44" s="115">
        <v>15</v>
      </c>
      <c r="J44" s="116">
        <v>14.563106796116505</v>
      </c>
    </row>
    <row r="45" spans="1:10" s="110" customFormat="1" ht="13.5" customHeight="1" x14ac:dyDescent="0.2">
      <c r="A45" s="118" t="s">
        <v>113</v>
      </c>
      <c r="B45" s="122" t="s">
        <v>116</v>
      </c>
      <c r="C45" s="113">
        <v>88.641164045998593</v>
      </c>
      <c r="D45" s="115">
        <v>3777</v>
      </c>
      <c r="E45" s="114">
        <v>3915</v>
      </c>
      <c r="F45" s="114">
        <v>4041</v>
      </c>
      <c r="G45" s="114">
        <v>4156</v>
      </c>
      <c r="H45" s="140">
        <v>4011</v>
      </c>
      <c r="I45" s="115">
        <v>-234</v>
      </c>
      <c r="J45" s="116">
        <v>-5.8339566192969334</v>
      </c>
    </row>
    <row r="46" spans="1:10" s="110" customFormat="1" ht="13.5" customHeight="1" x14ac:dyDescent="0.2">
      <c r="A46" s="118"/>
      <c r="B46" s="119" t="s">
        <v>117</v>
      </c>
      <c r="C46" s="113">
        <v>11.124149260736916</v>
      </c>
      <c r="D46" s="115">
        <v>474</v>
      </c>
      <c r="E46" s="114">
        <v>512</v>
      </c>
      <c r="F46" s="114">
        <v>506</v>
      </c>
      <c r="G46" s="114">
        <v>513</v>
      </c>
      <c r="H46" s="140">
        <v>506</v>
      </c>
      <c r="I46" s="115">
        <v>-32</v>
      </c>
      <c r="J46" s="116">
        <v>-6.3241106719367588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3490</v>
      </c>
      <c r="E48" s="114">
        <v>3693</v>
      </c>
      <c r="F48" s="114">
        <v>3836</v>
      </c>
      <c r="G48" s="114">
        <v>3704</v>
      </c>
      <c r="H48" s="140">
        <v>3540</v>
      </c>
      <c r="I48" s="115">
        <v>-50</v>
      </c>
      <c r="J48" s="116">
        <v>-1.4124293785310735</v>
      </c>
    </row>
    <row r="49" spans="1:12" s="110" customFormat="1" ht="13.5" customHeight="1" x14ac:dyDescent="0.2">
      <c r="A49" s="118" t="s">
        <v>105</v>
      </c>
      <c r="B49" s="119" t="s">
        <v>106</v>
      </c>
      <c r="C49" s="113">
        <v>39.713467048710605</v>
      </c>
      <c r="D49" s="115">
        <v>1386</v>
      </c>
      <c r="E49" s="114">
        <v>1486</v>
      </c>
      <c r="F49" s="114">
        <v>1540</v>
      </c>
      <c r="G49" s="114">
        <v>1453</v>
      </c>
      <c r="H49" s="140">
        <v>1394</v>
      </c>
      <c r="I49" s="115">
        <v>-8</v>
      </c>
      <c r="J49" s="116">
        <v>-0.57388809182209466</v>
      </c>
    </row>
    <row r="50" spans="1:12" s="110" customFormat="1" ht="13.5" customHeight="1" x14ac:dyDescent="0.2">
      <c r="A50" s="120"/>
      <c r="B50" s="119" t="s">
        <v>107</v>
      </c>
      <c r="C50" s="113">
        <v>60.286532951289395</v>
      </c>
      <c r="D50" s="115">
        <v>2104</v>
      </c>
      <c r="E50" s="114">
        <v>2207</v>
      </c>
      <c r="F50" s="114">
        <v>2296</v>
      </c>
      <c r="G50" s="114">
        <v>2251</v>
      </c>
      <c r="H50" s="140">
        <v>2146</v>
      </c>
      <c r="I50" s="115">
        <v>-42</v>
      </c>
      <c r="J50" s="116">
        <v>-1.95712954333644</v>
      </c>
    </row>
    <row r="51" spans="1:12" s="110" customFormat="1" ht="13.5" customHeight="1" x14ac:dyDescent="0.2">
      <c r="A51" s="118" t="s">
        <v>105</v>
      </c>
      <c r="B51" s="121" t="s">
        <v>108</v>
      </c>
      <c r="C51" s="113">
        <v>10.458452722063038</v>
      </c>
      <c r="D51" s="115">
        <v>365</v>
      </c>
      <c r="E51" s="114">
        <v>430</v>
      </c>
      <c r="F51" s="114">
        <v>454</v>
      </c>
      <c r="G51" s="114">
        <v>405</v>
      </c>
      <c r="H51" s="140">
        <v>389</v>
      </c>
      <c r="I51" s="115">
        <v>-24</v>
      </c>
      <c r="J51" s="116">
        <v>-6.1696658097686372</v>
      </c>
    </row>
    <row r="52" spans="1:12" s="110" customFormat="1" ht="13.5" customHeight="1" x14ac:dyDescent="0.2">
      <c r="A52" s="118"/>
      <c r="B52" s="121" t="s">
        <v>109</v>
      </c>
      <c r="C52" s="113">
        <v>70.114613180515761</v>
      </c>
      <c r="D52" s="115">
        <v>2447</v>
      </c>
      <c r="E52" s="114">
        <v>2556</v>
      </c>
      <c r="F52" s="114">
        <v>2647</v>
      </c>
      <c r="G52" s="114">
        <v>2594</v>
      </c>
      <c r="H52" s="140">
        <v>2491</v>
      </c>
      <c r="I52" s="115">
        <v>-44</v>
      </c>
      <c r="J52" s="116">
        <v>-1.7663588920112405</v>
      </c>
    </row>
    <row r="53" spans="1:12" s="110" customFormat="1" ht="13.5" customHeight="1" x14ac:dyDescent="0.2">
      <c r="A53" s="118"/>
      <c r="B53" s="121" t="s">
        <v>110</v>
      </c>
      <c r="C53" s="113">
        <v>18.424068767908309</v>
      </c>
      <c r="D53" s="115">
        <v>643</v>
      </c>
      <c r="E53" s="114">
        <v>666</v>
      </c>
      <c r="F53" s="114">
        <v>694</v>
      </c>
      <c r="G53" s="114">
        <v>665</v>
      </c>
      <c r="H53" s="140">
        <v>619</v>
      </c>
      <c r="I53" s="115">
        <v>24</v>
      </c>
      <c r="J53" s="116">
        <v>3.877221324717286</v>
      </c>
    </row>
    <row r="54" spans="1:12" s="110" customFormat="1" ht="13.5" customHeight="1" x14ac:dyDescent="0.2">
      <c r="A54" s="120"/>
      <c r="B54" s="121" t="s">
        <v>111</v>
      </c>
      <c r="C54" s="113">
        <v>1.002865329512894</v>
      </c>
      <c r="D54" s="115">
        <v>35</v>
      </c>
      <c r="E54" s="114">
        <v>41</v>
      </c>
      <c r="F54" s="114">
        <v>41</v>
      </c>
      <c r="G54" s="114">
        <v>40</v>
      </c>
      <c r="H54" s="140">
        <v>41</v>
      </c>
      <c r="I54" s="115">
        <v>-6</v>
      </c>
      <c r="J54" s="116">
        <v>-14.634146341463415</v>
      </c>
    </row>
    <row r="55" spans="1:12" s="110" customFormat="1" ht="13.5" customHeight="1" x14ac:dyDescent="0.2">
      <c r="A55" s="120"/>
      <c r="B55" s="121" t="s">
        <v>112</v>
      </c>
      <c r="C55" s="113">
        <v>0.11461318051575932</v>
      </c>
      <c r="D55" s="115">
        <v>4</v>
      </c>
      <c r="E55" s="114">
        <v>8</v>
      </c>
      <c r="F55" s="114">
        <v>7</v>
      </c>
      <c r="G55" s="114">
        <v>8</v>
      </c>
      <c r="H55" s="140">
        <v>12</v>
      </c>
      <c r="I55" s="115">
        <v>-8</v>
      </c>
      <c r="J55" s="116">
        <v>-66.666666666666671</v>
      </c>
    </row>
    <row r="56" spans="1:12" s="110" customFormat="1" ht="13.5" customHeight="1" x14ac:dyDescent="0.2">
      <c r="A56" s="118" t="s">
        <v>113</v>
      </c>
      <c r="B56" s="122" t="s">
        <v>116</v>
      </c>
      <c r="C56" s="113">
        <v>86.217765042979948</v>
      </c>
      <c r="D56" s="115">
        <v>3009</v>
      </c>
      <c r="E56" s="114">
        <v>3171</v>
      </c>
      <c r="F56" s="114">
        <v>3282</v>
      </c>
      <c r="G56" s="114">
        <v>3161</v>
      </c>
      <c r="H56" s="140">
        <v>3046</v>
      </c>
      <c r="I56" s="115">
        <v>-37</v>
      </c>
      <c r="J56" s="116">
        <v>-1.2147078135259357</v>
      </c>
    </row>
    <row r="57" spans="1:12" s="110" customFormat="1" ht="13.5" customHeight="1" x14ac:dyDescent="0.2">
      <c r="A57" s="142"/>
      <c r="B57" s="124" t="s">
        <v>117</v>
      </c>
      <c r="C57" s="125">
        <v>13.782234957020057</v>
      </c>
      <c r="D57" s="143">
        <v>481</v>
      </c>
      <c r="E57" s="144">
        <v>522</v>
      </c>
      <c r="F57" s="144">
        <v>554</v>
      </c>
      <c r="G57" s="144">
        <v>543</v>
      </c>
      <c r="H57" s="145">
        <v>494</v>
      </c>
      <c r="I57" s="143">
        <v>-13</v>
      </c>
      <c r="J57" s="146">
        <v>-2.6315789473684212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32428</v>
      </c>
      <c r="E12" s="236">
        <v>32539</v>
      </c>
      <c r="F12" s="114">
        <v>33536</v>
      </c>
      <c r="G12" s="114">
        <v>33008</v>
      </c>
      <c r="H12" s="140">
        <v>32527</v>
      </c>
      <c r="I12" s="115">
        <v>-99</v>
      </c>
      <c r="J12" s="116">
        <v>-0.30436252959080151</v>
      </c>
    </row>
    <row r="13" spans="1:15" s="110" customFormat="1" ht="12" customHeight="1" x14ac:dyDescent="0.2">
      <c r="A13" s="118" t="s">
        <v>105</v>
      </c>
      <c r="B13" s="119" t="s">
        <v>106</v>
      </c>
      <c r="C13" s="113">
        <v>54.116812631059581</v>
      </c>
      <c r="D13" s="115">
        <v>17549</v>
      </c>
      <c r="E13" s="114">
        <v>17617</v>
      </c>
      <c r="F13" s="114">
        <v>18265</v>
      </c>
      <c r="G13" s="114">
        <v>17968</v>
      </c>
      <c r="H13" s="140">
        <v>17717</v>
      </c>
      <c r="I13" s="115">
        <v>-168</v>
      </c>
      <c r="J13" s="116">
        <v>-0.94824180165942318</v>
      </c>
    </row>
    <row r="14" spans="1:15" s="110" customFormat="1" ht="12" customHeight="1" x14ac:dyDescent="0.2">
      <c r="A14" s="118"/>
      <c r="B14" s="119" t="s">
        <v>107</v>
      </c>
      <c r="C14" s="113">
        <v>45.883187368940419</v>
      </c>
      <c r="D14" s="115">
        <v>14879</v>
      </c>
      <c r="E14" s="114">
        <v>14922</v>
      </c>
      <c r="F14" s="114">
        <v>15271</v>
      </c>
      <c r="G14" s="114">
        <v>15040</v>
      </c>
      <c r="H14" s="140">
        <v>14810</v>
      </c>
      <c r="I14" s="115">
        <v>69</v>
      </c>
      <c r="J14" s="116">
        <v>0.46590141796083728</v>
      </c>
    </row>
    <row r="15" spans="1:15" s="110" customFormat="1" ht="12" customHeight="1" x14ac:dyDescent="0.2">
      <c r="A15" s="118" t="s">
        <v>105</v>
      </c>
      <c r="B15" s="121" t="s">
        <v>108</v>
      </c>
      <c r="C15" s="113">
        <v>11.363636363636363</v>
      </c>
      <c r="D15" s="115">
        <v>3685</v>
      </c>
      <c r="E15" s="114">
        <v>3830</v>
      </c>
      <c r="F15" s="114">
        <v>4059</v>
      </c>
      <c r="G15" s="114">
        <v>3783</v>
      </c>
      <c r="H15" s="140">
        <v>3728</v>
      </c>
      <c r="I15" s="115">
        <v>-43</v>
      </c>
      <c r="J15" s="116">
        <v>-1.1534334763948497</v>
      </c>
    </row>
    <row r="16" spans="1:15" s="110" customFormat="1" ht="12" customHeight="1" x14ac:dyDescent="0.2">
      <c r="A16" s="118"/>
      <c r="B16" s="121" t="s">
        <v>109</v>
      </c>
      <c r="C16" s="113">
        <v>66.704699642284439</v>
      </c>
      <c r="D16" s="115">
        <v>21631</v>
      </c>
      <c r="E16" s="114">
        <v>21685</v>
      </c>
      <c r="F16" s="114">
        <v>22447</v>
      </c>
      <c r="G16" s="114">
        <v>22375</v>
      </c>
      <c r="H16" s="140">
        <v>22158</v>
      </c>
      <c r="I16" s="115">
        <v>-527</v>
      </c>
      <c r="J16" s="116">
        <v>-2.3783734994133043</v>
      </c>
    </row>
    <row r="17" spans="1:10" s="110" customFormat="1" ht="12" customHeight="1" x14ac:dyDescent="0.2">
      <c r="A17" s="118"/>
      <c r="B17" s="121" t="s">
        <v>110</v>
      </c>
      <c r="C17" s="113">
        <v>20.756753422967805</v>
      </c>
      <c r="D17" s="115">
        <v>6731</v>
      </c>
      <c r="E17" s="114">
        <v>6640</v>
      </c>
      <c r="F17" s="114">
        <v>6645</v>
      </c>
      <c r="G17" s="114">
        <v>6492</v>
      </c>
      <c r="H17" s="140">
        <v>6308</v>
      </c>
      <c r="I17" s="115">
        <v>423</v>
      </c>
      <c r="J17" s="116">
        <v>6.70577045022194</v>
      </c>
    </row>
    <row r="18" spans="1:10" s="110" customFormat="1" ht="12" customHeight="1" x14ac:dyDescent="0.2">
      <c r="A18" s="120"/>
      <c r="B18" s="121" t="s">
        <v>111</v>
      </c>
      <c r="C18" s="113">
        <v>1.1749105711113852</v>
      </c>
      <c r="D18" s="115">
        <v>381</v>
      </c>
      <c r="E18" s="114">
        <v>384</v>
      </c>
      <c r="F18" s="114">
        <v>385</v>
      </c>
      <c r="G18" s="114">
        <v>358</v>
      </c>
      <c r="H18" s="140">
        <v>333</v>
      </c>
      <c r="I18" s="115">
        <v>48</v>
      </c>
      <c r="J18" s="116">
        <v>14.414414414414415</v>
      </c>
    </row>
    <row r="19" spans="1:10" s="110" customFormat="1" ht="12" customHeight="1" x14ac:dyDescent="0.2">
      <c r="A19" s="120"/>
      <c r="B19" s="121" t="s">
        <v>112</v>
      </c>
      <c r="C19" s="113">
        <v>0.2837054397434316</v>
      </c>
      <c r="D19" s="115">
        <v>92</v>
      </c>
      <c r="E19" s="114">
        <v>83</v>
      </c>
      <c r="F19" s="114">
        <v>88</v>
      </c>
      <c r="G19" s="114">
        <v>71</v>
      </c>
      <c r="H19" s="140">
        <v>70</v>
      </c>
      <c r="I19" s="115">
        <v>22</v>
      </c>
      <c r="J19" s="116">
        <v>31.428571428571427</v>
      </c>
    </row>
    <row r="20" spans="1:10" s="110" customFormat="1" ht="12" customHeight="1" x14ac:dyDescent="0.2">
      <c r="A20" s="118" t="s">
        <v>113</v>
      </c>
      <c r="B20" s="119" t="s">
        <v>181</v>
      </c>
      <c r="C20" s="113">
        <v>73.347107438016522</v>
      </c>
      <c r="D20" s="115">
        <v>23785</v>
      </c>
      <c r="E20" s="114">
        <v>23919</v>
      </c>
      <c r="F20" s="114">
        <v>24768</v>
      </c>
      <c r="G20" s="114">
        <v>24396</v>
      </c>
      <c r="H20" s="140">
        <v>24148</v>
      </c>
      <c r="I20" s="115">
        <v>-363</v>
      </c>
      <c r="J20" s="116">
        <v>-1.5032300811661421</v>
      </c>
    </row>
    <row r="21" spans="1:10" s="110" customFormat="1" ht="12" customHeight="1" x14ac:dyDescent="0.2">
      <c r="A21" s="118"/>
      <c r="B21" s="119" t="s">
        <v>182</v>
      </c>
      <c r="C21" s="113">
        <v>26.652892561983471</v>
      </c>
      <c r="D21" s="115">
        <v>8643</v>
      </c>
      <c r="E21" s="114">
        <v>8620</v>
      </c>
      <c r="F21" s="114">
        <v>8768</v>
      </c>
      <c r="G21" s="114">
        <v>8612</v>
      </c>
      <c r="H21" s="140">
        <v>8379</v>
      </c>
      <c r="I21" s="115">
        <v>264</v>
      </c>
      <c r="J21" s="116">
        <v>3.150733977801647</v>
      </c>
    </row>
    <row r="22" spans="1:10" s="110" customFormat="1" ht="12" customHeight="1" x14ac:dyDescent="0.2">
      <c r="A22" s="118" t="s">
        <v>113</v>
      </c>
      <c r="B22" s="119" t="s">
        <v>116</v>
      </c>
      <c r="C22" s="113">
        <v>83.520414456642413</v>
      </c>
      <c r="D22" s="115">
        <v>27084</v>
      </c>
      <c r="E22" s="114">
        <v>27245</v>
      </c>
      <c r="F22" s="114">
        <v>27762</v>
      </c>
      <c r="G22" s="114">
        <v>27447</v>
      </c>
      <c r="H22" s="140">
        <v>27276</v>
      </c>
      <c r="I22" s="115">
        <v>-192</v>
      </c>
      <c r="J22" s="116">
        <v>-0.70391553013638364</v>
      </c>
    </row>
    <row r="23" spans="1:10" s="110" customFormat="1" ht="12" customHeight="1" x14ac:dyDescent="0.2">
      <c r="A23" s="118"/>
      <c r="B23" s="119" t="s">
        <v>117</v>
      </c>
      <c r="C23" s="113">
        <v>16.467250524238313</v>
      </c>
      <c r="D23" s="115">
        <v>5340</v>
      </c>
      <c r="E23" s="114">
        <v>5289</v>
      </c>
      <c r="F23" s="114">
        <v>5766</v>
      </c>
      <c r="G23" s="114">
        <v>5554</v>
      </c>
      <c r="H23" s="140">
        <v>5246</v>
      </c>
      <c r="I23" s="115">
        <v>94</v>
      </c>
      <c r="J23" s="116">
        <v>1.7918414029736942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32557</v>
      </c>
      <c r="E64" s="236">
        <v>32560</v>
      </c>
      <c r="F64" s="236">
        <v>33133</v>
      </c>
      <c r="G64" s="236">
        <v>32549</v>
      </c>
      <c r="H64" s="140">
        <v>32118</v>
      </c>
      <c r="I64" s="115">
        <v>439</v>
      </c>
      <c r="J64" s="116">
        <v>1.3668347966872159</v>
      </c>
    </row>
    <row r="65" spans="1:12" s="110" customFormat="1" ht="12" customHeight="1" x14ac:dyDescent="0.2">
      <c r="A65" s="118" t="s">
        <v>105</v>
      </c>
      <c r="B65" s="119" t="s">
        <v>106</v>
      </c>
      <c r="C65" s="113">
        <v>52.191540989648921</v>
      </c>
      <c r="D65" s="235">
        <v>16992</v>
      </c>
      <c r="E65" s="236">
        <v>16995</v>
      </c>
      <c r="F65" s="236">
        <v>17349</v>
      </c>
      <c r="G65" s="236">
        <v>16989</v>
      </c>
      <c r="H65" s="140">
        <v>16735</v>
      </c>
      <c r="I65" s="115">
        <v>257</v>
      </c>
      <c r="J65" s="116">
        <v>1.5357036151777712</v>
      </c>
    </row>
    <row r="66" spans="1:12" s="110" customFormat="1" ht="12" customHeight="1" x14ac:dyDescent="0.2">
      <c r="A66" s="118"/>
      <c r="B66" s="119" t="s">
        <v>107</v>
      </c>
      <c r="C66" s="113">
        <v>47.808459010351079</v>
      </c>
      <c r="D66" s="235">
        <v>15565</v>
      </c>
      <c r="E66" s="236">
        <v>15565</v>
      </c>
      <c r="F66" s="236">
        <v>15784</v>
      </c>
      <c r="G66" s="236">
        <v>15560</v>
      </c>
      <c r="H66" s="140">
        <v>15383</v>
      </c>
      <c r="I66" s="115">
        <v>182</v>
      </c>
      <c r="J66" s="116">
        <v>1.1831242280439447</v>
      </c>
    </row>
    <row r="67" spans="1:12" s="110" customFormat="1" ht="12" customHeight="1" x14ac:dyDescent="0.2">
      <c r="A67" s="118" t="s">
        <v>105</v>
      </c>
      <c r="B67" s="121" t="s">
        <v>108</v>
      </c>
      <c r="C67" s="113">
        <v>12.061922167275855</v>
      </c>
      <c r="D67" s="235">
        <v>3927</v>
      </c>
      <c r="E67" s="236">
        <v>4083</v>
      </c>
      <c r="F67" s="236">
        <v>4276</v>
      </c>
      <c r="G67" s="236">
        <v>3990</v>
      </c>
      <c r="H67" s="140">
        <v>3967</v>
      </c>
      <c r="I67" s="115">
        <v>-40</v>
      </c>
      <c r="J67" s="116">
        <v>-1.008318628686665</v>
      </c>
    </row>
    <row r="68" spans="1:12" s="110" customFormat="1" ht="12" customHeight="1" x14ac:dyDescent="0.2">
      <c r="A68" s="118"/>
      <c r="B68" s="121" t="s">
        <v>109</v>
      </c>
      <c r="C68" s="113">
        <v>65.694013576189448</v>
      </c>
      <c r="D68" s="235">
        <v>21388</v>
      </c>
      <c r="E68" s="236">
        <v>21336</v>
      </c>
      <c r="F68" s="236">
        <v>21736</v>
      </c>
      <c r="G68" s="236">
        <v>21663</v>
      </c>
      <c r="H68" s="140">
        <v>21441</v>
      </c>
      <c r="I68" s="115">
        <v>-53</v>
      </c>
      <c r="J68" s="116">
        <v>-0.2471899631547036</v>
      </c>
    </row>
    <row r="69" spans="1:12" s="110" customFormat="1" ht="12" customHeight="1" x14ac:dyDescent="0.2">
      <c r="A69" s="118"/>
      <c r="B69" s="121" t="s">
        <v>110</v>
      </c>
      <c r="C69" s="113">
        <v>20.990877537856683</v>
      </c>
      <c r="D69" s="235">
        <v>6834</v>
      </c>
      <c r="E69" s="236">
        <v>6725</v>
      </c>
      <c r="F69" s="236">
        <v>6705</v>
      </c>
      <c r="G69" s="236">
        <v>6519</v>
      </c>
      <c r="H69" s="140">
        <v>6340</v>
      </c>
      <c r="I69" s="115">
        <v>494</v>
      </c>
      <c r="J69" s="116">
        <v>7.7917981072555209</v>
      </c>
    </row>
    <row r="70" spans="1:12" s="110" customFormat="1" ht="12" customHeight="1" x14ac:dyDescent="0.2">
      <c r="A70" s="120"/>
      <c r="B70" s="121" t="s">
        <v>111</v>
      </c>
      <c r="C70" s="113">
        <v>1.2531867186780108</v>
      </c>
      <c r="D70" s="235">
        <v>408</v>
      </c>
      <c r="E70" s="236">
        <v>416</v>
      </c>
      <c r="F70" s="236">
        <v>416</v>
      </c>
      <c r="G70" s="236">
        <v>377</v>
      </c>
      <c r="H70" s="140">
        <v>370</v>
      </c>
      <c r="I70" s="115">
        <v>38</v>
      </c>
      <c r="J70" s="116">
        <v>10.27027027027027</v>
      </c>
    </row>
    <row r="71" spans="1:12" s="110" customFormat="1" ht="12" customHeight="1" x14ac:dyDescent="0.2">
      <c r="A71" s="120"/>
      <c r="B71" s="121" t="s">
        <v>112</v>
      </c>
      <c r="C71" s="113">
        <v>0.2764382467672083</v>
      </c>
      <c r="D71" s="235">
        <v>90</v>
      </c>
      <c r="E71" s="236">
        <v>88</v>
      </c>
      <c r="F71" s="236">
        <v>89</v>
      </c>
      <c r="G71" s="236">
        <v>64</v>
      </c>
      <c r="H71" s="140">
        <v>69</v>
      </c>
      <c r="I71" s="115">
        <v>21</v>
      </c>
      <c r="J71" s="116">
        <v>30.434782608695652</v>
      </c>
    </row>
    <row r="72" spans="1:12" s="110" customFormat="1" ht="12" customHeight="1" x14ac:dyDescent="0.2">
      <c r="A72" s="118" t="s">
        <v>113</v>
      </c>
      <c r="B72" s="119" t="s">
        <v>181</v>
      </c>
      <c r="C72" s="113">
        <v>71.2995669134134</v>
      </c>
      <c r="D72" s="235">
        <v>23213</v>
      </c>
      <c r="E72" s="236">
        <v>23296</v>
      </c>
      <c r="F72" s="236">
        <v>23808</v>
      </c>
      <c r="G72" s="236">
        <v>23399</v>
      </c>
      <c r="H72" s="140">
        <v>23129</v>
      </c>
      <c r="I72" s="115">
        <v>84</v>
      </c>
      <c r="J72" s="116">
        <v>0.36318042284577801</v>
      </c>
    </row>
    <row r="73" spans="1:12" s="110" customFormat="1" ht="12" customHeight="1" x14ac:dyDescent="0.2">
      <c r="A73" s="118"/>
      <c r="B73" s="119" t="s">
        <v>182</v>
      </c>
      <c r="C73" s="113">
        <v>28.700433086586603</v>
      </c>
      <c r="D73" s="115">
        <v>9344</v>
      </c>
      <c r="E73" s="114">
        <v>9264</v>
      </c>
      <c r="F73" s="114">
        <v>9325</v>
      </c>
      <c r="G73" s="114">
        <v>9150</v>
      </c>
      <c r="H73" s="140">
        <v>8989</v>
      </c>
      <c r="I73" s="115">
        <v>355</v>
      </c>
      <c r="J73" s="116">
        <v>3.949271331627545</v>
      </c>
    </row>
    <row r="74" spans="1:12" s="110" customFormat="1" ht="12" customHeight="1" x14ac:dyDescent="0.2">
      <c r="A74" s="118" t="s">
        <v>113</v>
      </c>
      <c r="B74" s="119" t="s">
        <v>116</v>
      </c>
      <c r="C74" s="113">
        <v>84.599318118991306</v>
      </c>
      <c r="D74" s="115">
        <v>27543</v>
      </c>
      <c r="E74" s="114">
        <v>27631</v>
      </c>
      <c r="F74" s="114">
        <v>27851</v>
      </c>
      <c r="G74" s="114">
        <v>27446</v>
      </c>
      <c r="H74" s="140">
        <v>27310</v>
      </c>
      <c r="I74" s="115">
        <v>233</v>
      </c>
      <c r="J74" s="116">
        <v>0.85316733797143907</v>
      </c>
    </row>
    <row r="75" spans="1:12" s="110" customFormat="1" ht="12" customHeight="1" x14ac:dyDescent="0.2">
      <c r="A75" s="142"/>
      <c r="B75" s="124" t="s">
        <v>117</v>
      </c>
      <c r="C75" s="125">
        <v>15.385324200632736</v>
      </c>
      <c r="D75" s="143">
        <v>5009</v>
      </c>
      <c r="E75" s="144">
        <v>4923</v>
      </c>
      <c r="F75" s="144">
        <v>5273</v>
      </c>
      <c r="G75" s="144">
        <v>5093</v>
      </c>
      <c r="H75" s="145">
        <v>4800</v>
      </c>
      <c r="I75" s="143">
        <v>209</v>
      </c>
      <c r="J75" s="146">
        <v>4.354166666666667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32428</v>
      </c>
      <c r="G11" s="114">
        <v>32539</v>
      </c>
      <c r="H11" s="114">
        <v>33536</v>
      </c>
      <c r="I11" s="114">
        <v>33008</v>
      </c>
      <c r="J11" s="140">
        <v>32527</v>
      </c>
      <c r="K11" s="114">
        <v>-99</v>
      </c>
      <c r="L11" s="116">
        <v>-0.30436252959080151</v>
      </c>
    </row>
    <row r="12" spans="1:17" s="110" customFormat="1" ht="24.95" customHeight="1" x14ac:dyDescent="0.2">
      <c r="A12" s="604" t="s">
        <v>185</v>
      </c>
      <c r="B12" s="605"/>
      <c r="C12" s="605"/>
      <c r="D12" s="606"/>
      <c r="E12" s="113">
        <v>54.116812631059581</v>
      </c>
      <c r="F12" s="115">
        <v>17549</v>
      </c>
      <c r="G12" s="114">
        <v>17617</v>
      </c>
      <c r="H12" s="114">
        <v>18265</v>
      </c>
      <c r="I12" s="114">
        <v>17968</v>
      </c>
      <c r="J12" s="140">
        <v>17717</v>
      </c>
      <c r="K12" s="114">
        <v>-168</v>
      </c>
      <c r="L12" s="116">
        <v>-0.94824180165942318</v>
      </c>
    </row>
    <row r="13" spans="1:17" s="110" customFormat="1" ht="15" customHeight="1" x14ac:dyDescent="0.2">
      <c r="A13" s="120"/>
      <c r="B13" s="612" t="s">
        <v>107</v>
      </c>
      <c r="C13" s="612"/>
      <c r="E13" s="113">
        <v>45.883187368940419</v>
      </c>
      <c r="F13" s="115">
        <v>14879</v>
      </c>
      <c r="G13" s="114">
        <v>14922</v>
      </c>
      <c r="H13" s="114">
        <v>15271</v>
      </c>
      <c r="I13" s="114">
        <v>15040</v>
      </c>
      <c r="J13" s="140">
        <v>14810</v>
      </c>
      <c r="K13" s="114">
        <v>69</v>
      </c>
      <c r="L13" s="116">
        <v>0.46590141796083728</v>
      </c>
    </row>
    <row r="14" spans="1:17" s="110" customFormat="1" ht="24.95" customHeight="1" x14ac:dyDescent="0.2">
      <c r="A14" s="604" t="s">
        <v>186</v>
      </c>
      <c r="B14" s="605"/>
      <c r="C14" s="605"/>
      <c r="D14" s="606"/>
      <c r="E14" s="113">
        <v>11.363636363636363</v>
      </c>
      <c r="F14" s="115">
        <v>3685</v>
      </c>
      <c r="G14" s="114">
        <v>3830</v>
      </c>
      <c r="H14" s="114">
        <v>4059</v>
      </c>
      <c r="I14" s="114">
        <v>3783</v>
      </c>
      <c r="J14" s="140">
        <v>3728</v>
      </c>
      <c r="K14" s="114">
        <v>-43</v>
      </c>
      <c r="L14" s="116">
        <v>-1.1534334763948497</v>
      </c>
    </row>
    <row r="15" spans="1:17" s="110" customFormat="1" ht="15" customHeight="1" x14ac:dyDescent="0.2">
      <c r="A15" s="120"/>
      <c r="B15" s="119"/>
      <c r="C15" s="258" t="s">
        <v>106</v>
      </c>
      <c r="E15" s="113">
        <v>58.290366350067842</v>
      </c>
      <c r="F15" s="115">
        <v>2148</v>
      </c>
      <c r="G15" s="114">
        <v>2225</v>
      </c>
      <c r="H15" s="114">
        <v>2368</v>
      </c>
      <c r="I15" s="114">
        <v>2195</v>
      </c>
      <c r="J15" s="140">
        <v>2149</v>
      </c>
      <c r="K15" s="114">
        <v>-1</v>
      </c>
      <c r="L15" s="116">
        <v>-4.6533271288971612E-2</v>
      </c>
    </row>
    <row r="16" spans="1:17" s="110" customFormat="1" ht="15" customHeight="1" x14ac:dyDescent="0.2">
      <c r="A16" s="120"/>
      <c r="B16" s="119"/>
      <c r="C16" s="258" t="s">
        <v>107</v>
      </c>
      <c r="E16" s="113">
        <v>41.709633649932158</v>
      </c>
      <c r="F16" s="115">
        <v>1537</v>
      </c>
      <c r="G16" s="114">
        <v>1605</v>
      </c>
      <c r="H16" s="114">
        <v>1691</v>
      </c>
      <c r="I16" s="114">
        <v>1588</v>
      </c>
      <c r="J16" s="140">
        <v>1579</v>
      </c>
      <c r="K16" s="114">
        <v>-42</v>
      </c>
      <c r="L16" s="116">
        <v>-2.6599113362887903</v>
      </c>
    </row>
    <row r="17" spans="1:12" s="110" customFormat="1" ht="15" customHeight="1" x14ac:dyDescent="0.2">
      <c r="A17" s="120"/>
      <c r="B17" s="121" t="s">
        <v>109</v>
      </c>
      <c r="C17" s="258"/>
      <c r="E17" s="113">
        <v>66.704699642284439</v>
      </c>
      <c r="F17" s="115">
        <v>21631</v>
      </c>
      <c r="G17" s="114">
        <v>21685</v>
      </c>
      <c r="H17" s="114">
        <v>22447</v>
      </c>
      <c r="I17" s="114">
        <v>22375</v>
      </c>
      <c r="J17" s="140">
        <v>22158</v>
      </c>
      <c r="K17" s="114">
        <v>-527</v>
      </c>
      <c r="L17" s="116">
        <v>-2.3783734994133043</v>
      </c>
    </row>
    <row r="18" spans="1:12" s="110" customFormat="1" ht="15" customHeight="1" x14ac:dyDescent="0.2">
      <c r="A18" s="120"/>
      <c r="B18" s="119"/>
      <c r="C18" s="258" t="s">
        <v>106</v>
      </c>
      <c r="E18" s="113">
        <v>54.61606028385188</v>
      </c>
      <c r="F18" s="115">
        <v>11814</v>
      </c>
      <c r="G18" s="114">
        <v>11850</v>
      </c>
      <c r="H18" s="114">
        <v>12340</v>
      </c>
      <c r="I18" s="114">
        <v>12295</v>
      </c>
      <c r="J18" s="140">
        <v>12187</v>
      </c>
      <c r="K18" s="114">
        <v>-373</v>
      </c>
      <c r="L18" s="116">
        <v>-3.0606383851645194</v>
      </c>
    </row>
    <row r="19" spans="1:12" s="110" customFormat="1" ht="15" customHeight="1" x14ac:dyDescent="0.2">
      <c r="A19" s="120"/>
      <c r="B19" s="119"/>
      <c r="C19" s="258" t="s">
        <v>107</v>
      </c>
      <c r="E19" s="113">
        <v>45.38393971614812</v>
      </c>
      <c r="F19" s="115">
        <v>9817</v>
      </c>
      <c r="G19" s="114">
        <v>9835</v>
      </c>
      <c r="H19" s="114">
        <v>10107</v>
      </c>
      <c r="I19" s="114">
        <v>10080</v>
      </c>
      <c r="J19" s="140">
        <v>9971</v>
      </c>
      <c r="K19" s="114">
        <v>-154</v>
      </c>
      <c r="L19" s="116">
        <v>-1.5444789890682982</v>
      </c>
    </row>
    <row r="20" spans="1:12" s="110" customFormat="1" ht="15" customHeight="1" x14ac:dyDescent="0.2">
      <c r="A20" s="120"/>
      <c r="B20" s="121" t="s">
        <v>110</v>
      </c>
      <c r="C20" s="258"/>
      <c r="E20" s="113">
        <v>20.756753422967805</v>
      </c>
      <c r="F20" s="115">
        <v>6731</v>
      </c>
      <c r="G20" s="114">
        <v>6640</v>
      </c>
      <c r="H20" s="114">
        <v>6645</v>
      </c>
      <c r="I20" s="114">
        <v>6492</v>
      </c>
      <c r="J20" s="140">
        <v>6308</v>
      </c>
      <c r="K20" s="114">
        <v>423</v>
      </c>
      <c r="L20" s="116">
        <v>6.70577045022194</v>
      </c>
    </row>
    <row r="21" spans="1:12" s="110" customFormat="1" ht="15" customHeight="1" x14ac:dyDescent="0.2">
      <c r="A21" s="120"/>
      <c r="B21" s="119"/>
      <c r="C21" s="258" t="s">
        <v>106</v>
      </c>
      <c r="E21" s="113">
        <v>50.096568117664539</v>
      </c>
      <c r="F21" s="115">
        <v>3372</v>
      </c>
      <c r="G21" s="114">
        <v>3319</v>
      </c>
      <c r="H21" s="114">
        <v>3334</v>
      </c>
      <c r="I21" s="114">
        <v>3275</v>
      </c>
      <c r="J21" s="140">
        <v>3184</v>
      </c>
      <c r="K21" s="114">
        <v>188</v>
      </c>
      <c r="L21" s="116">
        <v>5.9045226130653266</v>
      </c>
    </row>
    <row r="22" spans="1:12" s="110" customFormat="1" ht="15" customHeight="1" x14ac:dyDescent="0.2">
      <c r="A22" s="120"/>
      <c r="B22" s="119"/>
      <c r="C22" s="258" t="s">
        <v>107</v>
      </c>
      <c r="E22" s="113">
        <v>49.903431882335461</v>
      </c>
      <c r="F22" s="115">
        <v>3359</v>
      </c>
      <c r="G22" s="114">
        <v>3321</v>
      </c>
      <c r="H22" s="114">
        <v>3311</v>
      </c>
      <c r="I22" s="114">
        <v>3217</v>
      </c>
      <c r="J22" s="140">
        <v>3124</v>
      </c>
      <c r="K22" s="114">
        <v>235</v>
      </c>
      <c r="L22" s="116">
        <v>7.5224071702944943</v>
      </c>
    </row>
    <row r="23" spans="1:12" s="110" customFormat="1" ht="15" customHeight="1" x14ac:dyDescent="0.2">
      <c r="A23" s="120"/>
      <c r="B23" s="121" t="s">
        <v>111</v>
      </c>
      <c r="C23" s="258"/>
      <c r="E23" s="113">
        <v>1.1749105711113852</v>
      </c>
      <c r="F23" s="115">
        <v>381</v>
      </c>
      <c r="G23" s="114">
        <v>384</v>
      </c>
      <c r="H23" s="114">
        <v>385</v>
      </c>
      <c r="I23" s="114">
        <v>358</v>
      </c>
      <c r="J23" s="140">
        <v>333</v>
      </c>
      <c r="K23" s="114">
        <v>48</v>
      </c>
      <c r="L23" s="116">
        <v>14.414414414414415</v>
      </c>
    </row>
    <row r="24" spans="1:12" s="110" customFormat="1" ht="15" customHeight="1" x14ac:dyDescent="0.2">
      <c r="A24" s="120"/>
      <c r="B24" s="119"/>
      <c r="C24" s="258" t="s">
        <v>106</v>
      </c>
      <c r="E24" s="113">
        <v>56.430446194225723</v>
      </c>
      <c r="F24" s="115">
        <v>215</v>
      </c>
      <c r="G24" s="114">
        <v>223</v>
      </c>
      <c r="H24" s="114">
        <v>223</v>
      </c>
      <c r="I24" s="114">
        <v>203</v>
      </c>
      <c r="J24" s="140">
        <v>197</v>
      </c>
      <c r="K24" s="114">
        <v>18</v>
      </c>
      <c r="L24" s="116">
        <v>9.1370558375634516</v>
      </c>
    </row>
    <row r="25" spans="1:12" s="110" customFormat="1" ht="15" customHeight="1" x14ac:dyDescent="0.2">
      <c r="A25" s="120"/>
      <c r="B25" s="119"/>
      <c r="C25" s="258" t="s">
        <v>107</v>
      </c>
      <c r="E25" s="113">
        <v>43.569553805774277</v>
      </c>
      <c r="F25" s="115">
        <v>166</v>
      </c>
      <c r="G25" s="114">
        <v>161</v>
      </c>
      <c r="H25" s="114">
        <v>162</v>
      </c>
      <c r="I25" s="114">
        <v>155</v>
      </c>
      <c r="J25" s="140">
        <v>136</v>
      </c>
      <c r="K25" s="114">
        <v>30</v>
      </c>
      <c r="L25" s="116">
        <v>22.058823529411764</v>
      </c>
    </row>
    <row r="26" spans="1:12" s="110" customFormat="1" ht="15" customHeight="1" x14ac:dyDescent="0.2">
      <c r="A26" s="120"/>
      <c r="C26" s="121" t="s">
        <v>187</v>
      </c>
      <c r="D26" s="110" t="s">
        <v>188</v>
      </c>
      <c r="E26" s="113">
        <v>0.2837054397434316</v>
      </c>
      <c r="F26" s="115">
        <v>92</v>
      </c>
      <c r="G26" s="114">
        <v>83</v>
      </c>
      <c r="H26" s="114">
        <v>88</v>
      </c>
      <c r="I26" s="114">
        <v>71</v>
      </c>
      <c r="J26" s="140">
        <v>70</v>
      </c>
      <c r="K26" s="114">
        <v>22</v>
      </c>
      <c r="L26" s="116">
        <v>31.428571428571427</v>
      </c>
    </row>
    <row r="27" spans="1:12" s="110" customFormat="1" ht="15" customHeight="1" x14ac:dyDescent="0.2">
      <c r="A27" s="120"/>
      <c r="B27" s="119"/>
      <c r="D27" s="259" t="s">
        <v>106</v>
      </c>
      <c r="E27" s="113">
        <v>50</v>
      </c>
      <c r="F27" s="115">
        <v>46</v>
      </c>
      <c r="G27" s="114">
        <v>46</v>
      </c>
      <c r="H27" s="114">
        <v>51</v>
      </c>
      <c r="I27" s="114">
        <v>35</v>
      </c>
      <c r="J27" s="140">
        <v>38</v>
      </c>
      <c r="K27" s="114">
        <v>8</v>
      </c>
      <c r="L27" s="116">
        <v>21.05263157894737</v>
      </c>
    </row>
    <row r="28" spans="1:12" s="110" customFormat="1" ht="15" customHeight="1" x14ac:dyDescent="0.2">
      <c r="A28" s="120"/>
      <c r="B28" s="119"/>
      <c r="D28" s="259" t="s">
        <v>107</v>
      </c>
      <c r="E28" s="113">
        <v>50</v>
      </c>
      <c r="F28" s="115">
        <v>46</v>
      </c>
      <c r="G28" s="114">
        <v>37</v>
      </c>
      <c r="H28" s="114">
        <v>37</v>
      </c>
      <c r="I28" s="114">
        <v>36</v>
      </c>
      <c r="J28" s="140">
        <v>32</v>
      </c>
      <c r="K28" s="114">
        <v>14</v>
      </c>
      <c r="L28" s="116">
        <v>43.75</v>
      </c>
    </row>
    <row r="29" spans="1:12" s="110" customFormat="1" ht="24.95" customHeight="1" x14ac:dyDescent="0.2">
      <c r="A29" s="604" t="s">
        <v>189</v>
      </c>
      <c r="B29" s="605"/>
      <c r="C29" s="605"/>
      <c r="D29" s="606"/>
      <c r="E29" s="113">
        <v>83.520414456642413</v>
      </c>
      <c r="F29" s="115">
        <v>27084</v>
      </c>
      <c r="G29" s="114">
        <v>27245</v>
      </c>
      <c r="H29" s="114">
        <v>27762</v>
      </c>
      <c r="I29" s="114">
        <v>27447</v>
      </c>
      <c r="J29" s="140">
        <v>27276</v>
      </c>
      <c r="K29" s="114">
        <v>-192</v>
      </c>
      <c r="L29" s="116">
        <v>-0.70391553013638364</v>
      </c>
    </row>
    <row r="30" spans="1:12" s="110" customFormat="1" ht="15" customHeight="1" x14ac:dyDescent="0.2">
      <c r="A30" s="120"/>
      <c r="B30" s="119"/>
      <c r="C30" s="258" t="s">
        <v>106</v>
      </c>
      <c r="E30" s="113">
        <v>53.027617781716145</v>
      </c>
      <c r="F30" s="115">
        <v>14362</v>
      </c>
      <c r="G30" s="114">
        <v>14448</v>
      </c>
      <c r="H30" s="114">
        <v>14785</v>
      </c>
      <c r="I30" s="114">
        <v>14655</v>
      </c>
      <c r="J30" s="140">
        <v>14584</v>
      </c>
      <c r="K30" s="114">
        <v>-222</v>
      </c>
      <c r="L30" s="116">
        <v>-1.5222161272627537</v>
      </c>
    </row>
    <row r="31" spans="1:12" s="110" customFormat="1" ht="15" customHeight="1" x14ac:dyDescent="0.2">
      <c r="A31" s="120"/>
      <c r="B31" s="119"/>
      <c r="C31" s="258" t="s">
        <v>107</v>
      </c>
      <c r="E31" s="113">
        <v>46.972382218283855</v>
      </c>
      <c r="F31" s="115">
        <v>12722</v>
      </c>
      <c r="G31" s="114">
        <v>12797</v>
      </c>
      <c r="H31" s="114">
        <v>12977</v>
      </c>
      <c r="I31" s="114">
        <v>12792</v>
      </c>
      <c r="J31" s="140">
        <v>12692</v>
      </c>
      <c r="K31" s="114">
        <v>30</v>
      </c>
      <c r="L31" s="116">
        <v>0.23636936653009771</v>
      </c>
    </row>
    <row r="32" spans="1:12" s="110" customFormat="1" ht="15" customHeight="1" x14ac:dyDescent="0.2">
      <c r="A32" s="120"/>
      <c r="B32" s="119" t="s">
        <v>117</v>
      </c>
      <c r="C32" s="258"/>
      <c r="E32" s="113">
        <v>16.467250524238313</v>
      </c>
      <c r="F32" s="115">
        <v>5340</v>
      </c>
      <c r="G32" s="114">
        <v>5289</v>
      </c>
      <c r="H32" s="114">
        <v>5766</v>
      </c>
      <c r="I32" s="114">
        <v>5554</v>
      </c>
      <c r="J32" s="140">
        <v>5246</v>
      </c>
      <c r="K32" s="114">
        <v>94</v>
      </c>
      <c r="L32" s="116">
        <v>1.7918414029736942</v>
      </c>
    </row>
    <row r="33" spans="1:12" s="110" customFormat="1" ht="15" customHeight="1" x14ac:dyDescent="0.2">
      <c r="A33" s="120"/>
      <c r="B33" s="119"/>
      <c r="C33" s="258" t="s">
        <v>106</v>
      </c>
      <c r="E33" s="113">
        <v>59.644194756554306</v>
      </c>
      <c r="F33" s="115">
        <v>3185</v>
      </c>
      <c r="G33" s="114">
        <v>3166</v>
      </c>
      <c r="H33" s="114">
        <v>3474</v>
      </c>
      <c r="I33" s="114">
        <v>3308</v>
      </c>
      <c r="J33" s="140">
        <v>3130</v>
      </c>
      <c r="K33" s="114">
        <v>55</v>
      </c>
      <c r="L33" s="116">
        <v>1.7571884984025559</v>
      </c>
    </row>
    <row r="34" spans="1:12" s="110" customFormat="1" ht="15" customHeight="1" x14ac:dyDescent="0.2">
      <c r="A34" s="120"/>
      <c r="B34" s="119"/>
      <c r="C34" s="258" t="s">
        <v>107</v>
      </c>
      <c r="E34" s="113">
        <v>40.355805243445694</v>
      </c>
      <c r="F34" s="115">
        <v>2155</v>
      </c>
      <c r="G34" s="114">
        <v>2123</v>
      </c>
      <c r="H34" s="114">
        <v>2292</v>
      </c>
      <c r="I34" s="114">
        <v>2246</v>
      </c>
      <c r="J34" s="140">
        <v>2116</v>
      </c>
      <c r="K34" s="114">
        <v>39</v>
      </c>
      <c r="L34" s="116">
        <v>1.8431001890359169</v>
      </c>
    </row>
    <row r="35" spans="1:12" s="110" customFormat="1" ht="24.95" customHeight="1" x14ac:dyDescent="0.2">
      <c r="A35" s="604" t="s">
        <v>190</v>
      </c>
      <c r="B35" s="605"/>
      <c r="C35" s="605"/>
      <c r="D35" s="606"/>
      <c r="E35" s="113">
        <v>73.347107438016522</v>
      </c>
      <c r="F35" s="115">
        <v>23785</v>
      </c>
      <c r="G35" s="114">
        <v>23919</v>
      </c>
      <c r="H35" s="114">
        <v>24768</v>
      </c>
      <c r="I35" s="114">
        <v>24396</v>
      </c>
      <c r="J35" s="140">
        <v>24148</v>
      </c>
      <c r="K35" s="114">
        <v>-363</v>
      </c>
      <c r="L35" s="116">
        <v>-1.5032300811661421</v>
      </c>
    </row>
    <row r="36" spans="1:12" s="110" customFormat="1" ht="15" customHeight="1" x14ac:dyDescent="0.2">
      <c r="A36" s="120"/>
      <c r="B36" s="119"/>
      <c r="C36" s="258" t="s">
        <v>106</v>
      </c>
      <c r="E36" s="113">
        <v>67.311330670590706</v>
      </c>
      <c r="F36" s="115">
        <v>16010</v>
      </c>
      <c r="G36" s="114">
        <v>16067</v>
      </c>
      <c r="H36" s="114">
        <v>16634</v>
      </c>
      <c r="I36" s="114">
        <v>16413</v>
      </c>
      <c r="J36" s="140">
        <v>16255</v>
      </c>
      <c r="K36" s="114">
        <v>-245</v>
      </c>
      <c r="L36" s="116">
        <v>-1.5072285450630576</v>
      </c>
    </row>
    <row r="37" spans="1:12" s="110" customFormat="1" ht="15" customHeight="1" x14ac:dyDescent="0.2">
      <c r="A37" s="120"/>
      <c r="B37" s="119"/>
      <c r="C37" s="258" t="s">
        <v>107</v>
      </c>
      <c r="E37" s="113">
        <v>32.688669329409294</v>
      </c>
      <c r="F37" s="115">
        <v>7775</v>
      </c>
      <c r="G37" s="114">
        <v>7852</v>
      </c>
      <c r="H37" s="114">
        <v>8134</v>
      </c>
      <c r="I37" s="114">
        <v>7983</v>
      </c>
      <c r="J37" s="140">
        <v>7893</v>
      </c>
      <c r="K37" s="114">
        <v>-118</v>
      </c>
      <c r="L37" s="116">
        <v>-1.4949955656911187</v>
      </c>
    </row>
    <row r="38" spans="1:12" s="110" customFormat="1" ht="15" customHeight="1" x14ac:dyDescent="0.2">
      <c r="A38" s="120"/>
      <c r="B38" s="119" t="s">
        <v>182</v>
      </c>
      <c r="C38" s="258"/>
      <c r="E38" s="113">
        <v>26.652892561983471</v>
      </c>
      <c r="F38" s="115">
        <v>8643</v>
      </c>
      <c r="G38" s="114">
        <v>8620</v>
      </c>
      <c r="H38" s="114">
        <v>8768</v>
      </c>
      <c r="I38" s="114">
        <v>8612</v>
      </c>
      <c r="J38" s="140">
        <v>8379</v>
      </c>
      <c r="K38" s="114">
        <v>264</v>
      </c>
      <c r="L38" s="116">
        <v>3.150733977801647</v>
      </c>
    </row>
    <row r="39" spans="1:12" s="110" customFormat="1" ht="15" customHeight="1" x14ac:dyDescent="0.2">
      <c r="A39" s="120"/>
      <c r="B39" s="119"/>
      <c r="C39" s="258" t="s">
        <v>106</v>
      </c>
      <c r="E39" s="113">
        <v>17.806317250954528</v>
      </c>
      <c r="F39" s="115">
        <v>1539</v>
      </c>
      <c r="G39" s="114">
        <v>1550</v>
      </c>
      <c r="H39" s="114">
        <v>1631</v>
      </c>
      <c r="I39" s="114">
        <v>1555</v>
      </c>
      <c r="J39" s="140">
        <v>1462</v>
      </c>
      <c r="K39" s="114">
        <v>77</v>
      </c>
      <c r="L39" s="116">
        <v>5.2667578659370724</v>
      </c>
    </row>
    <row r="40" spans="1:12" s="110" customFormat="1" ht="15" customHeight="1" x14ac:dyDescent="0.2">
      <c r="A40" s="120"/>
      <c r="B40" s="119"/>
      <c r="C40" s="258" t="s">
        <v>107</v>
      </c>
      <c r="E40" s="113">
        <v>82.193682749045465</v>
      </c>
      <c r="F40" s="115">
        <v>7104</v>
      </c>
      <c r="G40" s="114">
        <v>7070</v>
      </c>
      <c r="H40" s="114">
        <v>7137</v>
      </c>
      <c r="I40" s="114">
        <v>7057</v>
      </c>
      <c r="J40" s="140">
        <v>6917</v>
      </c>
      <c r="K40" s="114">
        <v>187</v>
      </c>
      <c r="L40" s="116">
        <v>2.7034841694376173</v>
      </c>
    </row>
    <row r="41" spans="1:12" s="110" customFormat="1" ht="24.75" customHeight="1" x14ac:dyDescent="0.2">
      <c r="A41" s="604" t="s">
        <v>517</v>
      </c>
      <c r="B41" s="605"/>
      <c r="C41" s="605"/>
      <c r="D41" s="606"/>
      <c r="E41" s="113">
        <v>4.930923892932034</v>
      </c>
      <c r="F41" s="115">
        <v>1599</v>
      </c>
      <c r="G41" s="114">
        <v>1781</v>
      </c>
      <c r="H41" s="114">
        <v>1781</v>
      </c>
      <c r="I41" s="114">
        <v>1584</v>
      </c>
      <c r="J41" s="140">
        <v>1623</v>
      </c>
      <c r="K41" s="114">
        <v>-24</v>
      </c>
      <c r="L41" s="116">
        <v>-1.478743068391867</v>
      </c>
    </row>
    <row r="42" spans="1:12" s="110" customFormat="1" ht="15" customHeight="1" x14ac:dyDescent="0.2">
      <c r="A42" s="120"/>
      <c r="B42" s="119"/>
      <c r="C42" s="258" t="s">
        <v>106</v>
      </c>
      <c r="E42" s="113">
        <v>63.352095059412136</v>
      </c>
      <c r="F42" s="115">
        <v>1013</v>
      </c>
      <c r="G42" s="114">
        <v>1134</v>
      </c>
      <c r="H42" s="114">
        <v>1134</v>
      </c>
      <c r="I42" s="114">
        <v>980</v>
      </c>
      <c r="J42" s="140">
        <v>1008</v>
      </c>
      <c r="K42" s="114">
        <v>5</v>
      </c>
      <c r="L42" s="116">
        <v>0.49603174603174605</v>
      </c>
    </row>
    <row r="43" spans="1:12" s="110" customFormat="1" ht="15" customHeight="1" x14ac:dyDescent="0.2">
      <c r="A43" s="123"/>
      <c r="B43" s="124"/>
      <c r="C43" s="260" t="s">
        <v>107</v>
      </c>
      <c r="D43" s="261"/>
      <c r="E43" s="125">
        <v>36.647904940587864</v>
      </c>
      <c r="F43" s="143">
        <v>586</v>
      </c>
      <c r="G43" s="144">
        <v>647</v>
      </c>
      <c r="H43" s="144">
        <v>647</v>
      </c>
      <c r="I43" s="144">
        <v>604</v>
      </c>
      <c r="J43" s="145">
        <v>615</v>
      </c>
      <c r="K43" s="144">
        <v>-29</v>
      </c>
      <c r="L43" s="146">
        <v>-4.7154471544715451</v>
      </c>
    </row>
    <row r="44" spans="1:12" s="110" customFormat="1" ht="45.75" customHeight="1" x14ac:dyDescent="0.2">
      <c r="A44" s="604" t="s">
        <v>191</v>
      </c>
      <c r="B44" s="605"/>
      <c r="C44" s="605"/>
      <c r="D44" s="606"/>
      <c r="E44" s="113">
        <v>0.67842605156037994</v>
      </c>
      <c r="F44" s="115">
        <v>220</v>
      </c>
      <c r="G44" s="114">
        <v>221</v>
      </c>
      <c r="H44" s="114">
        <v>222</v>
      </c>
      <c r="I44" s="114">
        <v>222</v>
      </c>
      <c r="J44" s="140">
        <v>222</v>
      </c>
      <c r="K44" s="114">
        <v>-2</v>
      </c>
      <c r="L44" s="116">
        <v>-0.90090090090090091</v>
      </c>
    </row>
    <row r="45" spans="1:12" s="110" customFormat="1" ht="15" customHeight="1" x14ac:dyDescent="0.2">
      <c r="A45" s="120"/>
      <c r="B45" s="119"/>
      <c r="C45" s="258" t="s">
        <v>106</v>
      </c>
      <c r="E45" s="113">
        <v>58.18181818181818</v>
      </c>
      <c r="F45" s="115">
        <v>128</v>
      </c>
      <c r="G45" s="114">
        <v>129</v>
      </c>
      <c r="H45" s="114">
        <v>129</v>
      </c>
      <c r="I45" s="114">
        <v>128</v>
      </c>
      <c r="J45" s="140">
        <v>129</v>
      </c>
      <c r="K45" s="114">
        <v>-1</v>
      </c>
      <c r="L45" s="116">
        <v>-0.77519379844961245</v>
      </c>
    </row>
    <row r="46" spans="1:12" s="110" customFormat="1" ht="15" customHeight="1" x14ac:dyDescent="0.2">
      <c r="A46" s="123"/>
      <c r="B46" s="124"/>
      <c r="C46" s="260" t="s">
        <v>107</v>
      </c>
      <c r="D46" s="261"/>
      <c r="E46" s="125">
        <v>41.81818181818182</v>
      </c>
      <c r="F46" s="143">
        <v>92</v>
      </c>
      <c r="G46" s="144">
        <v>92</v>
      </c>
      <c r="H46" s="144">
        <v>93</v>
      </c>
      <c r="I46" s="144">
        <v>94</v>
      </c>
      <c r="J46" s="145">
        <v>93</v>
      </c>
      <c r="K46" s="144">
        <v>-1</v>
      </c>
      <c r="L46" s="146">
        <v>-1.075268817204301</v>
      </c>
    </row>
    <row r="47" spans="1:12" s="110" customFormat="1" ht="39" customHeight="1" x14ac:dyDescent="0.2">
      <c r="A47" s="604" t="s">
        <v>518</v>
      </c>
      <c r="B47" s="607"/>
      <c r="C47" s="607"/>
      <c r="D47" s="608"/>
      <c r="E47" s="113">
        <v>0.1418527198717158</v>
      </c>
      <c r="F47" s="115">
        <v>46</v>
      </c>
      <c r="G47" s="114">
        <v>47</v>
      </c>
      <c r="H47" s="114">
        <v>41</v>
      </c>
      <c r="I47" s="114">
        <v>53</v>
      </c>
      <c r="J47" s="140">
        <v>55</v>
      </c>
      <c r="K47" s="114">
        <v>-9</v>
      </c>
      <c r="L47" s="116">
        <v>-16.363636363636363</v>
      </c>
    </row>
    <row r="48" spans="1:12" s="110" customFormat="1" ht="15" customHeight="1" x14ac:dyDescent="0.2">
      <c r="A48" s="120"/>
      <c r="B48" s="119"/>
      <c r="C48" s="258" t="s">
        <v>106</v>
      </c>
      <c r="E48" s="113">
        <v>43.478260869565219</v>
      </c>
      <c r="F48" s="115">
        <v>20</v>
      </c>
      <c r="G48" s="114">
        <v>18</v>
      </c>
      <c r="H48" s="114">
        <v>13</v>
      </c>
      <c r="I48" s="114">
        <v>25</v>
      </c>
      <c r="J48" s="140">
        <v>26</v>
      </c>
      <c r="K48" s="114">
        <v>-6</v>
      </c>
      <c r="L48" s="116">
        <v>-23.076923076923077</v>
      </c>
    </row>
    <row r="49" spans="1:12" s="110" customFormat="1" ht="15" customHeight="1" x14ac:dyDescent="0.2">
      <c r="A49" s="123"/>
      <c r="B49" s="124"/>
      <c r="C49" s="260" t="s">
        <v>107</v>
      </c>
      <c r="D49" s="261"/>
      <c r="E49" s="125">
        <v>56.521739130434781</v>
      </c>
      <c r="F49" s="143">
        <v>26</v>
      </c>
      <c r="G49" s="144">
        <v>29</v>
      </c>
      <c r="H49" s="144">
        <v>28</v>
      </c>
      <c r="I49" s="144">
        <v>28</v>
      </c>
      <c r="J49" s="145">
        <v>29</v>
      </c>
      <c r="K49" s="144">
        <v>-3</v>
      </c>
      <c r="L49" s="146">
        <v>-10.344827586206897</v>
      </c>
    </row>
    <row r="50" spans="1:12" s="110" customFormat="1" ht="24.95" customHeight="1" x14ac:dyDescent="0.2">
      <c r="A50" s="609" t="s">
        <v>192</v>
      </c>
      <c r="B50" s="610"/>
      <c r="C50" s="610"/>
      <c r="D50" s="611"/>
      <c r="E50" s="262">
        <v>12.211668928086839</v>
      </c>
      <c r="F50" s="263">
        <v>3960</v>
      </c>
      <c r="G50" s="264">
        <v>4173</v>
      </c>
      <c r="H50" s="264">
        <v>4345</v>
      </c>
      <c r="I50" s="264">
        <v>4065</v>
      </c>
      <c r="J50" s="265">
        <v>4005</v>
      </c>
      <c r="K50" s="263">
        <v>-45</v>
      </c>
      <c r="L50" s="266">
        <v>-1.1235955056179776</v>
      </c>
    </row>
    <row r="51" spans="1:12" s="110" customFormat="1" ht="15" customHeight="1" x14ac:dyDescent="0.2">
      <c r="A51" s="120"/>
      <c r="B51" s="119"/>
      <c r="C51" s="258" t="s">
        <v>106</v>
      </c>
      <c r="E51" s="113">
        <v>56.161616161616159</v>
      </c>
      <c r="F51" s="115">
        <v>2224</v>
      </c>
      <c r="G51" s="114">
        <v>2325</v>
      </c>
      <c r="H51" s="114">
        <v>2435</v>
      </c>
      <c r="I51" s="114">
        <v>2276</v>
      </c>
      <c r="J51" s="140">
        <v>2239</v>
      </c>
      <c r="K51" s="114">
        <v>-15</v>
      </c>
      <c r="L51" s="116">
        <v>-0.66994193836534166</v>
      </c>
    </row>
    <row r="52" spans="1:12" s="110" customFormat="1" ht="15" customHeight="1" x14ac:dyDescent="0.2">
      <c r="A52" s="120"/>
      <c r="B52" s="119"/>
      <c r="C52" s="258" t="s">
        <v>107</v>
      </c>
      <c r="E52" s="113">
        <v>43.838383838383841</v>
      </c>
      <c r="F52" s="115">
        <v>1736</v>
      </c>
      <c r="G52" s="114">
        <v>1848</v>
      </c>
      <c r="H52" s="114">
        <v>1910</v>
      </c>
      <c r="I52" s="114">
        <v>1789</v>
      </c>
      <c r="J52" s="140">
        <v>1766</v>
      </c>
      <c r="K52" s="114">
        <v>-30</v>
      </c>
      <c r="L52" s="116">
        <v>-1.6987542468856172</v>
      </c>
    </row>
    <row r="53" spans="1:12" s="110" customFormat="1" ht="15" customHeight="1" x14ac:dyDescent="0.2">
      <c r="A53" s="120"/>
      <c r="B53" s="119"/>
      <c r="C53" s="258" t="s">
        <v>187</v>
      </c>
      <c r="D53" s="110" t="s">
        <v>193</v>
      </c>
      <c r="E53" s="113">
        <v>26.59090909090909</v>
      </c>
      <c r="F53" s="115">
        <v>1053</v>
      </c>
      <c r="G53" s="114">
        <v>1231</v>
      </c>
      <c r="H53" s="114">
        <v>1271</v>
      </c>
      <c r="I53" s="114">
        <v>997</v>
      </c>
      <c r="J53" s="140">
        <v>1078</v>
      </c>
      <c r="K53" s="114">
        <v>-25</v>
      </c>
      <c r="L53" s="116">
        <v>-2.3191094619666046</v>
      </c>
    </row>
    <row r="54" spans="1:12" s="110" customFormat="1" ht="15" customHeight="1" x14ac:dyDescent="0.2">
      <c r="A54" s="120"/>
      <c r="B54" s="119"/>
      <c r="D54" s="267" t="s">
        <v>194</v>
      </c>
      <c r="E54" s="113">
        <v>62.488129154795821</v>
      </c>
      <c r="F54" s="115">
        <v>658</v>
      </c>
      <c r="G54" s="114">
        <v>762</v>
      </c>
      <c r="H54" s="114">
        <v>792</v>
      </c>
      <c r="I54" s="114">
        <v>634</v>
      </c>
      <c r="J54" s="140">
        <v>673</v>
      </c>
      <c r="K54" s="114">
        <v>-15</v>
      </c>
      <c r="L54" s="116">
        <v>-2.2288261515601784</v>
      </c>
    </row>
    <row r="55" spans="1:12" s="110" customFormat="1" ht="15" customHeight="1" x14ac:dyDescent="0.2">
      <c r="A55" s="120"/>
      <c r="B55" s="119"/>
      <c r="D55" s="267" t="s">
        <v>195</v>
      </c>
      <c r="E55" s="113">
        <v>37.511870845204179</v>
      </c>
      <c r="F55" s="115">
        <v>395</v>
      </c>
      <c r="G55" s="114">
        <v>469</v>
      </c>
      <c r="H55" s="114">
        <v>479</v>
      </c>
      <c r="I55" s="114">
        <v>363</v>
      </c>
      <c r="J55" s="140">
        <v>405</v>
      </c>
      <c r="K55" s="114">
        <v>-10</v>
      </c>
      <c r="L55" s="116">
        <v>-2.4691358024691357</v>
      </c>
    </row>
    <row r="56" spans="1:12" s="110" customFormat="1" ht="15" customHeight="1" x14ac:dyDescent="0.2">
      <c r="A56" s="120"/>
      <c r="B56" s="119" t="s">
        <v>196</v>
      </c>
      <c r="C56" s="258"/>
      <c r="E56" s="113">
        <v>66.035524855063528</v>
      </c>
      <c r="F56" s="115">
        <v>21414</v>
      </c>
      <c r="G56" s="114">
        <v>21343</v>
      </c>
      <c r="H56" s="114">
        <v>21672</v>
      </c>
      <c r="I56" s="114">
        <v>21593</v>
      </c>
      <c r="J56" s="140">
        <v>21384</v>
      </c>
      <c r="K56" s="114">
        <v>30</v>
      </c>
      <c r="L56" s="116">
        <v>0.14029180695847362</v>
      </c>
    </row>
    <row r="57" spans="1:12" s="110" customFormat="1" ht="15" customHeight="1" x14ac:dyDescent="0.2">
      <c r="A57" s="120"/>
      <c r="B57" s="119"/>
      <c r="C57" s="258" t="s">
        <v>106</v>
      </c>
      <c r="E57" s="113">
        <v>51.830578126459322</v>
      </c>
      <c r="F57" s="115">
        <v>11099</v>
      </c>
      <c r="G57" s="114">
        <v>11075</v>
      </c>
      <c r="H57" s="114">
        <v>11235</v>
      </c>
      <c r="I57" s="114">
        <v>11229</v>
      </c>
      <c r="J57" s="140">
        <v>11129</v>
      </c>
      <c r="K57" s="114">
        <v>-30</v>
      </c>
      <c r="L57" s="116">
        <v>-0.26956599874202536</v>
      </c>
    </row>
    <row r="58" spans="1:12" s="110" customFormat="1" ht="15" customHeight="1" x14ac:dyDescent="0.2">
      <c r="A58" s="120"/>
      <c r="B58" s="119"/>
      <c r="C58" s="258" t="s">
        <v>107</v>
      </c>
      <c r="E58" s="113">
        <v>48.169421873540678</v>
      </c>
      <c r="F58" s="115">
        <v>10315</v>
      </c>
      <c r="G58" s="114">
        <v>10268</v>
      </c>
      <c r="H58" s="114">
        <v>10437</v>
      </c>
      <c r="I58" s="114">
        <v>10364</v>
      </c>
      <c r="J58" s="140">
        <v>10255</v>
      </c>
      <c r="K58" s="114">
        <v>60</v>
      </c>
      <c r="L58" s="116">
        <v>0.58508044856167718</v>
      </c>
    </row>
    <row r="59" spans="1:12" s="110" customFormat="1" ht="15" customHeight="1" x14ac:dyDescent="0.2">
      <c r="A59" s="120"/>
      <c r="B59" s="119"/>
      <c r="C59" s="258" t="s">
        <v>105</v>
      </c>
      <c r="D59" s="110" t="s">
        <v>197</v>
      </c>
      <c r="E59" s="113">
        <v>89.21733445409545</v>
      </c>
      <c r="F59" s="115">
        <v>19105</v>
      </c>
      <c r="G59" s="114">
        <v>19019</v>
      </c>
      <c r="H59" s="114">
        <v>19319</v>
      </c>
      <c r="I59" s="114">
        <v>19289</v>
      </c>
      <c r="J59" s="140">
        <v>19107</v>
      </c>
      <c r="K59" s="114">
        <v>-2</v>
      </c>
      <c r="L59" s="116">
        <v>-1.0467367980321348E-2</v>
      </c>
    </row>
    <row r="60" spans="1:12" s="110" customFormat="1" ht="15" customHeight="1" x14ac:dyDescent="0.2">
      <c r="A60" s="120"/>
      <c r="B60" s="119"/>
      <c r="C60" s="258"/>
      <c r="D60" s="267" t="s">
        <v>198</v>
      </c>
      <c r="E60" s="113">
        <v>48.892959958126148</v>
      </c>
      <c r="F60" s="115">
        <v>9341</v>
      </c>
      <c r="G60" s="114">
        <v>9294</v>
      </c>
      <c r="H60" s="114">
        <v>9429</v>
      </c>
      <c r="I60" s="114">
        <v>9445</v>
      </c>
      <c r="J60" s="140">
        <v>9357</v>
      </c>
      <c r="K60" s="114">
        <v>-16</v>
      </c>
      <c r="L60" s="116">
        <v>-0.17099497702254995</v>
      </c>
    </row>
    <row r="61" spans="1:12" s="110" customFormat="1" ht="15" customHeight="1" x14ac:dyDescent="0.2">
      <c r="A61" s="120"/>
      <c r="B61" s="119"/>
      <c r="C61" s="258"/>
      <c r="D61" s="267" t="s">
        <v>199</v>
      </c>
      <c r="E61" s="113">
        <v>51.107040041873852</v>
      </c>
      <c r="F61" s="115">
        <v>9764</v>
      </c>
      <c r="G61" s="114">
        <v>9725</v>
      </c>
      <c r="H61" s="114">
        <v>9890</v>
      </c>
      <c r="I61" s="114">
        <v>9844</v>
      </c>
      <c r="J61" s="140">
        <v>9750</v>
      </c>
      <c r="K61" s="114">
        <v>14</v>
      </c>
      <c r="L61" s="116">
        <v>0.14358974358974358</v>
      </c>
    </row>
    <row r="62" spans="1:12" s="110" customFormat="1" ht="15" customHeight="1" x14ac:dyDescent="0.2">
      <c r="A62" s="120"/>
      <c r="B62" s="119"/>
      <c r="C62" s="258"/>
      <c r="D62" s="258" t="s">
        <v>200</v>
      </c>
      <c r="E62" s="113">
        <v>10.782665545904548</v>
      </c>
      <c r="F62" s="115">
        <v>2309</v>
      </c>
      <c r="G62" s="114">
        <v>2324</v>
      </c>
      <c r="H62" s="114">
        <v>2353</v>
      </c>
      <c r="I62" s="114">
        <v>2304</v>
      </c>
      <c r="J62" s="140">
        <v>2277</v>
      </c>
      <c r="K62" s="114">
        <v>32</v>
      </c>
      <c r="L62" s="116">
        <v>1.4053579270970575</v>
      </c>
    </row>
    <row r="63" spans="1:12" s="110" customFormat="1" ht="15" customHeight="1" x14ac:dyDescent="0.2">
      <c r="A63" s="120"/>
      <c r="B63" s="119"/>
      <c r="C63" s="258"/>
      <c r="D63" s="267" t="s">
        <v>198</v>
      </c>
      <c r="E63" s="113">
        <v>76.136855781723696</v>
      </c>
      <c r="F63" s="115">
        <v>1758</v>
      </c>
      <c r="G63" s="114">
        <v>1781</v>
      </c>
      <c r="H63" s="114">
        <v>1806</v>
      </c>
      <c r="I63" s="114">
        <v>1784</v>
      </c>
      <c r="J63" s="140">
        <v>1772</v>
      </c>
      <c r="K63" s="114">
        <v>-14</v>
      </c>
      <c r="L63" s="116">
        <v>-0.79006772009029347</v>
      </c>
    </row>
    <row r="64" spans="1:12" s="110" customFormat="1" ht="15" customHeight="1" x14ac:dyDescent="0.2">
      <c r="A64" s="120"/>
      <c r="B64" s="119"/>
      <c r="C64" s="258"/>
      <c r="D64" s="267" t="s">
        <v>199</v>
      </c>
      <c r="E64" s="113">
        <v>23.863144218276311</v>
      </c>
      <c r="F64" s="115">
        <v>551</v>
      </c>
      <c r="G64" s="114">
        <v>543</v>
      </c>
      <c r="H64" s="114">
        <v>547</v>
      </c>
      <c r="I64" s="114">
        <v>520</v>
      </c>
      <c r="J64" s="140">
        <v>505</v>
      </c>
      <c r="K64" s="114">
        <v>46</v>
      </c>
      <c r="L64" s="116">
        <v>9.1089108910891081</v>
      </c>
    </row>
    <row r="65" spans="1:12" s="110" customFormat="1" ht="15" customHeight="1" x14ac:dyDescent="0.2">
      <c r="A65" s="120"/>
      <c r="B65" s="119" t="s">
        <v>201</v>
      </c>
      <c r="C65" s="258"/>
      <c r="E65" s="113">
        <v>15.998519797705686</v>
      </c>
      <c r="F65" s="115">
        <v>5188</v>
      </c>
      <c r="G65" s="114">
        <v>5150</v>
      </c>
      <c r="H65" s="114">
        <v>5336</v>
      </c>
      <c r="I65" s="114">
        <v>5275</v>
      </c>
      <c r="J65" s="140">
        <v>5167</v>
      </c>
      <c r="K65" s="114">
        <v>21</v>
      </c>
      <c r="L65" s="116">
        <v>0.40642539191019933</v>
      </c>
    </row>
    <row r="66" spans="1:12" s="110" customFormat="1" ht="15" customHeight="1" x14ac:dyDescent="0.2">
      <c r="A66" s="120"/>
      <c r="B66" s="119"/>
      <c r="C66" s="258" t="s">
        <v>106</v>
      </c>
      <c r="E66" s="113">
        <v>61.353122590593678</v>
      </c>
      <c r="F66" s="115">
        <v>3183</v>
      </c>
      <c r="G66" s="114">
        <v>3161</v>
      </c>
      <c r="H66" s="114">
        <v>3338</v>
      </c>
      <c r="I66" s="114">
        <v>3308</v>
      </c>
      <c r="J66" s="140">
        <v>3251</v>
      </c>
      <c r="K66" s="114">
        <v>-68</v>
      </c>
      <c r="L66" s="116">
        <v>-2.0916641033528145</v>
      </c>
    </row>
    <row r="67" spans="1:12" s="110" customFormat="1" ht="15" customHeight="1" x14ac:dyDescent="0.2">
      <c r="A67" s="120"/>
      <c r="B67" s="119"/>
      <c r="C67" s="258" t="s">
        <v>107</v>
      </c>
      <c r="E67" s="113">
        <v>38.646877409406322</v>
      </c>
      <c r="F67" s="115">
        <v>2005</v>
      </c>
      <c r="G67" s="114">
        <v>1989</v>
      </c>
      <c r="H67" s="114">
        <v>1998</v>
      </c>
      <c r="I67" s="114">
        <v>1967</v>
      </c>
      <c r="J67" s="140">
        <v>1916</v>
      </c>
      <c r="K67" s="114">
        <v>89</v>
      </c>
      <c r="L67" s="116">
        <v>4.6450939457202507</v>
      </c>
    </row>
    <row r="68" spans="1:12" s="110" customFormat="1" ht="15" customHeight="1" x14ac:dyDescent="0.2">
      <c r="A68" s="120"/>
      <c r="B68" s="119"/>
      <c r="C68" s="258" t="s">
        <v>105</v>
      </c>
      <c r="D68" s="110" t="s">
        <v>202</v>
      </c>
      <c r="E68" s="113">
        <v>20.161912104857365</v>
      </c>
      <c r="F68" s="115">
        <v>1046</v>
      </c>
      <c r="G68" s="114">
        <v>1029</v>
      </c>
      <c r="H68" s="114">
        <v>1077</v>
      </c>
      <c r="I68" s="114">
        <v>1064</v>
      </c>
      <c r="J68" s="140">
        <v>1006</v>
      </c>
      <c r="K68" s="114">
        <v>40</v>
      </c>
      <c r="L68" s="116">
        <v>3.9761431411530817</v>
      </c>
    </row>
    <row r="69" spans="1:12" s="110" customFormat="1" ht="15" customHeight="1" x14ac:dyDescent="0.2">
      <c r="A69" s="120"/>
      <c r="B69" s="119"/>
      <c r="C69" s="258"/>
      <c r="D69" s="267" t="s">
        <v>198</v>
      </c>
      <c r="E69" s="113">
        <v>54.875717017208416</v>
      </c>
      <c r="F69" s="115">
        <v>574</v>
      </c>
      <c r="G69" s="114">
        <v>558</v>
      </c>
      <c r="H69" s="114">
        <v>602</v>
      </c>
      <c r="I69" s="114">
        <v>590</v>
      </c>
      <c r="J69" s="140">
        <v>564</v>
      </c>
      <c r="K69" s="114">
        <v>10</v>
      </c>
      <c r="L69" s="116">
        <v>1.7730496453900708</v>
      </c>
    </row>
    <row r="70" spans="1:12" s="110" customFormat="1" ht="15" customHeight="1" x14ac:dyDescent="0.2">
      <c r="A70" s="120"/>
      <c r="B70" s="119"/>
      <c r="C70" s="258"/>
      <c r="D70" s="267" t="s">
        <v>199</v>
      </c>
      <c r="E70" s="113">
        <v>45.124282982791584</v>
      </c>
      <c r="F70" s="115">
        <v>472</v>
      </c>
      <c r="G70" s="114">
        <v>471</v>
      </c>
      <c r="H70" s="114">
        <v>475</v>
      </c>
      <c r="I70" s="114">
        <v>474</v>
      </c>
      <c r="J70" s="140">
        <v>442</v>
      </c>
      <c r="K70" s="114">
        <v>30</v>
      </c>
      <c r="L70" s="116">
        <v>6.7873303167420813</v>
      </c>
    </row>
    <row r="71" spans="1:12" s="110" customFormat="1" ht="15" customHeight="1" x14ac:dyDescent="0.2">
      <c r="A71" s="120"/>
      <c r="B71" s="119"/>
      <c r="C71" s="258"/>
      <c r="D71" s="110" t="s">
        <v>203</v>
      </c>
      <c r="E71" s="113">
        <v>74.228989976869698</v>
      </c>
      <c r="F71" s="115">
        <v>3851</v>
      </c>
      <c r="G71" s="114">
        <v>3837</v>
      </c>
      <c r="H71" s="114">
        <v>3972</v>
      </c>
      <c r="I71" s="114">
        <v>3918</v>
      </c>
      <c r="J71" s="140">
        <v>3874</v>
      </c>
      <c r="K71" s="114">
        <v>-23</v>
      </c>
      <c r="L71" s="116">
        <v>-0.59370160041300979</v>
      </c>
    </row>
    <row r="72" spans="1:12" s="110" customFormat="1" ht="15" customHeight="1" x14ac:dyDescent="0.2">
      <c r="A72" s="120"/>
      <c r="B72" s="119"/>
      <c r="C72" s="258"/>
      <c r="D72" s="267" t="s">
        <v>198</v>
      </c>
      <c r="E72" s="113">
        <v>63.126460659568941</v>
      </c>
      <c r="F72" s="115">
        <v>2431</v>
      </c>
      <c r="G72" s="114">
        <v>2433</v>
      </c>
      <c r="H72" s="114">
        <v>2562</v>
      </c>
      <c r="I72" s="114">
        <v>2540</v>
      </c>
      <c r="J72" s="140">
        <v>2509</v>
      </c>
      <c r="K72" s="114">
        <v>-78</v>
      </c>
      <c r="L72" s="116">
        <v>-3.1088082901554404</v>
      </c>
    </row>
    <row r="73" spans="1:12" s="110" customFormat="1" ht="15" customHeight="1" x14ac:dyDescent="0.2">
      <c r="A73" s="120"/>
      <c r="B73" s="119"/>
      <c r="C73" s="258"/>
      <c r="D73" s="267" t="s">
        <v>199</v>
      </c>
      <c r="E73" s="113">
        <v>36.873539340431059</v>
      </c>
      <c r="F73" s="115">
        <v>1420</v>
      </c>
      <c r="G73" s="114">
        <v>1404</v>
      </c>
      <c r="H73" s="114">
        <v>1410</v>
      </c>
      <c r="I73" s="114">
        <v>1378</v>
      </c>
      <c r="J73" s="140">
        <v>1365</v>
      </c>
      <c r="K73" s="114">
        <v>55</v>
      </c>
      <c r="L73" s="116">
        <v>4.0293040293040292</v>
      </c>
    </row>
    <row r="74" spans="1:12" s="110" customFormat="1" ht="15" customHeight="1" x14ac:dyDescent="0.2">
      <c r="A74" s="120"/>
      <c r="B74" s="119"/>
      <c r="C74" s="258"/>
      <c r="D74" s="110" t="s">
        <v>204</v>
      </c>
      <c r="E74" s="113">
        <v>5.6090979182729379</v>
      </c>
      <c r="F74" s="115">
        <v>291</v>
      </c>
      <c r="G74" s="114">
        <v>284</v>
      </c>
      <c r="H74" s="114">
        <v>287</v>
      </c>
      <c r="I74" s="114">
        <v>293</v>
      </c>
      <c r="J74" s="140">
        <v>287</v>
      </c>
      <c r="K74" s="114">
        <v>4</v>
      </c>
      <c r="L74" s="116">
        <v>1.3937282229965158</v>
      </c>
    </row>
    <row r="75" spans="1:12" s="110" customFormat="1" ht="15" customHeight="1" x14ac:dyDescent="0.2">
      <c r="A75" s="120"/>
      <c r="B75" s="119"/>
      <c r="C75" s="258"/>
      <c r="D75" s="267" t="s">
        <v>198</v>
      </c>
      <c r="E75" s="113">
        <v>61.168384879725089</v>
      </c>
      <c r="F75" s="115">
        <v>178</v>
      </c>
      <c r="G75" s="114">
        <v>170</v>
      </c>
      <c r="H75" s="114">
        <v>174</v>
      </c>
      <c r="I75" s="114">
        <v>178</v>
      </c>
      <c r="J75" s="140">
        <v>178</v>
      </c>
      <c r="K75" s="114">
        <v>0</v>
      </c>
      <c r="L75" s="116">
        <v>0</v>
      </c>
    </row>
    <row r="76" spans="1:12" s="110" customFormat="1" ht="15" customHeight="1" x14ac:dyDescent="0.2">
      <c r="A76" s="120"/>
      <c r="B76" s="119"/>
      <c r="C76" s="258"/>
      <c r="D76" s="267" t="s">
        <v>199</v>
      </c>
      <c r="E76" s="113">
        <v>38.831615120274911</v>
      </c>
      <c r="F76" s="115">
        <v>113</v>
      </c>
      <c r="G76" s="114">
        <v>114</v>
      </c>
      <c r="H76" s="114">
        <v>113</v>
      </c>
      <c r="I76" s="114">
        <v>115</v>
      </c>
      <c r="J76" s="140">
        <v>109</v>
      </c>
      <c r="K76" s="114">
        <v>4</v>
      </c>
      <c r="L76" s="116">
        <v>3.669724770642202</v>
      </c>
    </row>
    <row r="77" spans="1:12" s="110" customFormat="1" ht="15" customHeight="1" x14ac:dyDescent="0.2">
      <c r="A77" s="534"/>
      <c r="B77" s="119" t="s">
        <v>205</v>
      </c>
      <c r="C77" s="268"/>
      <c r="D77" s="182"/>
      <c r="E77" s="113">
        <v>5.7542864191439493</v>
      </c>
      <c r="F77" s="115">
        <v>1866</v>
      </c>
      <c r="G77" s="114">
        <v>1873</v>
      </c>
      <c r="H77" s="114">
        <v>2183</v>
      </c>
      <c r="I77" s="114">
        <v>2075</v>
      </c>
      <c r="J77" s="140">
        <v>1971</v>
      </c>
      <c r="K77" s="114">
        <v>-105</v>
      </c>
      <c r="L77" s="116">
        <v>-5.3272450532724509</v>
      </c>
    </row>
    <row r="78" spans="1:12" s="110" customFormat="1" ht="15" customHeight="1" x14ac:dyDescent="0.2">
      <c r="A78" s="120"/>
      <c r="B78" s="119"/>
      <c r="C78" s="268" t="s">
        <v>106</v>
      </c>
      <c r="D78" s="182"/>
      <c r="E78" s="113">
        <v>55.89496248660236</v>
      </c>
      <c r="F78" s="115">
        <v>1043</v>
      </c>
      <c r="G78" s="114">
        <v>1056</v>
      </c>
      <c r="H78" s="114">
        <v>1257</v>
      </c>
      <c r="I78" s="114">
        <v>1155</v>
      </c>
      <c r="J78" s="140">
        <v>1098</v>
      </c>
      <c r="K78" s="114">
        <v>-55</v>
      </c>
      <c r="L78" s="116">
        <v>-5.0091074681238617</v>
      </c>
    </row>
    <row r="79" spans="1:12" s="110" customFormat="1" ht="15" customHeight="1" x14ac:dyDescent="0.2">
      <c r="A79" s="123"/>
      <c r="B79" s="124"/>
      <c r="C79" s="260" t="s">
        <v>107</v>
      </c>
      <c r="D79" s="261"/>
      <c r="E79" s="125">
        <v>44.10503751339764</v>
      </c>
      <c r="F79" s="143">
        <v>823</v>
      </c>
      <c r="G79" s="144">
        <v>817</v>
      </c>
      <c r="H79" s="144">
        <v>926</v>
      </c>
      <c r="I79" s="144">
        <v>920</v>
      </c>
      <c r="J79" s="145">
        <v>873</v>
      </c>
      <c r="K79" s="144">
        <v>-50</v>
      </c>
      <c r="L79" s="146">
        <v>-5.72737686139748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32428</v>
      </c>
      <c r="E11" s="114">
        <v>32539</v>
      </c>
      <c r="F11" s="114">
        <v>33536</v>
      </c>
      <c r="G11" s="114">
        <v>33008</v>
      </c>
      <c r="H11" s="140">
        <v>32527</v>
      </c>
      <c r="I11" s="115">
        <v>-99</v>
      </c>
      <c r="J11" s="116">
        <v>-0.30436252959080151</v>
      </c>
    </row>
    <row r="12" spans="1:15" s="110" customFormat="1" ht="24.95" customHeight="1" x14ac:dyDescent="0.2">
      <c r="A12" s="193" t="s">
        <v>132</v>
      </c>
      <c r="B12" s="194" t="s">
        <v>133</v>
      </c>
      <c r="C12" s="113">
        <v>0.82953003577155549</v>
      </c>
      <c r="D12" s="115">
        <v>269</v>
      </c>
      <c r="E12" s="114">
        <v>240</v>
      </c>
      <c r="F12" s="114">
        <v>437</v>
      </c>
      <c r="G12" s="114">
        <v>282</v>
      </c>
      <c r="H12" s="140">
        <v>253</v>
      </c>
      <c r="I12" s="115">
        <v>16</v>
      </c>
      <c r="J12" s="116">
        <v>6.3241106719367588</v>
      </c>
    </row>
    <row r="13" spans="1:15" s="110" customFormat="1" ht="24.95" customHeight="1" x14ac:dyDescent="0.2">
      <c r="A13" s="193" t="s">
        <v>134</v>
      </c>
      <c r="B13" s="199" t="s">
        <v>214</v>
      </c>
      <c r="C13" s="113">
        <v>1.8039965461946466</v>
      </c>
      <c r="D13" s="115">
        <v>585</v>
      </c>
      <c r="E13" s="114">
        <v>590</v>
      </c>
      <c r="F13" s="114">
        <v>584</v>
      </c>
      <c r="G13" s="114">
        <v>569</v>
      </c>
      <c r="H13" s="140">
        <v>571</v>
      </c>
      <c r="I13" s="115">
        <v>14</v>
      </c>
      <c r="J13" s="116">
        <v>2.4518388791593697</v>
      </c>
    </row>
    <row r="14" spans="1:15" s="287" customFormat="1" ht="24" customHeight="1" x14ac:dyDescent="0.2">
      <c r="A14" s="193" t="s">
        <v>215</v>
      </c>
      <c r="B14" s="199" t="s">
        <v>137</v>
      </c>
      <c r="C14" s="113">
        <v>38.204637967188852</v>
      </c>
      <c r="D14" s="115">
        <v>12389</v>
      </c>
      <c r="E14" s="114">
        <v>12474</v>
      </c>
      <c r="F14" s="114">
        <v>12542</v>
      </c>
      <c r="G14" s="114">
        <v>12439</v>
      </c>
      <c r="H14" s="140">
        <v>12430</v>
      </c>
      <c r="I14" s="115">
        <v>-41</v>
      </c>
      <c r="J14" s="116">
        <v>-0.32984714400643605</v>
      </c>
      <c r="K14" s="110"/>
      <c r="L14" s="110"/>
      <c r="M14" s="110"/>
      <c r="N14" s="110"/>
      <c r="O14" s="110"/>
    </row>
    <row r="15" spans="1:15" s="110" customFormat="1" ht="24.75" customHeight="1" x14ac:dyDescent="0.2">
      <c r="A15" s="193" t="s">
        <v>216</v>
      </c>
      <c r="B15" s="199" t="s">
        <v>217</v>
      </c>
      <c r="C15" s="113">
        <v>9.5349697792031574</v>
      </c>
      <c r="D15" s="115">
        <v>3092</v>
      </c>
      <c r="E15" s="114">
        <v>3106</v>
      </c>
      <c r="F15" s="114">
        <v>3108</v>
      </c>
      <c r="G15" s="114">
        <v>3102</v>
      </c>
      <c r="H15" s="140">
        <v>3036</v>
      </c>
      <c r="I15" s="115">
        <v>56</v>
      </c>
      <c r="J15" s="116">
        <v>1.8445322793148879</v>
      </c>
    </row>
    <row r="16" spans="1:15" s="287" customFormat="1" ht="24.95" customHeight="1" x14ac:dyDescent="0.2">
      <c r="A16" s="193" t="s">
        <v>218</v>
      </c>
      <c r="B16" s="199" t="s">
        <v>141</v>
      </c>
      <c r="C16" s="113">
        <v>21.940915258418652</v>
      </c>
      <c r="D16" s="115">
        <v>7115</v>
      </c>
      <c r="E16" s="114">
        <v>7148</v>
      </c>
      <c r="F16" s="114">
        <v>7158</v>
      </c>
      <c r="G16" s="114">
        <v>7048</v>
      </c>
      <c r="H16" s="140">
        <v>7072</v>
      </c>
      <c r="I16" s="115">
        <v>43</v>
      </c>
      <c r="J16" s="116">
        <v>0.60803167420814475</v>
      </c>
      <c r="K16" s="110"/>
      <c r="L16" s="110"/>
      <c r="M16" s="110"/>
      <c r="N16" s="110"/>
      <c r="O16" s="110"/>
    </row>
    <row r="17" spans="1:15" s="110" customFormat="1" ht="24.95" customHeight="1" x14ac:dyDescent="0.2">
      <c r="A17" s="193" t="s">
        <v>219</v>
      </c>
      <c r="B17" s="199" t="s">
        <v>220</v>
      </c>
      <c r="C17" s="113">
        <v>6.7287529295670412</v>
      </c>
      <c r="D17" s="115">
        <v>2182</v>
      </c>
      <c r="E17" s="114">
        <v>2220</v>
      </c>
      <c r="F17" s="114">
        <v>2276</v>
      </c>
      <c r="G17" s="114">
        <v>2289</v>
      </c>
      <c r="H17" s="140">
        <v>2322</v>
      </c>
      <c r="I17" s="115">
        <v>-140</v>
      </c>
      <c r="J17" s="116">
        <v>-6.0292850990525411</v>
      </c>
    </row>
    <row r="18" spans="1:15" s="287" customFormat="1" ht="24.95" customHeight="1" x14ac:dyDescent="0.2">
      <c r="A18" s="201" t="s">
        <v>144</v>
      </c>
      <c r="B18" s="202" t="s">
        <v>145</v>
      </c>
      <c r="C18" s="113">
        <v>5.8683853459972859</v>
      </c>
      <c r="D18" s="115">
        <v>1903</v>
      </c>
      <c r="E18" s="114">
        <v>1929</v>
      </c>
      <c r="F18" s="114">
        <v>1959</v>
      </c>
      <c r="G18" s="114">
        <v>1906</v>
      </c>
      <c r="H18" s="140">
        <v>1883</v>
      </c>
      <c r="I18" s="115">
        <v>20</v>
      </c>
      <c r="J18" s="116">
        <v>1.0621348911311737</v>
      </c>
      <c r="K18" s="110"/>
      <c r="L18" s="110"/>
      <c r="M18" s="110"/>
      <c r="N18" s="110"/>
      <c r="O18" s="110"/>
    </row>
    <row r="19" spans="1:15" s="110" customFormat="1" ht="24.95" customHeight="1" x14ac:dyDescent="0.2">
      <c r="A19" s="193" t="s">
        <v>146</v>
      </c>
      <c r="B19" s="199" t="s">
        <v>147</v>
      </c>
      <c r="C19" s="113">
        <v>10.213395830763538</v>
      </c>
      <c r="D19" s="115">
        <v>3312</v>
      </c>
      <c r="E19" s="114">
        <v>3318</v>
      </c>
      <c r="F19" s="114">
        <v>3306</v>
      </c>
      <c r="G19" s="114">
        <v>3259</v>
      </c>
      <c r="H19" s="140">
        <v>3259</v>
      </c>
      <c r="I19" s="115">
        <v>53</v>
      </c>
      <c r="J19" s="116">
        <v>1.6262657256827249</v>
      </c>
    </row>
    <row r="20" spans="1:15" s="287" customFormat="1" ht="24.95" customHeight="1" x14ac:dyDescent="0.2">
      <c r="A20" s="193" t="s">
        <v>148</v>
      </c>
      <c r="B20" s="199" t="s">
        <v>149</v>
      </c>
      <c r="C20" s="113">
        <v>2.3529048970025905</v>
      </c>
      <c r="D20" s="115">
        <v>763</v>
      </c>
      <c r="E20" s="114">
        <v>755</v>
      </c>
      <c r="F20" s="114">
        <v>770</v>
      </c>
      <c r="G20" s="114">
        <v>761</v>
      </c>
      <c r="H20" s="140">
        <v>758</v>
      </c>
      <c r="I20" s="115">
        <v>5</v>
      </c>
      <c r="J20" s="116">
        <v>0.65963060686015829</v>
      </c>
      <c r="K20" s="110"/>
      <c r="L20" s="110"/>
      <c r="M20" s="110"/>
      <c r="N20" s="110"/>
      <c r="O20" s="110"/>
    </row>
    <row r="21" spans="1:15" s="110" customFormat="1" ht="24.95" customHeight="1" x14ac:dyDescent="0.2">
      <c r="A21" s="201" t="s">
        <v>150</v>
      </c>
      <c r="B21" s="202" t="s">
        <v>151</v>
      </c>
      <c r="C21" s="113">
        <v>5.800542740841248</v>
      </c>
      <c r="D21" s="115">
        <v>1881</v>
      </c>
      <c r="E21" s="114">
        <v>1911</v>
      </c>
      <c r="F21" s="114">
        <v>2268</v>
      </c>
      <c r="G21" s="114">
        <v>2282</v>
      </c>
      <c r="H21" s="140">
        <v>1936</v>
      </c>
      <c r="I21" s="115">
        <v>-55</v>
      </c>
      <c r="J21" s="116">
        <v>-2.8409090909090908</v>
      </c>
    </row>
    <row r="22" spans="1:15" s="110" customFormat="1" ht="24.95" customHeight="1" x14ac:dyDescent="0.2">
      <c r="A22" s="201" t="s">
        <v>152</v>
      </c>
      <c r="B22" s="199" t="s">
        <v>153</v>
      </c>
      <c r="C22" s="113">
        <v>2.2388059701492535</v>
      </c>
      <c r="D22" s="115">
        <v>726</v>
      </c>
      <c r="E22" s="114">
        <v>756</v>
      </c>
      <c r="F22" s="114">
        <v>783</v>
      </c>
      <c r="G22" s="114">
        <v>781</v>
      </c>
      <c r="H22" s="140">
        <v>776</v>
      </c>
      <c r="I22" s="115">
        <v>-50</v>
      </c>
      <c r="J22" s="116">
        <v>-6.4432989690721651</v>
      </c>
    </row>
    <row r="23" spans="1:15" s="110" customFormat="1" ht="24.95" customHeight="1" x14ac:dyDescent="0.2">
      <c r="A23" s="193" t="s">
        <v>154</v>
      </c>
      <c r="B23" s="199" t="s">
        <v>155</v>
      </c>
      <c r="C23" s="113">
        <v>1.2766744788454423</v>
      </c>
      <c r="D23" s="115">
        <v>414</v>
      </c>
      <c r="E23" s="114">
        <v>417</v>
      </c>
      <c r="F23" s="114">
        <v>419</v>
      </c>
      <c r="G23" s="114">
        <v>410</v>
      </c>
      <c r="H23" s="140">
        <v>409</v>
      </c>
      <c r="I23" s="115">
        <v>5</v>
      </c>
      <c r="J23" s="116">
        <v>1.2224938875305624</v>
      </c>
    </row>
    <row r="24" spans="1:15" s="110" customFormat="1" ht="24.95" customHeight="1" x14ac:dyDescent="0.2">
      <c r="A24" s="193" t="s">
        <v>156</v>
      </c>
      <c r="B24" s="199" t="s">
        <v>221</v>
      </c>
      <c r="C24" s="113">
        <v>7.595288022696435</v>
      </c>
      <c r="D24" s="115">
        <v>2463</v>
      </c>
      <c r="E24" s="114">
        <v>2456</v>
      </c>
      <c r="F24" s="114">
        <v>2721</v>
      </c>
      <c r="G24" s="114">
        <v>2705</v>
      </c>
      <c r="H24" s="140">
        <v>2674</v>
      </c>
      <c r="I24" s="115">
        <v>-211</v>
      </c>
      <c r="J24" s="116">
        <v>-7.8908002991772621</v>
      </c>
    </row>
    <row r="25" spans="1:15" s="110" customFormat="1" ht="24.95" customHeight="1" x14ac:dyDescent="0.2">
      <c r="A25" s="193" t="s">
        <v>222</v>
      </c>
      <c r="B25" s="204" t="s">
        <v>159</v>
      </c>
      <c r="C25" s="113">
        <v>1.723818921919329</v>
      </c>
      <c r="D25" s="115">
        <v>559</v>
      </c>
      <c r="E25" s="114">
        <v>558</v>
      </c>
      <c r="F25" s="114">
        <v>576</v>
      </c>
      <c r="G25" s="114">
        <v>559</v>
      </c>
      <c r="H25" s="140">
        <v>517</v>
      </c>
      <c r="I25" s="115">
        <v>42</v>
      </c>
      <c r="J25" s="116">
        <v>8.123791102514506</v>
      </c>
    </row>
    <row r="26" spans="1:15" s="110" customFormat="1" ht="24.95" customHeight="1" x14ac:dyDescent="0.2">
      <c r="A26" s="201">
        <v>782.78300000000002</v>
      </c>
      <c r="B26" s="203" t="s">
        <v>160</v>
      </c>
      <c r="C26" s="113">
        <v>0.93129394350561245</v>
      </c>
      <c r="D26" s="115">
        <v>302</v>
      </c>
      <c r="E26" s="114">
        <v>259</v>
      </c>
      <c r="F26" s="114">
        <v>274</v>
      </c>
      <c r="G26" s="114">
        <v>264</v>
      </c>
      <c r="H26" s="140">
        <v>261</v>
      </c>
      <c r="I26" s="115">
        <v>41</v>
      </c>
      <c r="J26" s="116">
        <v>15.708812260536398</v>
      </c>
    </row>
    <row r="27" spans="1:15" s="110" customFormat="1" ht="24.95" customHeight="1" x14ac:dyDescent="0.2">
      <c r="A27" s="193" t="s">
        <v>161</v>
      </c>
      <c r="B27" s="199" t="s">
        <v>223</v>
      </c>
      <c r="C27" s="113">
        <v>3.7405945479215492</v>
      </c>
      <c r="D27" s="115">
        <v>1213</v>
      </c>
      <c r="E27" s="114">
        <v>1219</v>
      </c>
      <c r="F27" s="114">
        <v>1222</v>
      </c>
      <c r="G27" s="114">
        <v>1201</v>
      </c>
      <c r="H27" s="140">
        <v>1187</v>
      </c>
      <c r="I27" s="115">
        <v>26</v>
      </c>
      <c r="J27" s="116">
        <v>2.1903959561920807</v>
      </c>
    </row>
    <row r="28" spans="1:15" s="110" customFormat="1" ht="24.95" customHeight="1" x14ac:dyDescent="0.2">
      <c r="A28" s="193" t="s">
        <v>163</v>
      </c>
      <c r="B28" s="199" t="s">
        <v>164</v>
      </c>
      <c r="C28" s="113">
        <v>2.2819785370667325</v>
      </c>
      <c r="D28" s="115">
        <v>740</v>
      </c>
      <c r="E28" s="114">
        <v>735</v>
      </c>
      <c r="F28" s="114">
        <v>735</v>
      </c>
      <c r="G28" s="114">
        <v>725</v>
      </c>
      <c r="H28" s="140">
        <v>729</v>
      </c>
      <c r="I28" s="115">
        <v>11</v>
      </c>
      <c r="J28" s="116">
        <v>1.5089163237311385</v>
      </c>
    </row>
    <row r="29" spans="1:15" s="110" customFormat="1" ht="24.95" customHeight="1" x14ac:dyDescent="0.2">
      <c r="A29" s="193">
        <v>86</v>
      </c>
      <c r="B29" s="199" t="s">
        <v>165</v>
      </c>
      <c r="C29" s="113">
        <v>6.8613543850992968</v>
      </c>
      <c r="D29" s="115">
        <v>2225</v>
      </c>
      <c r="E29" s="114">
        <v>2217</v>
      </c>
      <c r="F29" s="114">
        <v>2202</v>
      </c>
      <c r="G29" s="114">
        <v>2145</v>
      </c>
      <c r="H29" s="140">
        <v>2144</v>
      </c>
      <c r="I29" s="115">
        <v>81</v>
      </c>
      <c r="J29" s="116">
        <v>3.7779850746268657</v>
      </c>
    </row>
    <row r="30" spans="1:15" s="110" customFormat="1" ht="24.95" customHeight="1" x14ac:dyDescent="0.2">
      <c r="A30" s="193">
        <v>87.88</v>
      </c>
      <c r="B30" s="204" t="s">
        <v>166</v>
      </c>
      <c r="C30" s="113">
        <v>6.1644258048599978</v>
      </c>
      <c r="D30" s="115">
        <v>1999</v>
      </c>
      <c r="E30" s="114">
        <v>1995</v>
      </c>
      <c r="F30" s="114">
        <v>2019</v>
      </c>
      <c r="G30" s="114">
        <v>1989</v>
      </c>
      <c r="H30" s="140">
        <v>1998</v>
      </c>
      <c r="I30" s="115">
        <v>1</v>
      </c>
      <c r="J30" s="116">
        <v>5.0050050050050053E-2</v>
      </c>
    </row>
    <row r="31" spans="1:15" s="110" customFormat="1" ht="24.95" customHeight="1" x14ac:dyDescent="0.2">
      <c r="A31" s="193" t="s">
        <v>167</v>
      </c>
      <c r="B31" s="199" t="s">
        <v>168</v>
      </c>
      <c r="C31" s="113">
        <v>2.1123720241766373</v>
      </c>
      <c r="D31" s="115">
        <v>685</v>
      </c>
      <c r="E31" s="114">
        <v>710</v>
      </c>
      <c r="F31" s="114">
        <v>719</v>
      </c>
      <c r="G31" s="114">
        <v>731</v>
      </c>
      <c r="H31" s="140">
        <v>742</v>
      </c>
      <c r="I31" s="115">
        <v>-57</v>
      </c>
      <c r="J31" s="116">
        <v>-7.6819407008086253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0.82953003577155549</v>
      </c>
      <c r="D34" s="115">
        <v>269</v>
      </c>
      <c r="E34" s="114">
        <v>240</v>
      </c>
      <c r="F34" s="114">
        <v>437</v>
      </c>
      <c r="G34" s="114">
        <v>282</v>
      </c>
      <c r="H34" s="140">
        <v>253</v>
      </c>
      <c r="I34" s="115">
        <v>16</v>
      </c>
      <c r="J34" s="116">
        <v>6.3241106719367588</v>
      </c>
    </row>
    <row r="35" spans="1:10" s="110" customFormat="1" ht="24.95" customHeight="1" x14ac:dyDescent="0.2">
      <c r="A35" s="292" t="s">
        <v>171</v>
      </c>
      <c r="B35" s="293" t="s">
        <v>172</v>
      </c>
      <c r="C35" s="113">
        <v>45.877019859380781</v>
      </c>
      <c r="D35" s="115">
        <v>14877</v>
      </c>
      <c r="E35" s="114">
        <v>14993</v>
      </c>
      <c r="F35" s="114">
        <v>15085</v>
      </c>
      <c r="G35" s="114">
        <v>14914</v>
      </c>
      <c r="H35" s="140">
        <v>14884</v>
      </c>
      <c r="I35" s="115">
        <v>-7</v>
      </c>
      <c r="J35" s="116">
        <v>-4.7030368180596617E-2</v>
      </c>
    </row>
    <row r="36" spans="1:10" s="110" customFormat="1" ht="24.95" customHeight="1" x14ac:dyDescent="0.2">
      <c r="A36" s="294" t="s">
        <v>173</v>
      </c>
      <c r="B36" s="295" t="s">
        <v>174</v>
      </c>
      <c r="C36" s="125">
        <v>53.293450104847665</v>
      </c>
      <c r="D36" s="143">
        <v>17282</v>
      </c>
      <c r="E36" s="144">
        <v>17306</v>
      </c>
      <c r="F36" s="144">
        <v>18014</v>
      </c>
      <c r="G36" s="144">
        <v>17812</v>
      </c>
      <c r="H36" s="145">
        <v>17390</v>
      </c>
      <c r="I36" s="143">
        <v>-108</v>
      </c>
      <c r="J36" s="146">
        <v>-0.62104657849338696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2020-09-25T12:17:04Z</dcterms:created>
  <dcterms:modified xsi:type="dcterms:W3CDTF">2020-09-28T08:12:24Z</dcterms:modified>
</cp:coreProperties>
</file>